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044_pkg_0066c.xlsx" sheetId="1" r:id="rId1"/>
  </sheets>
  <definedNames>
    <definedName name="_xlnm._FilterDatabase" localSheetId="0" hidden="1">svy210044_pkg_0066c.xlsx!$A$1:$K$1733</definedName>
    <definedName name="pkg_0066c">svy210044_pkg_0066c.xlsx!$A$1:$AU$1733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G725" i="1"/>
  <c r="G726" i="1"/>
  <c r="G727" i="1"/>
  <c r="G728" i="1"/>
  <c r="G1284" i="1"/>
  <c r="G1285" i="1"/>
  <c r="G1286" i="1"/>
  <c r="G1409" i="1"/>
  <c r="G1410" i="1"/>
  <c r="G1515" i="1"/>
  <c r="G1516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</calcChain>
</file>

<file path=xl/sharedStrings.xml><?xml version="1.0" encoding="utf-8"?>
<sst xmlns="http://schemas.openxmlformats.org/spreadsheetml/2006/main" count="69319" uniqueCount="7836">
  <si>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</si>
  <si>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</si>
  <si>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</si>
  <si>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</si>
  <si>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</si>
  <si>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</si>
  <si>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</si>
  <si>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</si>
  <si>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</si>
  <si>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</si>
  <si>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</si>
  <si>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Ag_INA</t>
  </si>
  <si>
    <t>As_INA</t>
  </si>
  <si>
    <t>Au_INA</t>
  </si>
  <si>
    <t>Ba_INA</t>
  </si>
  <si>
    <t>Br_INA</t>
  </si>
  <si>
    <t>Ca_INA</t>
  </si>
  <si>
    <t>Ce_INA</t>
  </si>
  <si>
    <t>Co_INA</t>
  </si>
  <si>
    <t>Cr_INA</t>
  </si>
  <si>
    <t>Cs_INA</t>
  </si>
  <si>
    <t>Eu_INA</t>
  </si>
  <si>
    <t>Fe_INA</t>
  </si>
  <si>
    <t>Hf_INA</t>
  </si>
  <si>
    <t>Hg_INA</t>
  </si>
  <si>
    <t>Ir_INA</t>
  </si>
  <si>
    <t>La_INA</t>
  </si>
  <si>
    <t>Lu_INA</t>
  </si>
  <si>
    <t>Mo_INA</t>
  </si>
  <si>
    <t>Na_INA</t>
  </si>
  <si>
    <t>Nd_INA</t>
  </si>
  <si>
    <t>Ni_INA</t>
  </si>
  <si>
    <t>Rb_INA</t>
  </si>
  <si>
    <t>Sb_INA</t>
  </si>
  <si>
    <t>Sc_INA</t>
  </si>
  <si>
    <t>Se_INA</t>
  </si>
  <si>
    <t>Sm_INA</t>
  </si>
  <si>
    <t>Sn_INA</t>
  </si>
  <si>
    <t>Sr_INA</t>
  </si>
  <si>
    <t>Ta_INA</t>
  </si>
  <si>
    <t>Tb_INA</t>
  </si>
  <si>
    <t>Th_INA</t>
  </si>
  <si>
    <t>U_INA</t>
  </si>
  <si>
    <t>W_INA</t>
  </si>
  <si>
    <t>Yb_INA</t>
  </si>
  <si>
    <t>Zn_INA</t>
  </si>
  <si>
    <t>Wt_INA</t>
  </si>
  <si>
    <t>93BCW0101 : 002 : 000</t>
  </si>
  <si>
    <t>21:0088:000001</t>
  </si>
  <si>
    <t>21:0001:000006</t>
  </si>
  <si>
    <t>21:0001:000006:0001:0002:00</t>
  </si>
  <si>
    <t>&lt;5</t>
  </si>
  <si>
    <t>5.3</t>
  </si>
  <si>
    <t>&lt;2</t>
  </si>
  <si>
    <t>690</t>
  </si>
  <si>
    <t>2.6</t>
  </si>
  <si>
    <t>3</t>
  </si>
  <si>
    <t>86</t>
  </si>
  <si>
    <t>11</t>
  </si>
  <si>
    <t>78</t>
  </si>
  <si>
    <t>5</t>
  </si>
  <si>
    <t>1.3</t>
  </si>
  <si>
    <t>2.58</t>
  </si>
  <si>
    <t>8</t>
  </si>
  <si>
    <t>&lt;1</t>
  </si>
  <si>
    <t>43</t>
  </si>
  <si>
    <t>0.32</t>
  </si>
  <si>
    <t>2.16</t>
  </si>
  <si>
    <t>38</t>
  </si>
  <si>
    <t>&lt;20</t>
  </si>
  <si>
    <t>110</t>
  </si>
  <si>
    <t>&lt;0.1</t>
  </si>
  <si>
    <t>10</t>
  </si>
  <si>
    <t>&lt;3</t>
  </si>
  <si>
    <t>6.5</t>
  </si>
  <si>
    <t>&lt;100</t>
  </si>
  <si>
    <t>&lt;500</t>
  </si>
  <si>
    <t>1.9</t>
  </si>
  <si>
    <t>&lt;0.5</t>
  </si>
  <si>
    <t>16</t>
  </si>
  <si>
    <t>6.6</t>
  </si>
  <si>
    <t>2</t>
  </si>
  <si>
    <t>2.1</t>
  </si>
  <si>
    <t>74</t>
  </si>
  <si>
    <t>missing</t>
  </si>
  <si>
    <t>93BCW0102 : 002 : 000</t>
  </si>
  <si>
    <t>21:0088:000002</t>
  </si>
  <si>
    <t>21:0001:000007</t>
  </si>
  <si>
    <t>21:0001:000007:0001:0002:00</t>
  </si>
  <si>
    <t>8.4</t>
  </si>
  <si>
    <t>630</t>
  </si>
  <si>
    <t>3.9</t>
  </si>
  <si>
    <t>2.5</t>
  </si>
  <si>
    <t>63</t>
  </si>
  <si>
    <t>90</t>
  </si>
  <si>
    <t>1.2</t>
  </si>
  <si>
    <t>2.68</t>
  </si>
  <si>
    <t>7</t>
  </si>
  <si>
    <t>33</t>
  </si>
  <si>
    <t>0.29</t>
  </si>
  <si>
    <t>2.03</t>
  </si>
  <si>
    <t>31</t>
  </si>
  <si>
    <t>0.3</t>
  </si>
  <si>
    <t>4.9</t>
  </si>
  <si>
    <t>0.6</t>
  </si>
  <si>
    <t>4.2</t>
  </si>
  <si>
    <t>100</t>
  </si>
  <si>
    <t>93BCW0103 : 002 : 001</t>
  </si>
  <si>
    <t>21:0088:000003</t>
  </si>
  <si>
    <t>21:0001:000008</t>
  </si>
  <si>
    <t>21:0001:000008:0001:0002:01</t>
  </si>
  <si>
    <t>20</t>
  </si>
  <si>
    <t>590</t>
  </si>
  <si>
    <t>77</t>
  </si>
  <si>
    <t>13</t>
  </si>
  <si>
    <t>91</t>
  </si>
  <si>
    <t>4</t>
  </si>
  <si>
    <t>1.5</t>
  </si>
  <si>
    <t>2.84</t>
  </si>
  <si>
    <t>9</t>
  </si>
  <si>
    <t>41</t>
  </si>
  <si>
    <t>0.31</t>
  </si>
  <si>
    <t>2.02</t>
  </si>
  <si>
    <t>68</t>
  </si>
  <si>
    <t>5.8</t>
  </si>
  <si>
    <t>6.1</t>
  </si>
  <si>
    <t>2.3</t>
  </si>
  <si>
    <t>69</t>
  </si>
  <si>
    <t>93BCW0103 : 002 : 002</t>
  </si>
  <si>
    <t>21:0088:000004</t>
  </si>
  <si>
    <t>21:0001:000008:0001:0002:02</t>
  </si>
  <si>
    <t>71</t>
  </si>
  <si>
    <t>79</t>
  </si>
  <si>
    <t>2.51</t>
  </si>
  <si>
    <t>0.36</t>
  </si>
  <si>
    <t>1.71</t>
  </si>
  <si>
    <t>57</t>
  </si>
  <si>
    <t>0.8</t>
  </si>
  <si>
    <t>8.6</t>
  </si>
  <si>
    <t>1.8</t>
  </si>
  <si>
    <t>76</t>
  </si>
  <si>
    <t>93BCW0104 : 002 : 000</t>
  </si>
  <si>
    <t>21:0088:000005</t>
  </si>
  <si>
    <t>21:0001:000009</t>
  </si>
  <si>
    <t>21:0001:000009:0001:0002:00</t>
  </si>
  <si>
    <t>75</t>
  </si>
  <si>
    <t>97</t>
  </si>
  <si>
    <t>1.4</t>
  </si>
  <si>
    <t>2.73</t>
  </si>
  <si>
    <t>39</t>
  </si>
  <si>
    <t>0.35</t>
  </si>
  <si>
    <t>1.94</t>
  </si>
  <si>
    <t>28</t>
  </si>
  <si>
    <t>5.5</t>
  </si>
  <si>
    <t>1.1</t>
  </si>
  <si>
    <t>4.7</t>
  </si>
  <si>
    <t>59</t>
  </si>
  <si>
    <t>93BCW0105 : 002 : 000</t>
  </si>
  <si>
    <t>21:0088:000006</t>
  </si>
  <si>
    <t>21:0001:000010</t>
  </si>
  <si>
    <t>21:0001:000010:0001:0002:00</t>
  </si>
  <si>
    <t>7.9</t>
  </si>
  <si>
    <t>26</t>
  </si>
  <si>
    <t>480</t>
  </si>
  <si>
    <t>62</t>
  </si>
  <si>
    <t>2.19</t>
  </si>
  <si>
    <t>9.3</t>
  </si>
  <si>
    <t>4.5</t>
  </si>
  <si>
    <t>0.7</t>
  </si>
  <si>
    <t>8.8</t>
  </si>
  <si>
    <t>2.8</t>
  </si>
  <si>
    <t>&lt;50</t>
  </si>
  <si>
    <t>93BCW0106 : 002 : 000</t>
  </si>
  <si>
    <t>21:0088:000007</t>
  </si>
  <si>
    <t>21:0001:000011</t>
  </si>
  <si>
    <t>21:0001:000011:0001:0002:00</t>
  </si>
  <si>
    <t>30</t>
  </si>
  <si>
    <t>760</t>
  </si>
  <si>
    <t>18</t>
  </si>
  <si>
    <t>140</t>
  </si>
  <si>
    <t>3.89</t>
  </si>
  <si>
    <t>6</t>
  </si>
  <si>
    <t>1.58</t>
  </si>
  <si>
    <t>15</t>
  </si>
  <si>
    <t>128</t>
  </si>
  <si>
    <t>93BCW0107 : 002 : 000</t>
  </si>
  <si>
    <t>21:0088:000008</t>
  </si>
  <si>
    <t>21:0001:000012</t>
  </si>
  <si>
    <t>21:0001:000012:0001:0002:00</t>
  </si>
  <si>
    <t>550</t>
  </si>
  <si>
    <t>85</t>
  </si>
  <si>
    <t>2.52</t>
  </si>
  <si>
    <t>37</t>
  </si>
  <si>
    <t>1.82</t>
  </si>
  <si>
    <t>0.2</t>
  </si>
  <si>
    <t>9.7</t>
  </si>
  <si>
    <t>5.2</t>
  </si>
  <si>
    <t>80</t>
  </si>
  <si>
    <t>93BCW0108 : 002 : 000</t>
  </si>
  <si>
    <t>21:0088:000009</t>
  </si>
  <si>
    <t>21:0001:000013</t>
  </si>
  <si>
    <t>21:0001:000013:0001:0002:00</t>
  </si>
  <si>
    <t>7.2</t>
  </si>
  <si>
    <t>490</t>
  </si>
  <si>
    <t>2.38</t>
  </si>
  <si>
    <t>1.98</t>
  </si>
  <si>
    <t>34</t>
  </si>
  <si>
    <t>9.6</t>
  </si>
  <si>
    <t>5.6</t>
  </si>
  <si>
    <t>12</t>
  </si>
  <si>
    <t>4.6</t>
  </si>
  <si>
    <t>52</t>
  </si>
  <si>
    <t>93BCW0109 : 002 : 000</t>
  </si>
  <si>
    <t>21:0088:000010</t>
  </si>
  <si>
    <t>21:0001:000014</t>
  </si>
  <si>
    <t>21:0001:000014:0001:0002:00</t>
  </si>
  <si>
    <t>420</t>
  </si>
  <si>
    <t>70</t>
  </si>
  <si>
    <t>55</t>
  </si>
  <si>
    <t>0.9</t>
  </si>
  <si>
    <t>2.29</t>
  </si>
  <si>
    <t>0.19</t>
  </si>
  <si>
    <t>1.99</t>
  </si>
  <si>
    <t>27</t>
  </si>
  <si>
    <t>130</t>
  </si>
  <si>
    <t>17</t>
  </si>
  <si>
    <t>7.3</t>
  </si>
  <si>
    <t>115</t>
  </si>
  <si>
    <t>93BCW0110 : 002 : 000</t>
  </si>
  <si>
    <t>21:0088:000011</t>
  </si>
  <si>
    <t>21:0001:000015</t>
  </si>
  <si>
    <t>21:0001:000015:0001:0002:00</t>
  </si>
  <si>
    <t>9.8</t>
  </si>
  <si>
    <t>620</t>
  </si>
  <si>
    <t>73</t>
  </si>
  <si>
    <t>2.85</t>
  </si>
  <si>
    <t>0.28</t>
  </si>
  <si>
    <t>1.66</t>
  </si>
  <si>
    <t>87</t>
  </si>
  <si>
    <t>8.5</t>
  </si>
  <si>
    <t>111</t>
  </si>
  <si>
    <t>93BCW0113 : 002 : 000</t>
  </si>
  <si>
    <t>21:0088:000012</t>
  </si>
  <si>
    <t>21:0001:000016</t>
  </si>
  <si>
    <t>21:0001:000016:0001:0002:00</t>
  </si>
  <si>
    <t>540</t>
  </si>
  <si>
    <t>2.2</t>
  </si>
  <si>
    <t>2.26</t>
  </si>
  <si>
    <t>1.75</t>
  </si>
  <si>
    <t>58</t>
  </si>
  <si>
    <t>9.2</t>
  </si>
  <si>
    <t>0.5</t>
  </si>
  <si>
    <t>7.8</t>
  </si>
  <si>
    <t>1.6</t>
  </si>
  <si>
    <t>93BCW0114 : 002 : 000</t>
  </si>
  <si>
    <t>21:0088:000013</t>
  </si>
  <si>
    <t>21:0001:000017</t>
  </si>
  <si>
    <t>21:0001:000017:0001:0002:00</t>
  </si>
  <si>
    <t>730</t>
  </si>
  <si>
    <t>1</t>
  </si>
  <si>
    <t>14</t>
  </si>
  <si>
    <t>120</t>
  </si>
  <si>
    <t>3.28</t>
  </si>
  <si>
    <t>1.89</t>
  </si>
  <si>
    <t>5.7</t>
  </si>
  <si>
    <t>93BCW0115 : 002 : 001</t>
  </si>
  <si>
    <t>21:0088:000014</t>
  </si>
  <si>
    <t>21:0001:000018</t>
  </si>
  <si>
    <t>21:0001:000018:0001:0002:01</t>
  </si>
  <si>
    <t>21</t>
  </si>
  <si>
    <t>510</t>
  </si>
  <si>
    <t>3.5</t>
  </si>
  <si>
    <t>64</t>
  </si>
  <si>
    <t>53</t>
  </si>
  <si>
    <t>0.27</t>
  </si>
  <si>
    <t>2.23</t>
  </si>
  <si>
    <t>29</t>
  </si>
  <si>
    <t>6.3</t>
  </si>
  <si>
    <t>93BCW0115 : 002 : 002</t>
  </si>
  <si>
    <t>21:0088:000015</t>
  </si>
  <si>
    <t>21:0001:000018:0001:0002:02</t>
  </si>
  <si>
    <t>19</t>
  </si>
  <si>
    <t>600</t>
  </si>
  <si>
    <t>3.7</t>
  </si>
  <si>
    <t>47</t>
  </si>
  <si>
    <t>1.79</t>
  </si>
  <si>
    <t>2.06</t>
  </si>
  <si>
    <t>24</t>
  </si>
  <si>
    <t>6.2</t>
  </si>
  <si>
    <t>93BCW0116 : 002 : 000</t>
  </si>
  <si>
    <t>21:0088:000016</t>
  </si>
  <si>
    <t>21:0001:000019</t>
  </si>
  <si>
    <t>21:0001:000019:0001:0002:00</t>
  </si>
  <si>
    <t>8.2</t>
  </si>
  <si>
    <t>1.36</t>
  </si>
  <si>
    <t>2.13</t>
  </si>
  <si>
    <t>49</t>
  </si>
  <si>
    <t>4.3</t>
  </si>
  <si>
    <t>7.6</t>
  </si>
  <si>
    <t>2.4</t>
  </si>
  <si>
    <t>1.7</t>
  </si>
  <si>
    <t>93BCW0117 : 002 : 000</t>
  </si>
  <si>
    <t>21:0088:000017</t>
  </si>
  <si>
    <t>21:0001:000020</t>
  </si>
  <si>
    <t>21:0001:000020:0001:0002:00</t>
  </si>
  <si>
    <t>1.33</t>
  </si>
  <si>
    <t>0.25</t>
  </si>
  <si>
    <t>2.17</t>
  </si>
  <si>
    <t>66</t>
  </si>
  <si>
    <t>8.3</t>
  </si>
  <si>
    <t>93BCW0118 : 002 : 000</t>
  </si>
  <si>
    <t>21:0088:000018</t>
  </si>
  <si>
    <t>21:0001:000021</t>
  </si>
  <si>
    <t>21:0001:000021:0001:0002:00</t>
  </si>
  <si>
    <t>5.4</t>
  </si>
  <si>
    <t>530</t>
  </si>
  <si>
    <t>54</t>
  </si>
  <si>
    <t>1.67</t>
  </si>
  <si>
    <t>40</t>
  </si>
  <si>
    <t>0.37</t>
  </si>
  <si>
    <t>2.11</t>
  </si>
  <si>
    <t>6.9</t>
  </si>
  <si>
    <t>93BCW0120 : 002 : 000</t>
  </si>
  <si>
    <t>21:0088:000019</t>
  </si>
  <si>
    <t>21:0001:000022</t>
  </si>
  <si>
    <t>21:0001:000022:0001:0002:00</t>
  </si>
  <si>
    <t>1.88</t>
  </si>
  <si>
    <t>65</t>
  </si>
  <si>
    <t>93BCW0121 : 002 : 000</t>
  </si>
  <si>
    <t>21:0088:000020</t>
  </si>
  <si>
    <t>21:0001:000023</t>
  </si>
  <si>
    <t>21:0001:000023:0001:0002:00</t>
  </si>
  <si>
    <t>7.4</t>
  </si>
  <si>
    <t>2.7</t>
  </si>
  <si>
    <t>36</t>
  </si>
  <si>
    <t>1.13</t>
  </si>
  <si>
    <t>35</t>
  </si>
  <si>
    <t>25</t>
  </si>
  <si>
    <t>45</t>
  </si>
  <si>
    <t>4.8</t>
  </si>
  <si>
    <t>3.1</t>
  </si>
  <si>
    <t>93BCW0131 : 002 : 001</t>
  </si>
  <si>
    <t>21:0088:000021</t>
  </si>
  <si>
    <t>21:0001:000025</t>
  </si>
  <si>
    <t>21:0001:000025:0001:0002:01</t>
  </si>
  <si>
    <t>440</t>
  </si>
  <si>
    <t>44</t>
  </si>
  <si>
    <t>2.36</t>
  </si>
  <si>
    <t>3.4</t>
  </si>
  <si>
    <t>93BCW0131 : 002 : 002</t>
  </si>
  <si>
    <t>21:0088:000022</t>
  </si>
  <si>
    <t>21:0001:000025:0001:0002:02</t>
  </si>
  <si>
    <t>400</t>
  </si>
  <si>
    <t>1.28</t>
  </si>
  <si>
    <t>48</t>
  </si>
  <si>
    <t>5.1</t>
  </si>
  <si>
    <t>93BCW0132 : 002 : 000</t>
  </si>
  <si>
    <t>21:0088:000023</t>
  </si>
  <si>
    <t>21:0001:000026</t>
  </si>
  <si>
    <t>21:0001:000026:0001:0002:00</t>
  </si>
  <si>
    <t>470</t>
  </si>
  <si>
    <t>1.34</t>
  </si>
  <si>
    <t>2.18</t>
  </si>
  <si>
    <t>46</t>
  </si>
  <si>
    <t>9.9</t>
  </si>
  <si>
    <t>93BCW0133 : 002 : 000</t>
  </si>
  <si>
    <t>21:0088:000024</t>
  </si>
  <si>
    <t>21:0001:000027</t>
  </si>
  <si>
    <t>21:0001:000027:0001:0002:00</t>
  </si>
  <si>
    <t>67</t>
  </si>
  <si>
    <t>1.17</t>
  </si>
  <si>
    <t>93BCW0135 : 002 : 000</t>
  </si>
  <si>
    <t>21:0088:000025</t>
  </si>
  <si>
    <t>21:0001:000029</t>
  </si>
  <si>
    <t>21:0001:000029:0001:0002:00</t>
  </si>
  <si>
    <t>560</t>
  </si>
  <si>
    <t>1.31</t>
  </si>
  <si>
    <t>93BCW0136 : 002 : 000</t>
  </si>
  <si>
    <t>21:0088:000026</t>
  </si>
  <si>
    <t>21:0001:000030</t>
  </si>
  <si>
    <t>21:0001:000030:0001:0002:00</t>
  </si>
  <si>
    <t>580</t>
  </si>
  <si>
    <t>51</t>
  </si>
  <si>
    <t>1.57</t>
  </si>
  <si>
    <t>72</t>
  </si>
  <si>
    <t>93BCW0138 : 002 : 000</t>
  </si>
  <si>
    <t>21:0088:000027</t>
  </si>
  <si>
    <t>21:0001:000032</t>
  </si>
  <si>
    <t>21:0001:000032:0001:0002:00</t>
  </si>
  <si>
    <t>88</t>
  </si>
  <si>
    <t>2.46</t>
  </si>
  <si>
    <t>0.4</t>
  </si>
  <si>
    <t>9.5</t>
  </si>
  <si>
    <t>93BCW0139 : 002 : 000</t>
  </si>
  <si>
    <t>21:0088:000028</t>
  </si>
  <si>
    <t>21:0001:000033</t>
  </si>
  <si>
    <t>21:0001:000033:0001:0002:00</t>
  </si>
  <si>
    <t>650</t>
  </si>
  <si>
    <t>3.6</t>
  </si>
  <si>
    <t>1.95</t>
  </si>
  <si>
    <t>108</t>
  </si>
  <si>
    <t>93BCW0140 : 002 : 000</t>
  </si>
  <si>
    <t>21:0088:000029</t>
  </si>
  <si>
    <t>21:0001:000034</t>
  </si>
  <si>
    <t>21:0001:000034:0001:0002:00</t>
  </si>
  <si>
    <t>3.8</t>
  </si>
  <si>
    <t>700</t>
  </si>
  <si>
    <t>2.07</t>
  </si>
  <si>
    <t>0.33</t>
  </si>
  <si>
    <t>93BCW0141 : 002 : 001</t>
  </si>
  <si>
    <t>21:0088:000030</t>
  </si>
  <si>
    <t>21:0001:000035</t>
  </si>
  <si>
    <t>21:0001:000035:0001:0002:01</t>
  </si>
  <si>
    <t>56</t>
  </si>
  <si>
    <t>61</t>
  </si>
  <si>
    <t>2.14</t>
  </si>
  <si>
    <t>93BCW0141 : 002 : 002</t>
  </si>
  <si>
    <t>21:0088:000031</t>
  </si>
  <si>
    <t>21:0001:000035:0001:0002:02</t>
  </si>
  <si>
    <t>22</t>
  </si>
  <si>
    <t>98</t>
  </si>
  <si>
    <t>4.1</t>
  </si>
  <si>
    <t>6.4</t>
  </si>
  <si>
    <t>93BCW0142 : 002 : 000</t>
  </si>
  <si>
    <t>21:0088:000032</t>
  </si>
  <si>
    <t>21:0001:000036</t>
  </si>
  <si>
    <t>21:0001:000036:0001:0002:00</t>
  </si>
  <si>
    <t>1.77</t>
  </si>
  <si>
    <t>0.26</t>
  </si>
  <si>
    <t>2.08</t>
  </si>
  <si>
    <t>7.1</t>
  </si>
  <si>
    <t>93BCW0143 : 002 : 000</t>
  </si>
  <si>
    <t>21:0088:000033</t>
  </si>
  <si>
    <t>21:0001:000037</t>
  </si>
  <si>
    <t>21:0001:000037:0001:0002:00</t>
  </si>
  <si>
    <t>89</t>
  </si>
  <si>
    <t>2.9</t>
  </si>
  <si>
    <t>93BCW0144 : 002 : 000</t>
  </si>
  <si>
    <t>21:0088:000034</t>
  </si>
  <si>
    <t>21:0001:000038</t>
  </si>
  <si>
    <t>21:0001:000038:0001:0002:00</t>
  </si>
  <si>
    <t>1.72</t>
  </si>
  <si>
    <t>2.04</t>
  </si>
  <si>
    <t>93BCW0145 : 002 : 000</t>
  </si>
  <si>
    <t>21:0088:000035</t>
  </si>
  <si>
    <t>21:0001:000039</t>
  </si>
  <si>
    <t>21:0001:000039:0001:0002:00</t>
  </si>
  <si>
    <t>93BCW0146 : 002 : 000</t>
  </si>
  <si>
    <t>21:0088:000036</t>
  </si>
  <si>
    <t>21:0001:000040</t>
  </si>
  <si>
    <t>21:0001:000040:0001:0002:00</t>
  </si>
  <si>
    <t>1.46</t>
  </si>
  <si>
    <t>1.93</t>
  </si>
  <si>
    <t>93BCW0148 : 002 : 000</t>
  </si>
  <si>
    <t>21:0088:000037</t>
  </si>
  <si>
    <t>21:0001:000041</t>
  </si>
  <si>
    <t>21:0001:000041:0001:0002:00</t>
  </si>
  <si>
    <t>610</t>
  </si>
  <si>
    <t>3.09</t>
  </si>
  <si>
    <t>1.96</t>
  </si>
  <si>
    <t>93BCW0149 : 002 : 000</t>
  </si>
  <si>
    <t>21:0088:000038</t>
  </si>
  <si>
    <t>21:0001:000042</t>
  </si>
  <si>
    <t>21:0001:000042:0001:0002:00</t>
  </si>
  <si>
    <t>9.4</t>
  </si>
  <si>
    <t>93BCW0150 : 002 : 000</t>
  </si>
  <si>
    <t>21:0088:000039</t>
  </si>
  <si>
    <t>21:0001:000043</t>
  </si>
  <si>
    <t>21:0001:000043:0001:0002:00</t>
  </si>
  <si>
    <t>2.21</t>
  </si>
  <si>
    <t>32</t>
  </si>
  <si>
    <t>1.87</t>
  </si>
  <si>
    <t>84</t>
  </si>
  <si>
    <t>4.4</t>
  </si>
  <si>
    <t>9.1</t>
  </si>
  <si>
    <t>93BCW0151 : 002 : 000</t>
  </si>
  <si>
    <t>21:0088:000040</t>
  </si>
  <si>
    <t>21:0001:000044</t>
  </si>
  <si>
    <t>21:0001:000044:0001:0002:00</t>
  </si>
  <si>
    <t>2.22</t>
  </si>
  <si>
    <t>1.91</t>
  </si>
  <si>
    <t>3.2</t>
  </si>
  <si>
    <t>93BCW0152 : 002 : 000</t>
  </si>
  <si>
    <t>21:0088:000041</t>
  </si>
  <si>
    <t>21:0001:000045</t>
  </si>
  <si>
    <t>21:0001:000045:0001:0002:00</t>
  </si>
  <si>
    <t>3.39</t>
  </si>
  <si>
    <t>0.38</t>
  </si>
  <si>
    <t>118</t>
  </si>
  <si>
    <t>93BCW0153 : 002 : 000</t>
  </si>
  <si>
    <t>21:0088:000042</t>
  </si>
  <si>
    <t>21:0001:000046</t>
  </si>
  <si>
    <t>21:0001:000046:0001:0002:00</t>
  </si>
  <si>
    <t>670</t>
  </si>
  <si>
    <t>96</t>
  </si>
  <si>
    <t>2.97</t>
  </si>
  <si>
    <t>93BCW0154 : 002 : 001</t>
  </si>
  <si>
    <t>21:0088:000043</t>
  </si>
  <si>
    <t>21:0001:000047</t>
  </si>
  <si>
    <t>21:0001:000047:0001:0002:01</t>
  </si>
  <si>
    <t>1.69</t>
  </si>
  <si>
    <t>93BCW0154 : 002 : 002</t>
  </si>
  <si>
    <t>21:0088:000044</t>
  </si>
  <si>
    <t>21:0001:000047:0001:0002:02</t>
  </si>
  <si>
    <t>680</t>
  </si>
  <si>
    <t>3.02</t>
  </si>
  <si>
    <t>1.65</t>
  </si>
  <si>
    <t>23</t>
  </si>
  <si>
    <t>93BCW0155-A : 002 : 000</t>
  </si>
  <si>
    <t>21:0088:000045</t>
  </si>
  <si>
    <t>21:0001:000048</t>
  </si>
  <si>
    <t>21:0001:000048:0001:0002:00</t>
  </si>
  <si>
    <t>720</t>
  </si>
  <si>
    <t>3.19</t>
  </si>
  <si>
    <t>93BCW0155-B : 002 : 000</t>
  </si>
  <si>
    <t>21:0088:000046</t>
  </si>
  <si>
    <t>21:0001:000048:0002:0002:00</t>
  </si>
  <si>
    <t>710</t>
  </si>
  <si>
    <t>3.23</t>
  </si>
  <si>
    <t>1.76</t>
  </si>
  <si>
    <t>99</t>
  </si>
  <si>
    <t>93BCW0156 : 002 : 000</t>
  </si>
  <si>
    <t>21:0088:000047</t>
  </si>
  <si>
    <t>21:0001:000049</t>
  </si>
  <si>
    <t>21:0001:000049:0001:0002:00</t>
  </si>
  <si>
    <t>93</t>
  </si>
  <si>
    <t>2.81</t>
  </si>
  <si>
    <t>1.68</t>
  </si>
  <si>
    <t>93BCW0157 : 002 : 000</t>
  </si>
  <si>
    <t>21:0088:000048</t>
  </si>
  <si>
    <t>21:0001:000050</t>
  </si>
  <si>
    <t>21:0001:000050:0001:0002:00</t>
  </si>
  <si>
    <t>660</t>
  </si>
  <si>
    <t>6.7</t>
  </si>
  <si>
    <t>93BCW0158 : 002 : 000</t>
  </si>
  <si>
    <t>21:0088:000049</t>
  </si>
  <si>
    <t>21:0001:000051</t>
  </si>
  <si>
    <t>21:0001:000051:0001:0002:00</t>
  </si>
  <si>
    <t>1.81</t>
  </si>
  <si>
    <t>93BCW0159-A : 002 : 000</t>
  </si>
  <si>
    <t>21:0088:000050</t>
  </si>
  <si>
    <t>21:0001:000052</t>
  </si>
  <si>
    <t>21:0001:000052:0001:0002:00</t>
  </si>
  <si>
    <t>2.28</t>
  </si>
  <si>
    <t>93BCW0160 : 002 : 000</t>
  </si>
  <si>
    <t>21:0088:000051</t>
  </si>
  <si>
    <t>21:0001:000053</t>
  </si>
  <si>
    <t>21:0001:000053:0001:0002:00</t>
  </si>
  <si>
    <t>50</t>
  </si>
  <si>
    <t>0.22</t>
  </si>
  <si>
    <t>1.41</t>
  </si>
  <si>
    <t>93BCW0161 : 002 : 000</t>
  </si>
  <si>
    <t>21:0088:000052</t>
  </si>
  <si>
    <t>21:0001:000054</t>
  </si>
  <si>
    <t>21:0001:000054:0001:0002:00</t>
  </si>
  <si>
    <t>2.55</t>
  </si>
  <si>
    <t>93BCW0162 : 002 : 000</t>
  </si>
  <si>
    <t>21:0088:000053</t>
  </si>
  <si>
    <t>21:0001:000055</t>
  </si>
  <si>
    <t>21:0001:000055:0001:0002:00</t>
  </si>
  <si>
    <t>880</t>
  </si>
  <si>
    <t>3.58</t>
  </si>
  <si>
    <t>82</t>
  </si>
  <si>
    <t>136</t>
  </si>
  <si>
    <t>93BCW0163 : 002 : 000</t>
  </si>
  <si>
    <t>21:0088:000054</t>
  </si>
  <si>
    <t>21:0001:000056</t>
  </si>
  <si>
    <t>21:0001:000056:0001:0002:00</t>
  </si>
  <si>
    <t>740</t>
  </si>
  <si>
    <t>3.73</t>
  </si>
  <si>
    <t>8.9</t>
  </si>
  <si>
    <t>93BCW0164 : 002 : 000</t>
  </si>
  <si>
    <t>21:0088:000055</t>
  </si>
  <si>
    <t>21:0001:000057</t>
  </si>
  <si>
    <t>21:0001:000057:0001:0002:00</t>
  </si>
  <si>
    <t>3.24</t>
  </si>
  <si>
    <t>0.42</t>
  </si>
  <si>
    <t>1.84</t>
  </si>
  <si>
    <t>93BCW0165 : 002 : 000</t>
  </si>
  <si>
    <t>21:0088:000056</t>
  </si>
  <si>
    <t>21:0001:000058</t>
  </si>
  <si>
    <t>21:0001:000058:0001:0002:00</t>
  </si>
  <si>
    <t>2.69</t>
  </si>
  <si>
    <t>1.92</t>
  </si>
  <si>
    <t>7.5</t>
  </si>
  <si>
    <t>93BCW0166 : 002 : 000</t>
  </si>
  <si>
    <t>21:0088:000057</t>
  </si>
  <si>
    <t>21:0001:000059</t>
  </si>
  <si>
    <t>21:0001:000059:0001:0002:00</t>
  </si>
  <si>
    <t>93BCW0166 gossan : 002 : 000</t>
  </si>
  <si>
    <t>21:0088:000058</t>
  </si>
  <si>
    <t>21:0001:000059:0002:0002:00</t>
  </si>
  <si>
    <t>6.25</t>
  </si>
  <si>
    <t>0.24</t>
  </si>
  <si>
    <t>160</t>
  </si>
  <si>
    <t>3.3</t>
  </si>
  <si>
    <t>93BCW0167 : 002 : 000</t>
  </si>
  <si>
    <t>21:0088:000059</t>
  </si>
  <si>
    <t>21:0001:000060</t>
  </si>
  <si>
    <t>21:0001:000060:0001:0002:00</t>
  </si>
  <si>
    <t>6.8</t>
  </si>
  <si>
    <t>93BCW0168 : 002 : 000</t>
  </si>
  <si>
    <t>21:0088:000060</t>
  </si>
  <si>
    <t>21:0001:000061</t>
  </si>
  <si>
    <t>21:0001:000061:0001:0002:00</t>
  </si>
  <si>
    <t>2.49</t>
  </si>
  <si>
    <t>0.34</t>
  </si>
  <si>
    <t>60</t>
  </si>
  <si>
    <t>93BCW0169 : 002 : 000</t>
  </si>
  <si>
    <t>21:0088:000061</t>
  </si>
  <si>
    <t>21:0001:000062</t>
  </si>
  <si>
    <t>21:0001:000062:0001:0002:00</t>
  </si>
  <si>
    <t>2.48</t>
  </si>
  <si>
    <t>93BCW0170 : 002 : 000</t>
  </si>
  <si>
    <t>21:0088:000062</t>
  </si>
  <si>
    <t>21:0001:000063</t>
  </si>
  <si>
    <t>21:0001:000063:0001:0002:00</t>
  </si>
  <si>
    <t>93BCW0171 : 002 : 000</t>
  </si>
  <si>
    <t>21:0088:000063</t>
  </si>
  <si>
    <t>21:0001:000064</t>
  </si>
  <si>
    <t>21:0001:000064:0001:0002:00</t>
  </si>
  <si>
    <t>81</t>
  </si>
  <si>
    <t>93BCW0172 : 002 : 000</t>
  </si>
  <si>
    <t>21:0088:000064</t>
  </si>
  <si>
    <t>21:0001:000065</t>
  </si>
  <si>
    <t>21:0001:000065:0001:0002:00</t>
  </si>
  <si>
    <t>93BCW0173 : 002 : 000</t>
  </si>
  <si>
    <t>21:0088:000065</t>
  </si>
  <si>
    <t>21:0001:000066</t>
  </si>
  <si>
    <t>21:0001:000066:0001:0002:00</t>
  </si>
  <si>
    <t>1.54</t>
  </si>
  <si>
    <t>840</t>
  </si>
  <si>
    <t>93BCW0174 : 002 : 000</t>
  </si>
  <si>
    <t>21:0088:000066</t>
  </si>
  <si>
    <t>21:0001:000067</t>
  </si>
  <si>
    <t>21:0001:000067:0001:0002:00</t>
  </si>
  <si>
    <t>8.1</t>
  </si>
  <si>
    <t>93BCW0175 : 002 : 000</t>
  </si>
  <si>
    <t>21:0088:000067</t>
  </si>
  <si>
    <t>21:0001:000068</t>
  </si>
  <si>
    <t>21:0001:000068:0001:0002:00</t>
  </si>
  <si>
    <t>2.96</t>
  </si>
  <si>
    <t>93BCW0176 : 002 : 000</t>
  </si>
  <si>
    <t>21:0088:000068</t>
  </si>
  <si>
    <t>21:0001:000069</t>
  </si>
  <si>
    <t>21:0001:000069:0001:0002:00</t>
  </si>
  <si>
    <t>93BCW0177 : 002 : 000</t>
  </si>
  <si>
    <t>21:0088:000069</t>
  </si>
  <si>
    <t>21:0001:000070</t>
  </si>
  <si>
    <t>21:0001:000070:0001:0002:00</t>
  </si>
  <si>
    <t>570</t>
  </si>
  <si>
    <t>3.05</t>
  </si>
  <si>
    <t>113</t>
  </si>
  <si>
    <t>93BCW0178 : 002 : 000</t>
  </si>
  <si>
    <t>21:0088:000070</t>
  </si>
  <si>
    <t>21:0001:000071</t>
  </si>
  <si>
    <t>21:0001:000071:0001:0002:00</t>
  </si>
  <si>
    <t>3.56</t>
  </si>
  <si>
    <t>1.62</t>
  </si>
  <si>
    <t>93BCW0179 : 002 : 000</t>
  </si>
  <si>
    <t>21:0088:000071</t>
  </si>
  <si>
    <t>21:0001:000072</t>
  </si>
  <si>
    <t>21:0001:000072:0001:0002:00</t>
  </si>
  <si>
    <t>93BCW0180 : 002 : 000</t>
  </si>
  <si>
    <t>21:0088:000072</t>
  </si>
  <si>
    <t>21:0001:000073</t>
  </si>
  <si>
    <t>21:0001:000073:0001:0002:00</t>
  </si>
  <si>
    <t>800</t>
  </si>
  <si>
    <t>93BCW0181 : 002 : 000</t>
  </si>
  <si>
    <t>21:0088:000073</t>
  </si>
  <si>
    <t>21:0001:000074</t>
  </si>
  <si>
    <t>21:0001:000074:0001:0002:00</t>
  </si>
  <si>
    <t>1.74</t>
  </si>
  <si>
    <t>93BCW0182 : 002 : 000</t>
  </si>
  <si>
    <t>21:0088:000074</t>
  </si>
  <si>
    <t>21:0001:000075</t>
  </si>
  <si>
    <t>21:0001:000075:0001:0002:00</t>
  </si>
  <si>
    <t>93BCW0183 : 002 : 001</t>
  </si>
  <si>
    <t>21:0088:000075</t>
  </si>
  <si>
    <t>21:0001:000076</t>
  </si>
  <si>
    <t>21:0001:000076:0001:0002:01</t>
  </si>
  <si>
    <t>93BCW0183 : 002 : 002</t>
  </si>
  <si>
    <t>21:0088:000076</t>
  </si>
  <si>
    <t>21:0001:000076:0001:0002:02</t>
  </si>
  <si>
    <t>1.38</t>
  </si>
  <si>
    <t>2.01</t>
  </si>
  <si>
    <t>5.9</t>
  </si>
  <si>
    <t>93BCW0184 : 002 : 000</t>
  </si>
  <si>
    <t>21:0088:000077</t>
  </si>
  <si>
    <t>21:0001:000077</t>
  </si>
  <si>
    <t>21:0001:000077:0001:0002:00</t>
  </si>
  <si>
    <t>780</t>
  </si>
  <si>
    <t>83</t>
  </si>
  <si>
    <t>93BCW0185 : 002 : 000</t>
  </si>
  <si>
    <t>21:0088:000078</t>
  </si>
  <si>
    <t>21:0001:000078</t>
  </si>
  <si>
    <t>21:0001:000078:0001:0002:00</t>
  </si>
  <si>
    <t>1.83</t>
  </si>
  <si>
    <t>93BCW0186 : 002 : 000</t>
  </si>
  <si>
    <t>21:0088:000079</t>
  </si>
  <si>
    <t>21:0001:000079</t>
  </si>
  <si>
    <t>21:0001:000079:0001:0002:00</t>
  </si>
  <si>
    <t>8.7</t>
  </si>
  <si>
    <t>93BCW0187 : 002 : 001</t>
  </si>
  <si>
    <t>21:0088:000080</t>
  </si>
  <si>
    <t>21:0001:000080</t>
  </si>
  <si>
    <t>21:0001:000080:0001:0002:01</t>
  </si>
  <si>
    <t>500</t>
  </si>
  <si>
    <t>1.64</t>
  </si>
  <si>
    <t>95</t>
  </si>
  <si>
    <t>93BCW0187 : 002 : 002</t>
  </si>
  <si>
    <t>21:0088:000081</t>
  </si>
  <si>
    <t>21:0001:000080:0001:0002:02</t>
  </si>
  <si>
    <t>1.59</t>
  </si>
  <si>
    <t>93BCW0188 : 002 : 000</t>
  </si>
  <si>
    <t>21:0088:000082</t>
  </si>
  <si>
    <t>21:0001:000081</t>
  </si>
  <si>
    <t>21:0001:000081:0001:0002:00</t>
  </si>
  <si>
    <t>1.49</t>
  </si>
  <si>
    <t>2.09</t>
  </si>
  <si>
    <t>93BCW0189 : 002 : 000</t>
  </si>
  <si>
    <t>21:0088:000083</t>
  </si>
  <si>
    <t>21:0001:000082</t>
  </si>
  <si>
    <t>21:0001:000082:0001:0002:00</t>
  </si>
  <si>
    <t>93BCW0190 : 002 : 000</t>
  </si>
  <si>
    <t>21:0088:000084</t>
  </si>
  <si>
    <t>21:0001:000083</t>
  </si>
  <si>
    <t>21:0001:000083:0001:0002:00</t>
  </si>
  <si>
    <t>1.61</t>
  </si>
  <si>
    <t>93BCW0191 : 002 : 000</t>
  </si>
  <si>
    <t>21:0088:000085</t>
  </si>
  <si>
    <t>21:0001:000084</t>
  </si>
  <si>
    <t>21:0001:000084:0001:0002:00</t>
  </si>
  <si>
    <t>1.63</t>
  </si>
  <si>
    <t>1.97</t>
  </si>
  <si>
    <t>93BCW0192 : 002 : 000</t>
  </si>
  <si>
    <t>21:0088:000086</t>
  </si>
  <si>
    <t>21:0001:000085</t>
  </si>
  <si>
    <t>21:0001:000085:0001:0002:00</t>
  </si>
  <si>
    <t>93BCW0193 : 002 : 000</t>
  </si>
  <si>
    <t>21:0088:000087</t>
  </si>
  <si>
    <t>21:0001:000086</t>
  </si>
  <si>
    <t>21:0001:000086:0001:0002:00</t>
  </si>
  <si>
    <t>640</t>
  </si>
  <si>
    <t>1.73</t>
  </si>
  <si>
    <t>93BCW0194 : 002 : 000</t>
  </si>
  <si>
    <t>21:0088:000088</t>
  </si>
  <si>
    <t>21:0001:000087</t>
  </si>
  <si>
    <t>21:0001:000087:0001:0002:00</t>
  </si>
  <si>
    <t>93BCW0195 : 002 : 000</t>
  </si>
  <si>
    <t>21:0088:000089</t>
  </si>
  <si>
    <t>21:0001:000088</t>
  </si>
  <si>
    <t>21:0001:000088:0001:0002:00</t>
  </si>
  <si>
    <t>0.48</t>
  </si>
  <si>
    <t>93BCW0196 : 002 : 000</t>
  </si>
  <si>
    <t>21:0088:000090</t>
  </si>
  <si>
    <t>21:0001:000089</t>
  </si>
  <si>
    <t>21:0001:000089:0001:0002:00</t>
  </si>
  <si>
    <t>93BCW0197 : 002 : 000</t>
  </si>
  <si>
    <t>21:0088:000091</t>
  </si>
  <si>
    <t>21:0001:000090</t>
  </si>
  <si>
    <t>21:0001:000090:0001:0002:00</t>
  </si>
  <si>
    <t>93BCW0198 : 002 : 000</t>
  </si>
  <si>
    <t>21:0088:000092</t>
  </si>
  <si>
    <t>21:0001:000091</t>
  </si>
  <si>
    <t>21:0001:000091:0001:0002:00</t>
  </si>
  <si>
    <t>790</t>
  </si>
  <si>
    <t>2.92</t>
  </si>
  <si>
    <t>0.41</t>
  </si>
  <si>
    <t>93BCW0199 : 002 : 000</t>
  </si>
  <si>
    <t>21:0088:000093</t>
  </si>
  <si>
    <t>21:0001:000092</t>
  </si>
  <si>
    <t>21:0001:000092:0001:0002:00</t>
  </si>
  <si>
    <t>3.11</t>
  </si>
  <si>
    <t>92</t>
  </si>
  <si>
    <t>93BCW0200 : 002 : 000</t>
  </si>
  <si>
    <t>21:0088:000094</t>
  </si>
  <si>
    <t>21:0001:000093</t>
  </si>
  <si>
    <t>21:0001:000093:0001:0002:00</t>
  </si>
  <si>
    <t>2.72</t>
  </si>
  <si>
    <t>93BCW0202 : 002 : 000</t>
  </si>
  <si>
    <t>21:0088:000095</t>
  </si>
  <si>
    <t>21:0001:000094</t>
  </si>
  <si>
    <t>21:0001:000094:0001:0002:00</t>
  </si>
  <si>
    <t>2.31</t>
  </si>
  <si>
    <t>93BCW0203 : 002 : 000</t>
  </si>
  <si>
    <t>21:0088:000096</t>
  </si>
  <si>
    <t>21:0001:000095</t>
  </si>
  <si>
    <t>21:0001:000095:0001:0002:00</t>
  </si>
  <si>
    <t>0.44</t>
  </si>
  <si>
    <t>137</t>
  </si>
  <si>
    <t>93DU0590 : 002 : 000</t>
  </si>
  <si>
    <t>21:0088:000097</t>
  </si>
  <si>
    <t>21:0001:000096</t>
  </si>
  <si>
    <t>21:0001:000096:0001:0002:00</t>
  </si>
  <si>
    <t>3.06</t>
  </si>
  <si>
    <t>93DU0591 : 002 : 000</t>
  </si>
  <si>
    <t>21:0088:000098</t>
  </si>
  <si>
    <t>21:0001:000097</t>
  </si>
  <si>
    <t>21:0001:000097:0001:0002:00</t>
  </si>
  <si>
    <t>2.61</t>
  </si>
  <si>
    <t>93DU0592 : 002 : 000</t>
  </si>
  <si>
    <t>21:0088:000099</t>
  </si>
  <si>
    <t>21:0001:000098</t>
  </si>
  <si>
    <t>21:0001:000098:0001:0002:00</t>
  </si>
  <si>
    <t>93DU0594 : 002 : 000</t>
  </si>
  <si>
    <t>21:0088:000100</t>
  </si>
  <si>
    <t>21:0001:000099</t>
  </si>
  <si>
    <t>21:0001:000099:0001:0002:00</t>
  </si>
  <si>
    <t>3.33</t>
  </si>
  <si>
    <t>93DU0595 : 002 : 000</t>
  </si>
  <si>
    <t>21:0088:000101</t>
  </si>
  <si>
    <t>21:0001:000100</t>
  </si>
  <si>
    <t>21:0001:000100:0001:0002:00</t>
  </si>
  <si>
    <t>42</t>
  </si>
  <si>
    <t>93DU0596 : 002 : 000</t>
  </si>
  <si>
    <t>21:0088:000102</t>
  </si>
  <si>
    <t>21:0001:000101</t>
  </si>
  <si>
    <t>21:0001:000101:0001:0002:00</t>
  </si>
  <si>
    <t>2.44</t>
  </si>
  <si>
    <t>1.85</t>
  </si>
  <si>
    <t>93DU0597 : 002 : 000</t>
  </si>
  <si>
    <t>21:0088:000103</t>
  </si>
  <si>
    <t>21:0001:000102</t>
  </si>
  <si>
    <t>21:0001:000102:0001:0002:00</t>
  </si>
  <si>
    <t>94</t>
  </si>
  <si>
    <t>93DU0598 : 002 : 001</t>
  </si>
  <si>
    <t>21:0088:000104</t>
  </si>
  <si>
    <t>21:0001:000103</t>
  </si>
  <si>
    <t>21:0001:000103:0001:0002:01</t>
  </si>
  <si>
    <t>370</t>
  </si>
  <si>
    <t>1.35</t>
  </si>
  <si>
    <t>93DU0598 : 002 : 002</t>
  </si>
  <si>
    <t>21:0088:000105</t>
  </si>
  <si>
    <t>21:0001:000103:0001:0002:02</t>
  </si>
  <si>
    <t>380</t>
  </si>
  <si>
    <t>1.42</t>
  </si>
  <si>
    <t>93DU0599 : 002 : 000</t>
  </si>
  <si>
    <t>21:0088:000106</t>
  </si>
  <si>
    <t>21:0001:000104</t>
  </si>
  <si>
    <t>21:0001:000104:0001:0002:00</t>
  </si>
  <si>
    <t>93DU0600 : 002 : 000</t>
  </si>
  <si>
    <t>21:0088:000107</t>
  </si>
  <si>
    <t>21:0001:000105</t>
  </si>
  <si>
    <t>21:0001:000105:0001:0002:00</t>
  </si>
  <si>
    <t>3.34</t>
  </si>
  <si>
    <t>93DU0601 : 002 : 000</t>
  </si>
  <si>
    <t>21:0088:000108</t>
  </si>
  <si>
    <t>21:0001:000106</t>
  </si>
  <si>
    <t>21:0001:000106:0001:0002:00</t>
  </si>
  <si>
    <t>93DU0602 : 002 : 000</t>
  </si>
  <si>
    <t>21:0088:000109</t>
  </si>
  <si>
    <t>21:0001:000107</t>
  </si>
  <si>
    <t>21:0001:000107:0001:0002:00</t>
  </si>
  <si>
    <t>1.86</t>
  </si>
  <si>
    <t>93DU0603 : 002 : 000</t>
  </si>
  <si>
    <t>21:0088:000110</t>
  </si>
  <si>
    <t>21:0001:000108</t>
  </si>
  <si>
    <t>21:0001:000108:0001:0002:00</t>
  </si>
  <si>
    <t>2.53</t>
  </si>
  <si>
    <t>93DU0604 : 002 : 000</t>
  </si>
  <si>
    <t>21:0088:000111</t>
  </si>
  <si>
    <t>21:0001:000109</t>
  </si>
  <si>
    <t>21:0001:000109:0001:0002:00</t>
  </si>
  <si>
    <t>2.05</t>
  </si>
  <si>
    <t>93DU0605 : 002 : 000</t>
  </si>
  <si>
    <t>21:0088:000112</t>
  </si>
  <si>
    <t>21:0001:000110</t>
  </si>
  <si>
    <t>21:0001:000110:0001:0002:00</t>
  </si>
  <si>
    <t>93DU0606 : 002 : 000</t>
  </si>
  <si>
    <t>21:0088:000113</t>
  </si>
  <si>
    <t>21:0001:000111</t>
  </si>
  <si>
    <t>21:0001:000111:0001:0002:00</t>
  </si>
  <si>
    <t>93DU0607 : 002 : 000</t>
  </si>
  <si>
    <t>21:0088:000114</t>
  </si>
  <si>
    <t>21:0001:000112</t>
  </si>
  <si>
    <t>21:0001:000112:0001:0002:00</t>
  </si>
  <si>
    <t>430</t>
  </si>
  <si>
    <t>1.39</t>
  </si>
  <si>
    <t>93DU0608 : 002 : 000</t>
  </si>
  <si>
    <t>21:0088:000115</t>
  </si>
  <si>
    <t>21:0001:000113</t>
  </si>
  <si>
    <t>21:0001:000113:0001:0002:00</t>
  </si>
  <si>
    <t>1.78</t>
  </si>
  <si>
    <t>93DU0609 : 002 : 000</t>
  </si>
  <si>
    <t>21:0088:000116</t>
  </si>
  <si>
    <t>21:0001:000114</t>
  </si>
  <si>
    <t>21:0001:000114:0001:0002:00</t>
  </si>
  <si>
    <t>1.24</t>
  </si>
  <si>
    <t>93DU0616 : 002 : 000</t>
  </si>
  <si>
    <t>21:0088:000117</t>
  </si>
  <si>
    <t>21:0001:000115</t>
  </si>
  <si>
    <t>21:0001:000115:0001:0002:00</t>
  </si>
  <si>
    <t>1.16</t>
  </si>
  <si>
    <t>2.25</t>
  </si>
  <si>
    <t>93DU0617 : 002 : 000</t>
  </si>
  <si>
    <t>21:0088:000118</t>
  </si>
  <si>
    <t>21:0001:000116</t>
  </si>
  <si>
    <t>21:0001:000116:0001:0002:00</t>
  </si>
  <si>
    <t>1.47</t>
  </si>
  <si>
    <t>93DU0618 : 002 : 000</t>
  </si>
  <si>
    <t>21:0088:000119</t>
  </si>
  <si>
    <t>21:0001:000117</t>
  </si>
  <si>
    <t>21:0001:000117:0001:0002:00</t>
  </si>
  <si>
    <t>2.42</t>
  </si>
  <si>
    <t>93DU0620 : 002 : 000</t>
  </si>
  <si>
    <t>21:0088:000120</t>
  </si>
  <si>
    <t>21:0001:000119</t>
  </si>
  <si>
    <t>21:0001:000119:0001:0002:00</t>
  </si>
  <si>
    <t>520</t>
  </si>
  <si>
    <t>1.25</t>
  </si>
  <si>
    <t>93DU0621 : 002 : 000</t>
  </si>
  <si>
    <t>21:0088:000121</t>
  </si>
  <si>
    <t>21:0001:000120</t>
  </si>
  <si>
    <t>21:0001:000120:0001:0002:00</t>
  </si>
  <si>
    <t>1.43</t>
  </si>
  <si>
    <t>93DU0628 : 002 : 000</t>
  </si>
  <si>
    <t>21:0088:000122</t>
  </si>
  <si>
    <t>21:0001:000121</t>
  </si>
  <si>
    <t>21:0001:000121:0001:0002:00</t>
  </si>
  <si>
    <t>93DU0629 : 002 : 000</t>
  </si>
  <si>
    <t>21:0088:000123</t>
  </si>
  <si>
    <t>21:0001:000122</t>
  </si>
  <si>
    <t>21:0001:000122:0001:0002:00</t>
  </si>
  <si>
    <t>3.21</t>
  </si>
  <si>
    <t>93DU0630 : 002 : 000</t>
  </si>
  <si>
    <t>21:0088:000124</t>
  </si>
  <si>
    <t>21:0001:000123</t>
  </si>
  <si>
    <t>21:0001:000123:0001:0002:00</t>
  </si>
  <si>
    <t>7.7</t>
  </si>
  <si>
    <t>93DU0631 : 002 : 000</t>
  </si>
  <si>
    <t>21:0088:000125</t>
  </si>
  <si>
    <t>21:0001:000124</t>
  </si>
  <si>
    <t>21:0001:000124:0001:0002:00</t>
  </si>
  <si>
    <t>2.63</t>
  </si>
  <si>
    <t>0.18</t>
  </si>
  <si>
    <t>93DU0632 : 002 : 000</t>
  </si>
  <si>
    <t>21:0088:000126</t>
  </si>
  <si>
    <t>21:0001:000125</t>
  </si>
  <si>
    <t>21:0001:000125:0001:0002:00</t>
  </si>
  <si>
    <t>93DU0633 : 002 : 000</t>
  </si>
  <si>
    <t>21:0088:000127</t>
  </si>
  <si>
    <t>21:0001:000126</t>
  </si>
  <si>
    <t>21:0001:000126:0001:0002:00</t>
  </si>
  <si>
    <t>93DU0634 : 002 : 000</t>
  </si>
  <si>
    <t>21:0088:000128</t>
  </si>
  <si>
    <t>21:0001:000127</t>
  </si>
  <si>
    <t>21:0001:000127:0001:0002:00</t>
  </si>
  <si>
    <t>0.15</t>
  </si>
  <si>
    <t>93DU0635 : 002 : 000</t>
  </si>
  <si>
    <t>21:0088:000129</t>
  </si>
  <si>
    <t>21:0001:000128</t>
  </si>
  <si>
    <t>21:0001:000128:0001:0002:00</t>
  </si>
  <si>
    <t>0.11</t>
  </si>
  <si>
    <t>150</t>
  </si>
  <si>
    <t>93DU0636 : 002 : 001</t>
  </si>
  <si>
    <t>21:0088:000130</t>
  </si>
  <si>
    <t>21:0001:000129</t>
  </si>
  <si>
    <t>21:0001:000129:0001:0002:01</t>
  </si>
  <si>
    <t>0.06</t>
  </si>
  <si>
    <t>93DU0636 : 002 : 002</t>
  </si>
  <si>
    <t>21:0088:000131</t>
  </si>
  <si>
    <t>21:0001:000129:0001:0002:02</t>
  </si>
  <si>
    <t>1.44</t>
  </si>
  <si>
    <t>0.23</t>
  </si>
  <si>
    <t>93DU0637 : 002 : 000</t>
  </si>
  <si>
    <t>21:0088:000132</t>
  </si>
  <si>
    <t>21:0001:000130</t>
  </si>
  <si>
    <t>21:0001:000130:0001:0002:00</t>
  </si>
  <si>
    <t>93DU0638 : 002 : 000</t>
  </si>
  <si>
    <t>21:0088:000133</t>
  </si>
  <si>
    <t>21:0001:000131</t>
  </si>
  <si>
    <t>21:0001:000131:0001:0002:00</t>
  </si>
  <si>
    <t>0.13</t>
  </si>
  <si>
    <t>93DU0640 : 002 : 000</t>
  </si>
  <si>
    <t>21:0088:000134</t>
  </si>
  <si>
    <t>21:0001:000133</t>
  </si>
  <si>
    <t>21:0001:000133:0001:0002:00</t>
  </si>
  <si>
    <t>93DU0641 : 002 : 000</t>
  </si>
  <si>
    <t>21:0088:000135</t>
  </si>
  <si>
    <t>21:0001:000134</t>
  </si>
  <si>
    <t>21:0001:000134:0001:0002:00</t>
  </si>
  <si>
    <t>2.66</t>
  </si>
  <si>
    <t>0.1</t>
  </si>
  <si>
    <t>93DU0642 : 002 : 000</t>
  </si>
  <si>
    <t>21:0088:000136</t>
  </si>
  <si>
    <t>21:0001:000135</t>
  </si>
  <si>
    <t>21:0001:000135:0001:0002:00</t>
  </si>
  <si>
    <t>93DU0643 : 002 : 000</t>
  </si>
  <si>
    <t>21:0088:000137</t>
  </si>
  <si>
    <t>21:0001:000136</t>
  </si>
  <si>
    <t>21:0001:000136:0001:0002:00</t>
  </si>
  <si>
    <t>2.33</t>
  </si>
  <si>
    <t>93DU0644 : 002 : 000</t>
  </si>
  <si>
    <t>21:0088:000138</t>
  </si>
  <si>
    <t>21:0001:000137</t>
  </si>
  <si>
    <t>21:0001:000137:0001:0002:00</t>
  </si>
  <si>
    <t>2.86</t>
  </si>
  <si>
    <t>93DU0645 : 002 : 000</t>
  </si>
  <si>
    <t>21:0088:000139</t>
  </si>
  <si>
    <t>21:0001:000138</t>
  </si>
  <si>
    <t>21:0001:000138:0001:0002:00</t>
  </si>
  <si>
    <t>93DU0646 : 002 : 000</t>
  </si>
  <si>
    <t>21:0088:000140</t>
  </si>
  <si>
    <t>21:0001:000139</t>
  </si>
  <si>
    <t>21:0001:000139:0001:0002:00</t>
  </si>
  <si>
    <t>3.14</t>
  </si>
  <si>
    <t>93DU0647 : 002 : 000</t>
  </si>
  <si>
    <t>21:0088:000141</t>
  </si>
  <si>
    <t>21:0001:000140</t>
  </si>
  <si>
    <t>21:0001:000140:0001:0002:00</t>
  </si>
  <si>
    <t>900</t>
  </si>
  <si>
    <t>3.64</t>
  </si>
  <si>
    <t>1.55</t>
  </si>
  <si>
    <t>152</t>
  </si>
  <si>
    <t>93DU0648 : 002 : 000</t>
  </si>
  <si>
    <t>21:0088:000142</t>
  </si>
  <si>
    <t>21:0001:000141</t>
  </si>
  <si>
    <t>21:0001:000141:0001:0002:00</t>
  </si>
  <si>
    <t>3.48</t>
  </si>
  <si>
    <t>93DU0649 : 002 : 000</t>
  </si>
  <si>
    <t>21:0088:000143</t>
  </si>
  <si>
    <t>21:0001:000142</t>
  </si>
  <si>
    <t>21:0001:000142:0001:0002:00</t>
  </si>
  <si>
    <t>93DU0650 : 002 : 000</t>
  </si>
  <si>
    <t>21:0088:000144</t>
  </si>
  <si>
    <t>21:0001:000143</t>
  </si>
  <si>
    <t>21:0001:000143:0001:0002:00</t>
  </si>
  <si>
    <t>93DU0651 : 002 : 000</t>
  </si>
  <si>
    <t>21:0088:000145</t>
  </si>
  <si>
    <t>21:0001:000144</t>
  </si>
  <si>
    <t>21:0001:000144:0001:0002:00</t>
  </si>
  <si>
    <t>93DU0652 : 002 : 000</t>
  </si>
  <si>
    <t>21:0088:000146</t>
  </si>
  <si>
    <t>21:0001:000145</t>
  </si>
  <si>
    <t>21:0001:000145:0001:0002:00</t>
  </si>
  <si>
    <t>117</t>
  </si>
  <si>
    <t>93DU0653 : 002 : 000</t>
  </si>
  <si>
    <t>21:0088:000147</t>
  </si>
  <si>
    <t>21:0001:000146</t>
  </si>
  <si>
    <t>21:0001:000146:0001:0002:00</t>
  </si>
  <si>
    <t>3.29</t>
  </si>
  <si>
    <t>93DU0654 : 002 : 001</t>
  </si>
  <si>
    <t>21:0088:000148</t>
  </si>
  <si>
    <t>21:0001:000147</t>
  </si>
  <si>
    <t>21:0001:000147:0001:0002:01</t>
  </si>
  <si>
    <t>2.34</t>
  </si>
  <si>
    <t>93DU0654 : 002 : 002</t>
  </si>
  <si>
    <t>21:0088:000149</t>
  </si>
  <si>
    <t>21:0001:000147:0001:0002:02</t>
  </si>
  <si>
    <t>93DU0655 : 002 : 000</t>
  </si>
  <si>
    <t>21:0088:000150</t>
  </si>
  <si>
    <t>21:0001:000148</t>
  </si>
  <si>
    <t>21:0001:000148:0001:0002:00</t>
  </si>
  <si>
    <t>2.82</t>
  </si>
  <si>
    <t>93DU0656 : 002 : 000</t>
  </si>
  <si>
    <t>21:0088:000151</t>
  </si>
  <si>
    <t>21:0001:000149</t>
  </si>
  <si>
    <t>21:0001:000149:0001:0002:00</t>
  </si>
  <si>
    <t>4.27</t>
  </si>
  <si>
    <t>93DU0657 : 002 : 000</t>
  </si>
  <si>
    <t>21:0088:000152</t>
  </si>
  <si>
    <t>21:0001:000150</t>
  </si>
  <si>
    <t>21:0001:000150:0001:0002:00</t>
  </si>
  <si>
    <t>2.12</t>
  </si>
  <si>
    <t>93DU0658 : 002 : 000</t>
  </si>
  <si>
    <t>21:0088:000153</t>
  </si>
  <si>
    <t>21:0001:000151</t>
  </si>
  <si>
    <t>21:0001:000151:0001:0002:00</t>
  </si>
  <si>
    <t>93DU0659 : 002 : 000</t>
  </si>
  <si>
    <t>21:0088:000154</t>
  </si>
  <si>
    <t>21:0001:000152</t>
  </si>
  <si>
    <t>21:0001:000152:0001:0002:00</t>
  </si>
  <si>
    <t>3.31</t>
  </si>
  <si>
    <t>93DU0660 : 002 : 000</t>
  </si>
  <si>
    <t>21:0088:000155</t>
  </si>
  <si>
    <t>21:0001:000153</t>
  </si>
  <si>
    <t>21:0001:000153:0001:0002:00</t>
  </si>
  <si>
    <t>3.37</t>
  </si>
  <si>
    <t>93DU0661 : 002 : 000</t>
  </si>
  <si>
    <t>21:0088:000156</t>
  </si>
  <si>
    <t>21:0001:000154</t>
  </si>
  <si>
    <t>21:0001:000154:0001:0002:00</t>
  </si>
  <si>
    <t>2.91</t>
  </si>
  <si>
    <t>93DU0662 : 002 : 000</t>
  </si>
  <si>
    <t>21:0088:000157</t>
  </si>
  <si>
    <t>21:0001:000155</t>
  </si>
  <si>
    <t>21:0001:000155:0001:0002:00</t>
  </si>
  <si>
    <t>93DU0663 : 002 : 000</t>
  </si>
  <si>
    <t>21:0088:000158</t>
  </si>
  <si>
    <t>21:0001:000156</t>
  </si>
  <si>
    <t>21:0001:000156:0001:0002:00</t>
  </si>
  <si>
    <t>93DU0664 : 002 : 000</t>
  </si>
  <si>
    <t>21:0088:000159</t>
  </si>
  <si>
    <t>21:0001:000157</t>
  </si>
  <si>
    <t>21:0001:000157:0001:0002:00</t>
  </si>
  <si>
    <t>93DU0665 : 002 : 000</t>
  </si>
  <si>
    <t>21:0088:000160</t>
  </si>
  <si>
    <t>21:0001:000158</t>
  </si>
  <si>
    <t>21:0001:000158:0001:0002:00</t>
  </si>
  <si>
    <t>93DU0666 : 002 : 000</t>
  </si>
  <si>
    <t>21:0088:000161</t>
  </si>
  <si>
    <t>21:0001:000159</t>
  </si>
  <si>
    <t>21:0001:000159:0001:0002:00</t>
  </si>
  <si>
    <t>93DU0667 : 002 : 000</t>
  </si>
  <si>
    <t>21:0088:000162</t>
  </si>
  <si>
    <t>21:0001:000160</t>
  </si>
  <si>
    <t>21:0001:000160:0001:0002:00</t>
  </si>
  <si>
    <t>93DU0668 : 002 : 000</t>
  </si>
  <si>
    <t>21:0088:000163</t>
  </si>
  <si>
    <t>21:0001:000161</t>
  </si>
  <si>
    <t>21:0001:000161:0001:0002:00</t>
  </si>
  <si>
    <t>93DU0669 : 002 : 000</t>
  </si>
  <si>
    <t>21:0088:000164</t>
  </si>
  <si>
    <t>21:0001:000162</t>
  </si>
  <si>
    <t>21:0001:000162:0001:0002:00</t>
  </si>
  <si>
    <t>460</t>
  </si>
  <si>
    <t>93DU0670 : 002 : 000</t>
  </si>
  <si>
    <t>21:0088:000165</t>
  </si>
  <si>
    <t>21:0001:000163</t>
  </si>
  <si>
    <t>21:0001:000163:0001:0002:00</t>
  </si>
  <si>
    <t>4.14</t>
  </si>
  <si>
    <t>93DU0670 gossan : 002 : 000</t>
  </si>
  <si>
    <t>21:0088:000166</t>
  </si>
  <si>
    <t>21:0001:000163:0002:0002:00</t>
  </si>
  <si>
    <t>9.33</t>
  </si>
  <si>
    <t>157</t>
  </si>
  <si>
    <t>93DU0672 : 002 : 000</t>
  </si>
  <si>
    <t>21:0088:000167</t>
  </si>
  <si>
    <t>21:0001:000165</t>
  </si>
  <si>
    <t>21:0001:000165:0001:0002:00</t>
  </si>
  <si>
    <t>93DU0673 : 002 : 000</t>
  </si>
  <si>
    <t>21:0088:000168</t>
  </si>
  <si>
    <t>21:0001:000166</t>
  </si>
  <si>
    <t>21:0001:000166:0001:0002:00</t>
  </si>
  <si>
    <t>1.56</t>
  </si>
  <si>
    <t>93DU0674 : 002 : 000</t>
  </si>
  <si>
    <t>21:0088:000169</t>
  </si>
  <si>
    <t>21:0001:000167</t>
  </si>
  <si>
    <t>21:0001:000167:0001:0002:00</t>
  </si>
  <si>
    <t>93DU0675 : 002 : 000</t>
  </si>
  <si>
    <t>21:0088:000170</t>
  </si>
  <si>
    <t>21:0001:000168</t>
  </si>
  <si>
    <t>21:0001:000168:0001:0002:00</t>
  </si>
  <si>
    <t>93DU0676 : 002 : 001</t>
  </si>
  <si>
    <t>21:0088:000171</t>
  </si>
  <si>
    <t>21:0001:000169</t>
  </si>
  <si>
    <t>21:0001:000169:0001:0002:01</t>
  </si>
  <si>
    <t>2.15</t>
  </si>
  <si>
    <t>93DU0676 : 002 : 002</t>
  </si>
  <si>
    <t>21:0088:000172</t>
  </si>
  <si>
    <t>21:0001:000169:0001:0002:02</t>
  </si>
  <si>
    <t>93DU0677 : 002 : 000</t>
  </si>
  <si>
    <t>21:0088:000173</t>
  </si>
  <si>
    <t>21:0001:000170</t>
  </si>
  <si>
    <t>21:0001:000170:0001:0002:00</t>
  </si>
  <si>
    <t>0.51</t>
  </si>
  <si>
    <t>93DU0678 : 002 : 000</t>
  </si>
  <si>
    <t>21:0088:000174</t>
  </si>
  <si>
    <t>21:0001:000171</t>
  </si>
  <si>
    <t>21:0001:000171:0001:0002:00</t>
  </si>
  <si>
    <t>93DU0679 : 002 : 001</t>
  </si>
  <si>
    <t>21:0088:000175</t>
  </si>
  <si>
    <t>21:0001:000172</t>
  </si>
  <si>
    <t>21:0001:000172:0001:0002:01</t>
  </si>
  <si>
    <t>93DU0679 : 002 : 002</t>
  </si>
  <si>
    <t>21:0088:000176</t>
  </si>
  <si>
    <t>21:0001:000172:0001:0002:02</t>
  </si>
  <si>
    <t>93DU0680 : 002 : 000</t>
  </si>
  <si>
    <t>21:0088:000177</t>
  </si>
  <si>
    <t>21:0001:000173</t>
  </si>
  <si>
    <t>21:0001:000173:0001:0002:00</t>
  </si>
  <si>
    <t>0.43</t>
  </si>
  <si>
    <t>93DU0682 : 002 : 000</t>
  </si>
  <si>
    <t>21:0088:000178</t>
  </si>
  <si>
    <t>21:0001:000175</t>
  </si>
  <si>
    <t>21:0001:000175:0001:0002:00</t>
  </si>
  <si>
    <t>93DU0683 : 002 : 001</t>
  </si>
  <si>
    <t>21:0088:000179</t>
  </si>
  <si>
    <t>21:0001:000176</t>
  </si>
  <si>
    <t>21:0001:000176:0001:0002:01</t>
  </si>
  <si>
    <t>93DU0683 : 002 : 002</t>
  </si>
  <si>
    <t>21:0088:000180</t>
  </si>
  <si>
    <t>21:0001:000176:0001:0002:02</t>
  </si>
  <si>
    <t>450</t>
  </si>
  <si>
    <t>93DU0684 : 002 : 001</t>
  </si>
  <si>
    <t>21:0088:000181</t>
  </si>
  <si>
    <t>21:0001:000177</t>
  </si>
  <si>
    <t>21:0001:000177:0001:0002:01</t>
  </si>
  <si>
    <t>93DU0684 : 002 : 002</t>
  </si>
  <si>
    <t>21:0088:000182</t>
  </si>
  <si>
    <t>21:0001:000177:0001:0002:02</t>
  </si>
  <si>
    <t>93DU0685 : 002 : 000</t>
  </si>
  <si>
    <t>21:0088:000183</t>
  </si>
  <si>
    <t>21:0001:000178</t>
  </si>
  <si>
    <t>21:0001:000178:0001:0002:00</t>
  </si>
  <si>
    <t>93DU0686 : 002 : 000</t>
  </si>
  <si>
    <t>21:0088:000184</t>
  </si>
  <si>
    <t>21:0001:000179</t>
  </si>
  <si>
    <t>21:0001:000179:0001:0002:00</t>
  </si>
  <si>
    <t>93DU0687 : 002 : 000</t>
  </si>
  <si>
    <t>21:0088:000185</t>
  </si>
  <si>
    <t>21:0001:000180</t>
  </si>
  <si>
    <t>21:0001:000180:0001:0002:00</t>
  </si>
  <si>
    <t>750</t>
  </si>
  <si>
    <t>93DU0688 : 002 : 000</t>
  </si>
  <si>
    <t>21:0088:000186</t>
  </si>
  <si>
    <t>21:0001:000181</t>
  </si>
  <si>
    <t>21:0001:000181:0001:0002:00</t>
  </si>
  <si>
    <t>93DU0689 : 002 : 000</t>
  </si>
  <si>
    <t>21:0088:000187</t>
  </si>
  <si>
    <t>21:0001:000182</t>
  </si>
  <si>
    <t>21:0001:000182:0001:0002:00</t>
  </si>
  <si>
    <t>93DU0690 : 002 : 000</t>
  </si>
  <si>
    <t>21:0088:000188</t>
  </si>
  <si>
    <t>21:0001:000183</t>
  </si>
  <si>
    <t>21:0001:000183:0001:0002:00</t>
  </si>
  <si>
    <t>2.39</t>
  </si>
  <si>
    <t>93DU0691 : 002 : 000</t>
  </si>
  <si>
    <t>21:0088:000189</t>
  </si>
  <si>
    <t>21:0001:000184</t>
  </si>
  <si>
    <t>21:0001:000184:0001:0002:00</t>
  </si>
  <si>
    <t>3.22</t>
  </si>
  <si>
    <t>93DU0693 : 002 : 000</t>
  </si>
  <si>
    <t>21:0088:000190</t>
  </si>
  <si>
    <t>21:0001:000186</t>
  </si>
  <si>
    <t>21:0001:000186:0001:0002:00</t>
  </si>
  <si>
    <t>93DU0695 : 002 : 000</t>
  </si>
  <si>
    <t>21:0088:000191</t>
  </si>
  <si>
    <t>21:0001:000187</t>
  </si>
  <si>
    <t>21:0001:000187:0001:0002:00</t>
  </si>
  <si>
    <t>2.83</t>
  </si>
  <si>
    <t>93DU0696 : 002 : 000</t>
  </si>
  <si>
    <t>21:0088:000192</t>
  </si>
  <si>
    <t>21:0001:000188</t>
  </si>
  <si>
    <t>21:0001:000188:0001:0002:00</t>
  </si>
  <si>
    <t>93DU0698 : 002 : 000</t>
  </si>
  <si>
    <t>21:0088:000193</t>
  </si>
  <si>
    <t>21:0001:000189</t>
  </si>
  <si>
    <t>21:0001:000189:0001:0002:00</t>
  </si>
  <si>
    <t>93DU0699 : 002 : 000</t>
  </si>
  <si>
    <t>21:0088:000194</t>
  </si>
  <si>
    <t>21:0001:000190</t>
  </si>
  <si>
    <t>21:0001:000190:0001:0002:00</t>
  </si>
  <si>
    <t>93DU0700 : 002 : 000</t>
  </si>
  <si>
    <t>21:0088:000195</t>
  </si>
  <si>
    <t>21:0001:000191</t>
  </si>
  <si>
    <t>21:0001:000191:0001:0002:00</t>
  </si>
  <si>
    <t>93DU0701 : 002 : 000</t>
  </si>
  <si>
    <t>21:0088:000196</t>
  </si>
  <si>
    <t>21:0001:000192</t>
  </si>
  <si>
    <t>21:0001:000192:0001:0002:00</t>
  </si>
  <si>
    <t>93DU0702 : 002 : 000</t>
  </si>
  <si>
    <t>21:0088:000197</t>
  </si>
  <si>
    <t>21:0001:000193</t>
  </si>
  <si>
    <t>21:0001:000193:0001:0002:00</t>
  </si>
  <si>
    <t>93DU0703 : 002 : 001</t>
  </si>
  <si>
    <t>21:0088:000198</t>
  </si>
  <si>
    <t>21:0001:000194</t>
  </si>
  <si>
    <t>21:0001:000194:0001:0002:01</t>
  </si>
  <si>
    <t>2.71</t>
  </si>
  <si>
    <t>93DU0703 : 002 : 002</t>
  </si>
  <si>
    <t>21:0088:000199</t>
  </si>
  <si>
    <t>21:0001:000194:0001:0002:02</t>
  </si>
  <si>
    <t>2.59</t>
  </si>
  <si>
    <t>93DU0704 : 002 : 000</t>
  </si>
  <si>
    <t>21:0088:000200</t>
  </si>
  <si>
    <t>21:0001:000195</t>
  </si>
  <si>
    <t>21:0001:000195:0001:0002:00</t>
  </si>
  <si>
    <t>93DU0705 : 002 : 000</t>
  </si>
  <si>
    <t>21:0088:000201</t>
  </si>
  <si>
    <t>21:0001:000196</t>
  </si>
  <si>
    <t>21:0001:000196:0001:0002:00</t>
  </si>
  <si>
    <t>93BCW0001 : 002 : 001</t>
  </si>
  <si>
    <t>21:0090:000001</t>
  </si>
  <si>
    <t>21:0006:000027</t>
  </si>
  <si>
    <t>21:0006:000027:0001:0002:01</t>
  </si>
  <si>
    <t>2.41</t>
  </si>
  <si>
    <t>93BCW0001 : 002 : 002</t>
  </si>
  <si>
    <t>21:0090:000002</t>
  </si>
  <si>
    <t>21:0006:000027:0001:0002:02</t>
  </si>
  <si>
    <t>93BCW0007 : 002 : 000</t>
  </si>
  <si>
    <t>21:0090:000003</t>
  </si>
  <si>
    <t>21:0006:000028</t>
  </si>
  <si>
    <t>21:0006:000028:0001:0002:00</t>
  </si>
  <si>
    <t>93BCW0008 : 002 : 000</t>
  </si>
  <si>
    <t>21:0090:000004</t>
  </si>
  <si>
    <t>21:0006:000029</t>
  </si>
  <si>
    <t>21:0006:000029:0001:0002:00</t>
  </si>
  <si>
    <t>93BCW0010 : 002 : 000</t>
  </si>
  <si>
    <t>21:0090:000005</t>
  </si>
  <si>
    <t>21:0006:000030</t>
  </si>
  <si>
    <t>21:0006:000030:0001:0002:00</t>
  </si>
  <si>
    <t>2.45</t>
  </si>
  <si>
    <t>93BCW0012 : 002 : 000</t>
  </si>
  <si>
    <t>21:0090:000006</t>
  </si>
  <si>
    <t>21:0006:000032</t>
  </si>
  <si>
    <t>21:0006:000032:0001:0002:00</t>
  </si>
  <si>
    <t>320</t>
  </si>
  <si>
    <t>93BCW0013 : 002 : 000</t>
  </si>
  <si>
    <t>21:0090:000007</t>
  </si>
  <si>
    <t>21:0006:000033</t>
  </si>
  <si>
    <t>21:0006:000033:0001:0002:00</t>
  </si>
  <si>
    <t>112</t>
  </si>
  <si>
    <t>93BCW0014 : 002 : 000</t>
  </si>
  <si>
    <t>21:0090:000008</t>
  </si>
  <si>
    <t>21:0006:000034</t>
  </si>
  <si>
    <t>21:0006:000034:0001:0002:00</t>
  </si>
  <si>
    <t>1.51</t>
  </si>
  <si>
    <t>170</t>
  </si>
  <si>
    <t>93BCW0015 : 002 : 000</t>
  </si>
  <si>
    <t>21:0090:000009</t>
  </si>
  <si>
    <t>21:0006:000035</t>
  </si>
  <si>
    <t>21:0006:000035:0001:0002:00</t>
  </si>
  <si>
    <t>300</t>
  </si>
  <si>
    <t>1.53</t>
  </si>
  <si>
    <t>93BCW0016 : 002 : 000</t>
  </si>
  <si>
    <t>21:0090:000010</t>
  </si>
  <si>
    <t>21:0006:000036</t>
  </si>
  <si>
    <t>21:0006:000036:0001:0002:00</t>
  </si>
  <si>
    <t>93BCW0017 : 002 : 000</t>
  </si>
  <si>
    <t>21:0090:000011</t>
  </si>
  <si>
    <t>21:0006:000037</t>
  </si>
  <si>
    <t>21:0006:000037:0001:0002:00</t>
  </si>
  <si>
    <t>350</t>
  </si>
  <si>
    <t>93BCW0018 : 002 : 000</t>
  </si>
  <si>
    <t>21:0090:000012</t>
  </si>
  <si>
    <t>21:0006:000038</t>
  </si>
  <si>
    <t>21:0006:000038:0001:0002:00</t>
  </si>
  <si>
    <t>93BCW0019 : 002 : 000</t>
  </si>
  <si>
    <t>21:0090:000013</t>
  </si>
  <si>
    <t>21:0006:000039</t>
  </si>
  <si>
    <t>21:0006:000039:0001:0002:00</t>
  </si>
  <si>
    <t>93BCW0021 : 002 : 000</t>
  </si>
  <si>
    <t>21:0090:000014</t>
  </si>
  <si>
    <t>21:0006:000040</t>
  </si>
  <si>
    <t>21:0006:000040:0001:0002:00</t>
  </si>
  <si>
    <t>1.48</t>
  </si>
  <si>
    <t>93BCW0022 : 002 : 001</t>
  </si>
  <si>
    <t>21:0090:000015</t>
  </si>
  <si>
    <t>21:0006:000041</t>
  </si>
  <si>
    <t>21:0006:000041:0001:0002:01</t>
  </si>
  <si>
    <t>93BCW0022 : 002 : 002</t>
  </si>
  <si>
    <t>21:0090:000016</t>
  </si>
  <si>
    <t>21:0006:000041:0001:0002:02</t>
  </si>
  <si>
    <t>93BCW0023 : 002 : 000</t>
  </si>
  <si>
    <t>21:0090:000017</t>
  </si>
  <si>
    <t>21:0006:000042</t>
  </si>
  <si>
    <t>21:0006:000042:0001:0002:00</t>
  </si>
  <si>
    <t>93BCW0024 : 002 : 000</t>
  </si>
  <si>
    <t>21:0090:000018</t>
  </si>
  <si>
    <t>21:0006:000043</t>
  </si>
  <si>
    <t>21:0006:000043:0001:0002:00</t>
  </si>
  <si>
    <t>410</t>
  </si>
  <si>
    <t>1.45</t>
  </si>
  <si>
    <t>93BCW0026 : 002 : 000</t>
  </si>
  <si>
    <t>21:0090:000019</t>
  </si>
  <si>
    <t>21:0006:000044</t>
  </si>
  <si>
    <t>21:0006:000044:0001:0002:00</t>
  </si>
  <si>
    <t>93BCW0027 : 002 : 000</t>
  </si>
  <si>
    <t>21:0090:000020</t>
  </si>
  <si>
    <t>21:0006:000045</t>
  </si>
  <si>
    <t>21:0006:000045:0001:0002:00</t>
  </si>
  <si>
    <t>390</t>
  </si>
  <si>
    <t>1.04</t>
  </si>
  <si>
    <t>93BCW0028 : 002 : 000</t>
  </si>
  <si>
    <t>21:0090:000021</t>
  </si>
  <si>
    <t>21:0006:000046</t>
  </si>
  <si>
    <t>21:0006:000046:0001:0002:00</t>
  </si>
  <si>
    <t>1.21</t>
  </si>
  <si>
    <t>93BCW0030 : 002 : 000</t>
  </si>
  <si>
    <t>21:0090:000022</t>
  </si>
  <si>
    <t>21:0006:000048</t>
  </si>
  <si>
    <t>21:0006:000048:0001:0002:00</t>
  </si>
  <si>
    <t>93BCW0031 : 002 : 000</t>
  </si>
  <si>
    <t>21:0090:000023</t>
  </si>
  <si>
    <t>21:0006:000049</t>
  </si>
  <si>
    <t>21:0006:000049:0001:0002:00</t>
  </si>
  <si>
    <t>1.15</t>
  </si>
  <si>
    <t>93BCW0032 : 002 : 000</t>
  </si>
  <si>
    <t>21:0090:000024</t>
  </si>
  <si>
    <t>21:0006:000050</t>
  </si>
  <si>
    <t>21:0006:000050:0001:0002:00</t>
  </si>
  <si>
    <t>1.32</t>
  </si>
  <si>
    <t>2.24</t>
  </si>
  <si>
    <t>93BCW0033 : 002 : 000</t>
  </si>
  <si>
    <t>21:0090:000025</t>
  </si>
  <si>
    <t>21:0006:000051</t>
  </si>
  <si>
    <t>21:0006:000051:0001:0002:00</t>
  </si>
  <si>
    <t>93BCW0034 : 002 : 000</t>
  </si>
  <si>
    <t>21:0090:000026</t>
  </si>
  <si>
    <t>21:0006:000052</t>
  </si>
  <si>
    <t>21:0006:000052:0001:0002:00</t>
  </si>
  <si>
    <t>93BCW0035 : 002 : 000</t>
  </si>
  <si>
    <t>21:0090:000027</t>
  </si>
  <si>
    <t>21:0006:000053</t>
  </si>
  <si>
    <t>21:0006:000053:0001:0002:00</t>
  </si>
  <si>
    <t>93BCW0036 : 002 : 000</t>
  </si>
  <si>
    <t>21:0090:000028</t>
  </si>
  <si>
    <t>21:0006:000054</t>
  </si>
  <si>
    <t>21:0006:000054:0001:0002:00</t>
  </si>
  <si>
    <t>93BCW0037 : 002 : 000</t>
  </si>
  <si>
    <t>21:0090:000029</t>
  </si>
  <si>
    <t>21:0006:000055</t>
  </si>
  <si>
    <t>21:0006:000055:0001:0002:00</t>
  </si>
  <si>
    <t>93BCW0038 : 002 : 000</t>
  </si>
  <si>
    <t>21:0090:000030</t>
  </si>
  <si>
    <t>21:0006:000056</t>
  </si>
  <si>
    <t>21:0006:000056:0001:0002:00</t>
  </si>
  <si>
    <t>1.23</t>
  </si>
  <si>
    <t>93BCW0041 : 002 : 000</t>
  </si>
  <si>
    <t>21:0090:000031</t>
  </si>
  <si>
    <t>21:0006:000058</t>
  </si>
  <si>
    <t>21:0006:000058:0001:0002:00</t>
  </si>
  <si>
    <t>1.27</t>
  </si>
  <si>
    <t>93BCW0042 : 002 : 001</t>
  </si>
  <si>
    <t>21:0090:000032</t>
  </si>
  <si>
    <t>21:0006:000059</t>
  </si>
  <si>
    <t>21:0006:000059:0001:0002:01</t>
  </si>
  <si>
    <t>93BCW0042 : 002 : 002</t>
  </si>
  <si>
    <t>21:0090:000033</t>
  </si>
  <si>
    <t>21:0006:000059:0001:0002:02</t>
  </si>
  <si>
    <t>93BCW0043 : 002 : 000</t>
  </si>
  <si>
    <t>21:0090:000034</t>
  </si>
  <si>
    <t>21:0006:000060</t>
  </si>
  <si>
    <t>21:0006:000060:0001:0002:00</t>
  </si>
  <si>
    <t>93BCW0044 : 002 : 000</t>
  </si>
  <si>
    <t>21:0090:000035</t>
  </si>
  <si>
    <t>21:0006:000061</t>
  </si>
  <si>
    <t>21:0006:000061:0001:0002:00</t>
  </si>
  <si>
    <t>93BCW0045 : 002 : 000</t>
  </si>
  <si>
    <t>21:0090:000036</t>
  </si>
  <si>
    <t>21:0006:000062</t>
  </si>
  <si>
    <t>21:0006:000062:0001:0002:00</t>
  </si>
  <si>
    <t>93BCW0046 : 002 : 000</t>
  </si>
  <si>
    <t>21:0090:000037</t>
  </si>
  <si>
    <t>21:0006:000063</t>
  </si>
  <si>
    <t>21:0006:000063:0001:0002:00</t>
  </si>
  <si>
    <t>93BCW0047 : 002 : 000</t>
  </si>
  <si>
    <t>21:0090:000038</t>
  </si>
  <si>
    <t>21:0006:000064</t>
  </si>
  <si>
    <t>21:0006:000064:0001:0002:00</t>
  </si>
  <si>
    <t>1.29</t>
  </si>
  <si>
    <t>93BCW0048 : 002 : 000</t>
  </si>
  <si>
    <t>21:0090:000039</t>
  </si>
  <si>
    <t>21:0006:000065</t>
  </si>
  <si>
    <t>21:0006:000065:0001:0002:00</t>
  </si>
  <si>
    <t>93BCW0049 : 002 : 000</t>
  </si>
  <si>
    <t>21:0090:000040</t>
  </si>
  <si>
    <t>21:0006:000066</t>
  </si>
  <si>
    <t>21:0006:000066:0001:0002:00</t>
  </si>
  <si>
    <t>93BCW0050 : 002 : 000</t>
  </si>
  <si>
    <t>21:0090:000041</t>
  </si>
  <si>
    <t>21:0006:000067</t>
  </si>
  <si>
    <t>21:0006:000067:0001:0002:00</t>
  </si>
  <si>
    <t>93BCW0051 : 002 : 000</t>
  </si>
  <si>
    <t>21:0090:000042</t>
  </si>
  <si>
    <t>21:0006:000068</t>
  </si>
  <si>
    <t>21:0006:000068:0001:0002:00</t>
  </si>
  <si>
    <t>93BCW0053 : 002 : 001</t>
  </si>
  <si>
    <t>21:0090:000043</t>
  </si>
  <si>
    <t>21:0006:000069</t>
  </si>
  <si>
    <t>21:0006:000069:0001:0002:01</t>
  </si>
  <si>
    <t>93BCW0053 : 002 : 002</t>
  </si>
  <si>
    <t>21:0090:000044</t>
  </si>
  <si>
    <t>21:0006:000069:0001:0002:02</t>
  </si>
  <si>
    <t>93BCW0054 : 002 : 001</t>
  </si>
  <si>
    <t>21:0090:000045</t>
  </si>
  <si>
    <t>21:0006:000070</t>
  </si>
  <si>
    <t>21:0006:000070:0001:0002:01</t>
  </si>
  <si>
    <t>93BCW0054 : 002 : 002</t>
  </si>
  <si>
    <t>21:0090:000046</t>
  </si>
  <si>
    <t>21:0006:000070:0001:0002:02</t>
  </si>
  <si>
    <t>1.52</t>
  </si>
  <si>
    <t>93BCW0055 : 002 : 000</t>
  </si>
  <si>
    <t>21:0090:000047</t>
  </si>
  <si>
    <t>21:0006:000071</t>
  </si>
  <si>
    <t>21:0006:000071:0001:0002:00</t>
  </si>
  <si>
    <t>93BCW0056 : 002 : 000</t>
  </si>
  <si>
    <t>21:0090:000048</t>
  </si>
  <si>
    <t>21:0006:000072</t>
  </si>
  <si>
    <t>21:0006:000072:0001:0002:00</t>
  </si>
  <si>
    <t>310</t>
  </si>
  <si>
    <t>0.86</t>
  </si>
  <si>
    <t>93BCW0057 : 002 : 000</t>
  </si>
  <si>
    <t>21:0090:000049</t>
  </si>
  <si>
    <t>21:0006:000073</t>
  </si>
  <si>
    <t>21:0006:000073:0001:0002:00</t>
  </si>
  <si>
    <t>93BCW0058 : 002 : 000</t>
  </si>
  <si>
    <t>21:0090:000050</t>
  </si>
  <si>
    <t>21:0006:000074</t>
  </si>
  <si>
    <t>21:0006:000074:0001:0002:00</t>
  </si>
  <si>
    <t>1.37</t>
  </si>
  <si>
    <t>2.37</t>
  </si>
  <si>
    <t>93BCW0059 : 002 : 000</t>
  </si>
  <si>
    <t>21:0090:000051</t>
  </si>
  <si>
    <t>21:0006:000075</t>
  </si>
  <si>
    <t>21:0006:000075:0001:0002:00</t>
  </si>
  <si>
    <t>93BCW0062 : 002 : 000</t>
  </si>
  <si>
    <t>21:0090:000052</t>
  </si>
  <si>
    <t>21:0006:000076</t>
  </si>
  <si>
    <t>21:0006:000076:0001:0002:00</t>
  </si>
  <si>
    <t>93BCW0063 : 002 : 000</t>
  </si>
  <si>
    <t>21:0090:000053</t>
  </si>
  <si>
    <t>21:0006:000077</t>
  </si>
  <si>
    <t>21:0006:000077:0001:0002:00</t>
  </si>
  <si>
    <t>93BCW0064 : 002 : 000</t>
  </si>
  <si>
    <t>21:0090:000054</t>
  </si>
  <si>
    <t>21:0006:000078</t>
  </si>
  <si>
    <t>21:0006:000078:0001:0002:00</t>
  </si>
  <si>
    <t>93BCW0065 : 002 : 000</t>
  </si>
  <si>
    <t>21:0090:000055</t>
  </si>
  <si>
    <t>21:0006:000079</t>
  </si>
  <si>
    <t>21:0006:000079:0001:0002:00</t>
  </si>
  <si>
    <t>93BCW0066 : 002 : 000</t>
  </si>
  <si>
    <t>21:0090:000056</t>
  </si>
  <si>
    <t>21:0006:000080</t>
  </si>
  <si>
    <t>21:0006:000080:0001:0002:00</t>
  </si>
  <si>
    <t>93BCW0067 : 002 : 000</t>
  </si>
  <si>
    <t>21:0090:000057</t>
  </si>
  <si>
    <t>21:0006:000081</t>
  </si>
  <si>
    <t>21:0006:000081:0001:0002:00</t>
  </si>
  <si>
    <t>93BCW0068 : 002 : 000</t>
  </si>
  <si>
    <t>21:0090:000058</t>
  </si>
  <si>
    <t>21:0006:000082</t>
  </si>
  <si>
    <t>21:0006:000082:0001:0002:00</t>
  </si>
  <si>
    <t>93BCW0069 : 002 : 000</t>
  </si>
  <si>
    <t>21:0090:000059</t>
  </si>
  <si>
    <t>21:0006:000083</t>
  </si>
  <si>
    <t>21:0006:000083:0001:0002:00</t>
  </si>
  <si>
    <t>0.21</t>
  </si>
  <si>
    <t>93BCW0070 : 002 : 000</t>
  </si>
  <si>
    <t>21:0090:000060</t>
  </si>
  <si>
    <t>21:0006:000084</t>
  </si>
  <si>
    <t>21:0006:000084:0001:0002:00</t>
  </si>
  <si>
    <t>93BCW0071 : 002 : 000</t>
  </si>
  <si>
    <t>21:0090:000061</t>
  </si>
  <si>
    <t>21:0006:000085</t>
  </si>
  <si>
    <t>21:0006:000085:0001:0002:00</t>
  </si>
  <si>
    <t>93BCW0072 : 002 : 000</t>
  </si>
  <si>
    <t>21:0090:000062</t>
  </si>
  <si>
    <t>21:0006:000086</t>
  </si>
  <si>
    <t>21:0006:000086:0001:0002:00</t>
  </si>
  <si>
    <t>1.12</t>
  </si>
  <si>
    <t>93BCW0073 : 002 : 000</t>
  </si>
  <si>
    <t>21:0090:000063</t>
  </si>
  <si>
    <t>21:0006:000087</t>
  </si>
  <si>
    <t>21:0006:000087:0001:0002:00</t>
  </si>
  <si>
    <t>1.26</t>
  </si>
  <si>
    <t>93BCW0074 : 002 : 000</t>
  </si>
  <si>
    <t>21:0090:000064</t>
  </si>
  <si>
    <t>21:0006:000088</t>
  </si>
  <si>
    <t>21:0006:000088:0001:0002:00</t>
  </si>
  <si>
    <t>93BCW0075 : 002 : 000</t>
  </si>
  <si>
    <t>21:0090:000065</t>
  </si>
  <si>
    <t>21:0006:000089</t>
  </si>
  <si>
    <t>21:0006:000089:0001:0002:00</t>
  </si>
  <si>
    <t>2.27</t>
  </si>
  <si>
    <t>93BCW0077 : 002 : 000</t>
  </si>
  <si>
    <t>21:0090:000066</t>
  </si>
  <si>
    <t>21:0006:000091</t>
  </si>
  <si>
    <t>21:0006:000091:0001:0002:00</t>
  </si>
  <si>
    <t>93BCW0078 : 002 : 000</t>
  </si>
  <si>
    <t>21:0090:000067</t>
  </si>
  <si>
    <t>21:0006:000092</t>
  </si>
  <si>
    <t>21:0006:000092:0001:0002:00</t>
  </si>
  <si>
    <t>93BCW0079 : 002 : 000</t>
  </si>
  <si>
    <t>21:0090:000068</t>
  </si>
  <si>
    <t>21:0006:000093</t>
  </si>
  <si>
    <t>21:0006:000093:0001:0002:00</t>
  </si>
  <si>
    <t>2.57</t>
  </si>
  <si>
    <t>93BCW0080 : 002 : 000</t>
  </si>
  <si>
    <t>21:0090:000069</t>
  </si>
  <si>
    <t>21:0006:000094</t>
  </si>
  <si>
    <t>21:0006:000094:0001:0002:00</t>
  </si>
  <si>
    <t>93BCW0081 : 002 : 000</t>
  </si>
  <si>
    <t>21:0090:000070</t>
  </si>
  <si>
    <t>21:0006:000095</t>
  </si>
  <si>
    <t>21:0006:000095:0001:0002:00</t>
  </si>
  <si>
    <t>93BCW0082 : 002 : 001</t>
  </si>
  <si>
    <t>21:0090:000071</t>
  </si>
  <si>
    <t>21:0006:000096</t>
  </si>
  <si>
    <t>21:0006:000096:0001:0002:01</t>
  </si>
  <si>
    <t>93BCW0082 : 002 : 002</t>
  </si>
  <si>
    <t>21:0090:000072</t>
  </si>
  <si>
    <t>21:0006:000096:0001:0002:02</t>
  </si>
  <si>
    <t>93BCW0084 : 002 : 000</t>
  </si>
  <si>
    <t>21:0090:000073</t>
  </si>
  <si>
    <t>21:0006:000098</t>
  </si>
  <si>
    <t>21:0006:000098:0001:0002:00</t>
  </si>
  <si>
    <t>93BCW0085 : 002 : 000</t>
  </si>
  <si>
    <t>21:0090:000074</t>
  </si>
  <si>
    <t>21:0006:000099</t>
  </si>
  <si>
    <t>21:0006:000099:0001:0002:00</t>
  </si>
  <si>
    <t>2.32</t>
  </si>
  <si>
    <t>93BCW0086 : 002 : 000</t>
  </si>
  <si>
    <t>21:0090:000075</t>
  </si>
  <si>
    <t>21:0006:000100</t>
  </si>
  <si>
    <t>21:0006:000100:0001:0002:00</t>
  </si>
  <si>
    <t>103</t>
  </si>
  <si>
    <t>93BCW0087 : 002 : 000</t>
  </si>
  <si>
    <t>21:0090:000076</t>
  </si>
  <si>
    <t>21:0006:000101</t>
  </si>
  <si>
    <t>21:0006:000101:0001:0002:00</t>
  </si>
  <si>
    <t>93BCW0088 : 002 : 000</t>
  </si>
  <si>
    <t>21:0090:000077</t>
  </si>
  <si>
    <t>21:0006:000102</t>
  </si>
  <si>
    <t>21:0006:000102:0001:0002:00</t>
  </si>
  <si>
    <t>93BCW0089 : 002 : 000</t>
  </si>
  <si>
    <t>21:0090:000078</t>
  </si>
  <si>
    <t>21:0006:000103</t>
  </si>
  <si>
    <t>21:0006:000103:0001:0002:00</t>
  </si>
  <si>
    <t>93BCW0090 : 002 : 000</t>
  </si>
  <si>
    <t>21:0090:000079</t>
  </si>
  <si>
    <t>21:0006:000104</t>
  </si>
  <si>
    <t>21:0006:000104:0001:0002:00</t>
  </si>
  <si>
    <t>93BCW0091 : 002 : 001</t>
  </si>
  <si>
    <t>21:0090:000080</t>
  </si>
  <si>
    <t>21:0006:000105</t>
  </si>
  <si>
    <t>21:0006:000105:0001:0002:01</t>
  </si>
  <si>
    <t>93BCW0091 : 002 : 002</t>
  </si>
  <si>
    <t>21:0090:000081</t>
  </si>
  <si>
    <t>21:0006:000105:0001:0002:02</t>
  </si>
  <si>
    <t>93BCW0092 : 002 : 000</t>
  </si>
  <si>
    <t>21:0090:000082</t>
  </si>
  <si>
    <t>21:0006:000106</t>
  </si>
  <si>
    <t>21:0006:000106:0001:0002:00</t>
  </si>
  <si>
    <t>2.56</t>
  </si>
  <si>
    <t>93BCW0093 : 002 : 000</t>
  </si>
  <si>
    <t>21:0090:000083</t>
  </si>
  <si>
    <t>21:0006:000107</t>
  </si>
  <si>
    <t>21:0006:000107:0001:0002:00</t>
  </si>
  <si>
    <t>93BCW0094 : 002 : 000</t>
  </si>
  <si>
    <t>21:0090:000084</t>
  </si>
  <si>
    <t>21:0006:000108</t>
  </si>
  <si>
    <t>21:0006:000108:0001:0002:00</t>
  </si>
  <si>
    <t>93BCW0095 : 002 : 000</t>
  </si>
  <si>
    <t>21:0090:000085</t>
  </si>
  <si>
    <t>21:0006:000109</t>
  </si>
  <si>
    <t>21:0006:000109:0001:0002:00</t>
  </si>
  <si>
    <t>93BCW0096 : 002 : 000</t>
  </si>
  <si>
    <t>21:0090:000086</t>
  </si>
  <si>
    <t>21:0006:000110</t>
  </si>
  <si>
    <t>21:0006:000110:0001:0002:00</t>
  </si>
  <si>
    <t>93BCW0097 : 002 : 000</t>
  </si>
  <si>
    <t>21:0090:000087</t>
  </si>
  <si>
    <t>21:0006:000111</t>
  </si>
  <si>
    <t>21:0006:000111:0001:0002:00</t>
  </si>
  <si>
    <t>93BCW0099 : 002 : 000</t>
  </si>
  <si>
    <t>21:0090:000088</t>
  </si>
  <si>
    <t>21:0006:000113</t>
  </si>
  <si>
    <t>21:0006:000113:0001:0002:00</t>
  </si>
  <si>
    <t>93BCW0100 : 002 : 000</t>
  </si>
  <si>
    <t>21:0090:000089</t>
  </si>
  <si>
    <t>21:0006:000114</t>
  </si>
  <si>
    <t>21:0006:000114:0001:0002:00</t>
  </si>
  <si>
    <t>93BCW0123 : 002 : 000</t>
  </si>
  <si>
    <t>21:0090:000090</t>
  </si>
  <si>
    <t>21:0006:000115</t>
  </si>
  <si>
    <t>21:0006:000115:0001:0002:00</t>
  </si>
  <si>
    <t>93BCW0125 : 002 : 000</t>
  </si>
  <si>
    <t>21:0090:000091</t>
  </si>
  <si>
    <t>21:0006:000116</t>
  </si>
  <si>
    <t>21:0006:000116:0001:0002:00</t>
  </si>
  <si>
    <t>93BCW0126 : 002 : 000</t>
  </si>
  <si>
    <t>21:0090:000092</t>
  </si>
  <si>
    <t>21:0006:000117</t>
  </si>
  <si>
    <t>21:0006:000117:0001:0002:00</t>
  </si>
  <si>
    <t>93BCW0127 : 002 : 000</t>
  </si>
  <si>
    <t>21:0090:000093</t>
  </si>
  <si>
    <t>21:0006:000118</t>
  </si>
  <si>
    <t>21:0006:000118:0001:0002:00</t>
  </si>
  <si>
    <t>93BCW0128 : 002 : 000</t>
  </si>
  <si>
    <t>21:0090:000094</t>
  </si>
  <si>
    <t>21:0006:000119</t>
  </si>
  <si>
    <t>21:0006:000119:0001:0002:00</t>
  </si>
  <si>
    <t>93BCW0129 : 002 : 000</t>
  </si>
  <si>
    <t>21:0090:000095</t>
  </si>
  <si>
    <t>21:0006:000120</t>
  </si>
  <si>
    <t>21:0006:000120:0001:0002:00</t>
  </si>
  <si>
    <t>93BCW0130 : 002 : 000</t>
  </si>
  <si>
    <t>21:0090:000096</t>
  </si>
  <si>
    <t>21:0006:000121</t>
  </si>
  <si>
    <t>21:0006:000121:0001:0002:00</t>
  </si>
  <si>
    <t>105</t>
  </si>
  <si>
    <t>93DU0501 : 002 : 001</t>
  </si>
  <si>
    <t>21:0090:000097</t>
  </si>
  <si>
    <t>21:0006:000122</t>
  </si>
  <si>
    <t>21:0006:000122:0001:0002:01</t>
  </si>
  <si>
    <t>93DU0501 : 002 : 002</t>
  </si>
  <si>
    <t>21:0090:000098</t>
  </si>
  <si>
    <t>21:0006:000122:0001:0002:02</t>
  </si>
  <si>
    <t>93DU0502 : 002 : 000</t>
  </si>
  <si>
    <t>21:0090:000099</t>
  </si>
  <si>
    <t>21:0006:000123</t>
  </si>
  <si>
    <t>21:0006:000123:0001:0002:00</t>
  </si>
  <si>
    <t>93DU0503 : 002 : 000</t>
  </si>
  <si>
    <t>21:0090:000100</t>
  </si>
  <si>
    <t>21:0006:000124</t>
  </si>
  <si>
    <t>21:0006:000124:0001:0002:00</t>
  </si>
  <si>
    <t>93DU0504 : 002 : 000</t>
  </si>
  <si>
    <t>21:0090:000101</t>
  </si>
  <si>
    <t>21:0006:000125</t>
  </si>
  <si>
    <t>21:0006:000125:0001:0002:00</t>
  </si>
  <si>
    <t>340</t>
  </si>
  <si>
    <t>93DU0505 : 002 : 000</t>
  </si>
  <si>
    <t>21:0090:000102</t>
  </si>
  <si>
    <t>21:0006:000126</t>
  </si>
  <si>
    <t>21:0006:000126:0001:0002:00</t>
  </si>
  <si>
    <t>93DU0506 : 002 : 000</t>
  </si>
  <si>
    <t>21:0090:000103</t>
  </si>
  <si>
    <t>21:0006:000127</t>
  </si>
  <si>
    <t>21:0006:000127:0001:0002:00</t>
  </si>
  <si>
    <t>93DU0507 : 002 : 000</t>
  </si>
  <si>
    <t>21:0090:000104</t>
  </si>
  <si>
    <t>21:0006:000128</t>
  </si>
  <si>
    <t>21:0006:000128:0001:0002:00</t>
  </si>
  <si>
    <t>93DU0508 : 002 : 000</t>
  </si>
  <si>
    <t>21:0090:000105</t>
  </si>
  <si>
    <t>21:0006:000129</t>
  </si>
  <si>
    <t>21:0006:000129:0001:0002:00</t>
  </si>
  <si>
    <t>93DU0509 : 002 : 000</t>
  </si>
  <si>
    <t>21:0090:000106</t>
  </si>
  <si>
    <t>21:0006:000130</t>
  </si>
  <si>
    <t>21:0006:000130:0001:0002:00</t>
  </si>
  <si>
    <t>93DU0510 : 002 : 000</t>
  </si>
  <si>
    <t>21:0090:000107</t>
  </si>
  <si>
    <t>21:0006:000131</t>
  </si>
  <si>
    <t>21:0006:000131:0001:0002:00</t>
  </si>
  <si>
    <t>93DU0511 : 002 : 000</t>
  </si>
  <si>
    <t>21:0090:000108</t>
  </si>
  <si>
    <t>21:0006:000132</t>
  </si>
  <si>
    <t>21:0006:000132:0001:0002:00</t>
  </si>
  <si>
    <t>93DU0512 : 002 : 000</t>
  </si>
  <si>
    <t>21:0090:000109</t>
  </si>
  <si>
    <t>21:0006:000133</t>
  </si>
  <si>
    <t>21:0006:000133:0001:0002:00</t>
  </si>
  <si>
    <t>93DU0513 : 002 : 000</t>
  </si>
  <si>
    <t>21:0090:000110</t>
  </si>
  <si>
    <t>21:0006:000134</t>
  </si>
  <si>
    <t>21:0006:000134:0001:0002:00</t>
  </si>
  <si>
    <t>93DU0514 : 002 : 000</t>
  </si>
  <si>
    <t>21:0090:000111</t>
  </si>
  <si>
    <t>21:0006:000135</t>
  </si>
  <si>
    <t>21:0006:000135:0001:0002:00</t>
  </si>
  <si>
    <t>93DU0515 : 002 : 000</t>
  </si>
  <si>
    <t>21:0090:000112</t>
  </si>
  <si>
    <t>21:0006:000136</t>
  </si>
  <si>
    <t>21:0006:000136:0001:0002:00</t>
  </si>
  <si>
    <t>93DU0516 : 002 : 000</t>
  </si>
  <si>
    <t>21:0090:000113</t>
  </si>
  <si>
    <t>21:0006:000137</t>
  </si>
  <si>
    <t>21:0006:000137:0001:0002:00</t>
  </si>
  <si>
    <t>93DU0517 : 002 : 000</t>
  </si>
  <si>
    <t>21:0090:000114</t>
  </si>
  <si>
    <t>21:0006:000138</t>
  </si>
  <si>
    <t>21:0006:000138:0001:0002:00</t>
  </si>
  <si>
    <t>2.43</t>
  </si>
  <si>
    <t>93DU0518 : 002 : 000</t>
  </si>
  <si>
    <t>21:0090:000115</t>
  </si>
  <si>
    <t>21:0006:000139</t>
  </si>
  <si>
    <t>21:0006:000139:0001:0002:00</t>
  </si>
  <si>
    <t>93DU0519 : 002 : 000</t>
  </si>
  <si>
    <t>21:0090:000116</t>
  </si>
  <si>
    <t>21:0006:000140</t>
  </si>
  <si>
    <t>21:0006:000140:0001:0002:00</t>
  </si>
  <si>
    <t>93DU0520 : 002 : 000</t>
  </si>
  <si>
    <t>21:0090:000117</t>
  </si>
  <si>
    <t>21:0006:000141</t>
  </si>
  <si>
    <t>21:0006:000141:0001:0002:00</t>
  </si>
  <si>
    <t>93DU0521 : 002 : 000</t>
  </si>
  <si>
    <t>21:0090:000118</t>
  </si>
  <si>
    <t>21:0006:000142</t>
  </si>
  <si>
    <t>21:0006:000142:0001:0002:00</t>
  </si>
  <si>
    <t>93DU0522 : 002 : 000</t>
  </si>
  <si>
    <t>21:0090:000119</t>
  </si>
  <si>
    <t>21:0006:000143</t>
  </si>
  <si>
    <t>21:0006:000143:0001:0002:00</t>
  </si>
  <si>
    <t>93DU0523 : 002 : 000</t>
  </si>
  <si>
    <t>21:0090:000120</t>
  </si>
  <si>
    <t>21:0006:000144</t>
  </si>
  <si>
    <t>21:0006:000144:0001:0002:00</t>
  </si>
  <si>
    <t>2.64</t>
  </si>
  <si>
    <t>93DU0524 : 002 : 000</t>
  </si>
  <si>
    <t>21:0090:000121</t>
  </si>
  <si>
    <t>21:0006:000145</t>
  </si>
  <si>
    <t>21:0006:000145:0001:0002:00</t>
  </si>
  <si>
    <t>2.65</t>
  </si>
  <si>
    <t>93DU0525 : 002 : 000</t>
  </si>
  <si>
    <t>21:0090:000122</t>
  </si>
  <si>
    <t>21:0006:000146</t>
  </si>
  <si>
    <t>21:0006:000146:0001:0002:00</t>
  </si>
  <si>
    <t>93DU0526 : 002 : 000</t>
  </si>
  <si>
    <t>21:0090:000123</t>
  </si>
  <si>
    <t>21:0006:000147</t>
  </si>
  <si>
    <t>21:0006:000147:0001:0002:00</t>
  </si>
  <si>
    <t>93DU0528 : 002 : 000</t>
  </si>
  <si>
    <t>21:0090:000124</t>
  </si>
  <si>
    <t>21:0006:000149</t>
  </si>
  <si>
    <t>21:0006:000149:0001:0002:00</t>
  </si>
  <si>
    <t>360</t>
  </si>
  <si>
    <t>93DU0529 : 002 : 000</t>
  </si>
  <si>
    <t>21:0090:000125</t>
  </si>
  <si>
    <t>21:0006:000150</t>
  </si>
  <si>
    <t>21:0006:000150:0001:0002:00</t>
  </si>
  <si>
    <t>93DU0530 : 002 : 000</t>
  </si>
  <si>
    <t>21:0090:000126</t>
  </si>
  <si>
    <t>21:0006:000151</t>
  </si>
  <si>
    <t>21:0006:000151:0001:0002:00</t>
  </si>
  <si>
    <t>93DU0531 : 002 : 000</t>
  </si>
  <si>
    <t>21:0090:000127</t>
  </si>
  <si>
    <t>21:0006:000152</t>
  </si>
  <si>
    <t>21:0006:000152:0001:0002:00</t>
  </si>
  <si>
    <t>93DU0532 : 002 : 001</t>
  </si>
  <si>
    <t>21:0090:000128</t>
  </si>
  <si>
    <t>21:0006:000153</t>
  </si>
  <si>
    <t>21:0006:000153:0001:0002:01</t>
  </si>
  <si>
    <t>1.11</t>
  </si>
  <si>
    <t>93DU0532 : 002 : 002</t>
  </si>
  <si>
    <t>21:0090:000129</t>
  </si>
  <si>
    <t>21:0006:000153:0001:0002:02</t>
  </si>
  <si>
    <t>250</t>
  </si>
  <si>
    <t>93DU0533 : 002 : 000</t>
  </si>
  <si>
    <t>21:0090:000130</t>
  </si>
  <si>
    <t>21:0006:000154</t>
  </si>
  <si>
    <t>21:0006:000154:0001:0002:00</t>
  </si>
  <si>
    <t>93DU0535 : 002 : 000</t>
  </si>
  <si>
    <t>21:0090:000131</t>
  </si>
  <si>
    <t>21:0006:000155</t>
  </si>
  <si>
    <t>21:0006:000155:0001:0002:00</t>
  </si>
  <si>
    <t>93DU0536 : 002 : 000</t>
  </si>
  <si>
    <t>21:0090:000132</t>
  </si>
  <si>
    <t>21:0006:000156</t>
  </si>
  <si>
    <t>21:0006:000156:0001:0002:00</t>
  </si>
  <si>
    <t>93DU0538 : 002 : 000</t>
  </si>
  <si>
    <t>21:0090:000133</t>
  </si>
  <si>
    <t>21:0006:000157</t>
  </si>
  <si>
    <t>21:0006:000157:0001:0002:00</t>
  </si>
  <si>
    <t>93DU0539 : 002 : 000</t>
  </si>
  <si>
    <t>21:0090:000134</t>
  </si>
  <si>
    <t>21:0006:000158</t>
  </si>
  <si>
    <t>21:0006:000158:0001:0002:00</t>
  </si>
  <si>
    <t>93DU0541 : 002 : 000</t>
  </si>
  <si>
    <t>21:0090:000135</t>
  </si>
  <si>
    <t>21:0006:000160</t>
  </si>
  <si>
    <t>21:0006:000160:0001:0002:00</t>
  </si>
  <si>
    <t>93DU0543 : 002 : 000</t>
  </si>
  <si>
    <t>21:0090:000136</t>
  </si>
  <si>
    <t>21:0006:000161</t>
  </si>
  <si>
    <t>21:0006:000161:0001:0002:00</t>
  </si>
  <si>
    <t>93DU0544 : 002 : 000</t>
  </si>
  <si>
    <t>21:0090:000137</t>
  </si>
  <si>
    <t>21:0006:000162</t>
  </si>
  <si>
    <t>21:0006:000162:0001:0002:00</t>
  </si>
  <si>
    <t>93DU0545 : 002 : 000</t>
  </si>
  <si>
    <t>21:0090:000138</t>
  </si>
  <si>
    <t>21:0006:000163</t>
  </si>
  <si>
    <t>21:0006:000163:0001:0002:00</t>
  </si>
  <si>
    <t>93DU0546 : 002 : 000</t>
  </si>
  <si>
    <t>21:0090:000139</t>
  </si>
  <si>
    <t>21:0006:000164</t>
  </si>
  <si>
    <t>21:0006:000164:0001:0002:00</t>
  </si>
  <si>
    <t>1.18</t>
  </si>
  <si>
    <t>93DU0547 : 002 : 000</t>
  </si>
  <si>
    <t>21:0090:000140</t>
  </si>
  <si>
    <t>21:0006:000165</t>
  </si>
  <si>
    <t>21:0006:000165:0001:0002:00</t>
  </si>
  <si>
    <t>93DU0548 : 002 : 000</t>
  </si>
  <si>
    <t>21:0090:000141</t>
  </si>
  <si>
    <t>21:0006:000166</t>
  </si>
  <si>
    <t>21:0006:000166:0001:0002:00</t>
  </si>
  <si>
    <t>93DU0549 : 002 : 000</t>
  </si>
  <si>
    <t>21:0090:000142</t>
  </si>
  <si>
    <t>21:0006:000167</t>
  </si>
  <si>
    <t>21:0006:000167:0001:0002:00</t>
  </si>
  <si>
    <t>93DU0550 : 002 : 000</t>
  </si>
  <si>
    <t>21:0090:000143</t>
  </si>
  <si>
    <t>21:0006:000168</t>
  </si>
  <si>
    <t>21:0006:000168:0001:0002:00</t>
  </si>
  <si>
    <t>93DU0551 : 002 : 000</t>
  </si>
  <si>
    <t>21:0090:000144</t>
  </si>
  <si>
    <t>21:0006:000169</t>
  </si>
  <si>
    <t>21:0006:000169:0001:0002:00</t>
  </si>
  <si>
    <t>1.14</t>
  </si>
  <si>
    <t>93DU0553 : 002 : 000</t>
  </si>
  <si>
    <t>21:0090:000145</t>
  </si>
  <si>
    <t>21:0006:000170</t>
  </si>
  <si>
    <t>21:0006:000170:0001:0002:00</t>
  </si>
  <si>
    <t>93DU0554 : 002 : 000</t>
  </si>
  <si>
    <t>21:0090:000146</t>
  </si>
  <si>
    <t>21:0006:000171</t>
  </si>
  <si>
    <t>21:0006:000171:0001:0002:00</t>
  </si>
  <si>
    <t>93DU0555 : 002 : 000</t>
  </si>
  <si>
    <t>21:0090:000147</t>
  </si>
  <si>
    <t>21:0006:000172</t>
  </si>
  <si>
    <t>21:0006:000172:0001:0002:00</t>
  </si>
  <si>
    <t>2.47</t>
  </si>
  <si>
    <t>93DU0557 : 002 : 000</t>
  </si>
  <si>
    <t>21:0090:000148</t>
  </si>
  <si>
    <t>21:0006:000173</t>
  </si>
  <si>
    <t>21:0006:000173:0001:0002:00</t>
  </si>
  <si>
    <t>2.88</t>
  </si>
  <si>
    <t>93DU0558 : 002 : 000</t>
  </si>
  <si>
    <t>21:0090:000149</t>
  </si>
  <si>
    <t>21:0006:000174</t>
  </si>
  <si>
    <t>21:0006:000174:0001:0002:00</t>
  </si>
  <si>
    <t>93DU0559S1 : 002 : 000</t>
  </si>
  <si>
    <t>21:0090:000150</t>
  </si>
  <si>
    <t>21:0006:000175</t>
  </si>
  <si>
    <t>21:0006:000175:0002:0002:00</t>
  </si>
  <si>
    <t>93DU0559S2 : 002 : 000</t>
  </si>
  <si>
    <t>21:0090:000151</t>
  </si>
  <si>
    <t>21:0006:000175:0003:0002:00</t>
  </si>
  <si>
    <t>93DU0559S6 : 002 : 000</t>
  </si>
  <si>
    <t>21:0090:000152</t>
  </si>
  <si>
    <t>21:0006:000175:0004:0002:00</t>
  </si>
  <si>
    <t>93DU0560 : 002 : 001</t>
  </si>
  <si>
    <t>21:0090:000153</t>
  </si>
  <si>
    <t>21:0006:000176</t>
  </si>
  <si>
    <t>21:0006:000176:0001:0002:01</t>
  </si>
  <si>
    <t>93DU0560 : 002 : 002</t>
  </si>
  <si>
    <t>21:0090:000154</t>
  </si>
  <si>
    <t>21:0006:000176:0001:0002:02</t>
  </si>
  <si>
    <t>93DU0561 : 002 : 000</t>
  </si>
  <si>
    <t>21:0090:000155</t>
  </si>
  <si>
    <t>21:0006:000177</t>
  </si>
  <si>
    <t>21:0006:000177:0001:0002:00</t>
  </si>
  <si>
    <t>93DU0562 : 002 : 000</t>
  </si>
  <si>
    <t>21:0090:000156</t>
  </si>
  <si>
    <t>21:0006:000178</t>
  </si>
  <si>
    <t>21:0006:000178:0001:0002:00</t>
  </si>
  <si>
    <t>93DU0563 : 002 : 000</t>
  </si>
  <si>
    <t>21:0090:000157</t>
  </si>
  <si>
    <t>21:0006:000179</t>
  </si>
  <si>
    <t>21:0006:000179:0001:0002:00</t>
  </si>
  <si>
    <t>93DU0564 : 002 : 000</t>
  </si>
  <si>
    <t>21:0090:000158</t>
  </si>
  <si>
    <t>21:0006:000180</t>
  </si>
  <si>
    <t>21:0006:000180:0001:0002:00</t>
  </si>
  <si>
    <t>93DU0565 : 002 : 000</t>
  </si>
  <si>
    <t>21:0090:000159</t>
  </si>
  <si>
    <t>21:0006:000181</t>
  </si>
  <si>
    <t>21:0006:000181:0001:0002:00</t>
  </si>
  <si>
    <t>2.99</t>
  </si>
  <si>
    <t>93DU0566 : 002 : 000</t>
  </si>
  <si>
    <t>21:0090:000160</t>
  </si>
  <si>
    <t>21:0006:000182</t>
  </si>
  <si>
    <t>21:0006:000182:0001:0002:00</t>
  </si>
  <si>
    <t>93DU0567 : 002 : 000</t>
  </si>
  <si>
    <t>21:0090:000161</t>
  </si>
  <si>
    <t>21:0006:000183</t>
  </si>
  <si>
    <t>21:0006:000183:0001:0002:00</t>
  </si>
  <si>
    <t>93DU0568 : 002 : 000</t>
  </si>
  <si>
    <t>21:0090:000162</t>
  </si>
  <si>
    <t>21:0006:000184</t>
  </si>
  <si>
    <t>21:0006:000184:0001:0002:00</t>
  </si>
  <si>
    <t>93DU0569 : 002 : 000</t>
  </si>
  <si>
    <t>21:0090:000163</t>
  </si>
  <si>
    <t>21:0006:000185</t>
  </si>
  <si>
    <t>21:0006:000185:0001:0002:00</t>
  </si>
  <si>
    <t>93DU0570 : 002 : 000</t>
  </si>
  <si>
    <t>21:0090:000164</t>
  </si>
  <si>
    <t>21:0006:000186</t>
  </si>
  <si>
    <t>21:0006:000186:0001:0002:00</t>
  </si>
  <si>
    <t>93DU0571 : 002 : 000</t>
  </si>
  <si>
    <t>21:0090:000165</t>
  </si>
  <si>
    <t>21:0006:000187</t>
  </si>
  <si>
    <t>21:0006:000187:0001:0002:00</t>
  </si>
  <si>
    <t>93DU0572 : 002 : 000</t>
  </si>
  <si>
    <t>21:0090:000166</t>
  </si>
  <si>
    <t>21:0006:000188</t>
  </si>
  <si>
    <t>21:0006:000188:0001:0002:00</t>
  </si>
  <si>
    <t>93DU0573 : 002 : 000</t>
  </si>
  <si>
    <t>21:0090:000167</t>
  </si>
  <si>
    <t>21:0006:000189</t>
  </si>
  <si>
    <t>21:0006:000189:0001:0002:00</t>
  </si>
  <si>
    <t>93DU0574 : 002 : 000</t>
  </si>
  <si>
    <t>21:0090:000168</t>
  </si>
  <si>
    <t>21:0006:000190</t>
  </si>
  <si>
    <t>21:0006:000190:0001:0002:00</t>
  </si>
  <si>
    <t>93DU0576 : 002 : 000</t>
  </si>
  <si>
    <t>21:0090:000169</t>
  </si>
  <si>
    <t>21:0006:000192</t>
  </si>
  <si>
    <t>21:0006:000192:0001:0002:00</t>
  </si>
  <si>
    <t>93DU0577 : 002 : 001</t>
  </si>
  <si>
    <t>21:0090:000170</t>
  </si>
  <si>
    <t>21:0006:000193</t>
  </si>
  <si>
    <t>21:0006:000193:0001:0002:01</t>
  </si>
  <si>
    <t>93DU0577 : 002 : 002</t>
  </si>
  <si>
    <t>21:0090:000171</t>
  </si>
  <si>
    <t>21:0006:000193:0001:0002:02</t>
  </si>
  <si>
    <t>93DU0578 : 002 : 001</t>
  </si>
  <si>
    <t>21:0090:000172</t>
  </si>
  <si>
    <t>21:0006:000194</t>
  </si>
  <si>
    <t>21:0006:000194:0001:0002:01</t>
  </si>
  <si>
    <t>93DU0578 : 002 : 002</t>
  </si>
  <si>
    <t>21:0090:000173</t>
  </si>
  <si>
    <t>21:0006:000194:0001:0002:02</t>
  </si>
  <si>
    <t>93DU0579 : 002 : 000</t>
  </si>
  <si>
    <t>21:0090:000174</t>
  </si>
  <si>
    <t>21:0006:000195</t>
  </si>
  <si>
    <t>21:0006:000195:0001:0002:00</t>
  </si>
  <si>
    <t>93DU0580 : 002 : 000</t>
  </si>
  <si>
    <t>21:0090:000175</t>
  </si>
  <si>
    <t>21:0006:000196</t>
  </si>
  <si>
    <t>21:0006:000196:0001:0002:00</t>
  </si>
  <si>
    <t>93DU0581 : 002 : 000</t>
  </si>
  <si>
    <t>21:0090:000176</t>
  </si>
  <si>
    <t>21:0006:000197</t>
  </si>
  <si>
    <t>21:0006:000197:0001:0002:00</t>
  </si>
  <si>
    <t>93DU0583 : 002 : 000</t>
  </si>
  <si>
    <t>21:0090:000177</t>
  </si>
  <si>
    <t>21:0006:000198</t>
  </si>
  <si>
    <t>21:0006:000198:0001:0002:00</t>
  </si>
  <si>
    <t>93DU0585 : 002 : 000</t>
  </si>
  <si>
    <t>21:0090:000178</t>
  </si>
  <si>
    <t>21:0006:000199</t>
  </si>
  <si>
    <t>21:0006:000199:0001:0002:00</t>
  </si>
  <si>
    <t>93DU0586 : 002 : 000</t>
  </si>
  <si>
    <t>21:0090:000179</t>
  </si>
  <si>
    <t>21:0006:000200</t>
  </si>
  <si>
    <t>21:0006:000200:0001:0002:00</t>
  </si>
  <si>
    <t>93DU0587 : 002 : 000</t>
  </si>
  <si>
    <t>21:0090:000180</t>
  </si>
  <si>
    <t>21:0006:000201</t>
  </si>
  <si>
    <t>21:0006:000201:0001:0002:00</t>
  </si>
  <si>
    <t>2.79</t>
  </si>
  <si>
    <t>93DU0588 : 002 : 000</t>
  </si>
  <si>
    <t>21:0090:000181</t>
  </si>
  <si>
    <t>21:0006:000202</t>
  </si>
  <si>
    <t>21:0006:000202:0001:0002:00</t>
  </si>
  <si>
    <t>93DU0589 : 002 : 000</t>
  </si>
  <si>
    <t>21:0090:000182</t>
  </si>
  <si>
    <t>21:0006:000203</t>
  </si>
  <si>
    <t>21:0006:000203:0001:0002:00</t>
  </si>
  <si>
    <t>93DU0610 : 002 : 000</t>
  </si>
  <si>
    <t>21:0090:000183</t>
  </si>
  <si>
    <t>21:0006:000204</t>
  </si>
  <si>
    <t>21:0006:000204:0001:0002:00</t>
  </si>
  <si>
    <t>93DU0611 : 002 : 000</t>
  </si>
  <si>
    <t>21:0090:000184</t>
  </si>
  <si>
    <t>21:0006:000205</t>
  </si>
  <si>
    <t>21:0006:000205:0001:0002:00</t>
  </si>
  <si>
    <t>93DU0613 : 002 : 000</t>
  </si>
  <si>
    <t>21:0090:000185</t>
  </si>
  <si>
    <t>21:0006:000206</t>
  </si>
  <si>
    <t>21:0006:000206:0001:0002:00</t>
  </si>
  <si>
    <t>93DU0614 : 002 : 000</t>
  </si>
  <si>
    <t>21:0090:000186</t>
  </si>
  <si>
    <t>21:0006:000207</t>
  </si>
  <si>
    <t>21:0006:000207:0001:0002:00</t>
  </si>
  <si>
    <t>93DU0622 : 002 : 000</t>
  </si>
  <si>
    <t>21:0090:000187</t>
  </si>
  <si>
    <t>21:0006:000208</t>
  </si>
  <si>
    <t>21:0006:000208:0001:0002:00</t>
  </si>
  <si>
    <t>0.39</t>
  </si>
  <si>
    <t>93DU0624 : 002 : 000</t>
  </si>
  <si>
    <t>21:0090:000188</t>
  </si>
  <si>
    <t>21:0006:000209</t>
  </si>
  <si>
    <t>21:0006:000209:0001:0002:00</t>
  </si>
  <si>
    <t>102</t>
  </si>
  <si>
    <t>93DU0625 : 002 : 000</t>
  </si>
  <si>
    <t>21:0090:000189</t>
  </si>
  <si>
    <t>21:0006:000210</t>
  </si>
  <si>
    <t>21:0006:000210:0001:0002:00</t>
  </si>
  <si>
    <t>93DU0697 : 002 : 000</t>
  </si>
  <si>
    <t>21:0090:000190</t>
  </si>
  <si>
    <t>21:0006:000211</t>
  </si>
  <si>
    <t>21:0006:000211:0001:0002:00</t>
  </si>
  <si>
    <t>93KKA1002 : 002 : 000</t>
  </si>
  <si>
    <t>21:0093:000001</t>
  </si>
  <si>
    <t>21:0007:000003</t>
  </si>
  <si>
    <t>21:0007:000003:0001:0002:00</t>
  </si>
  <si>
    <t>93KKA1003 : 002 : 001</t>
  </si>
  <si>
    <t>21:0093:000002</t>
  </si>
  <si>
    <t>21:0007:000004</t>
  </si>
  <si>
    <t>21:0007:000004:0001:0002:01</t>
  </si>
  <si>
    <t>93KKA1003 : 002 : 002</t>
  </si>
  <si>
    <t>21:0093:000003</t>
  </si>
  <si>
    <t>21:0007:000004:0001:0002:02</t>
  </si>
  <si>
    <t>93KKA1004 : 002 : 000</t>
  </si>
  <si>
    <t>21:0093:000004</t>
  </si>
  <si>
    <t>21:0007:000005</t>
  </si>
  <si>
    <t>21:0007:000005:0001:0002:00</t>
  </si>
  <si>
    <t>93KKA1005 : 002 : 000</t>
  </si>
  <si>
    <t>21:0093:000005</t>
  </si>
  <si>
    <t>21:0007:000006</t>
  </si>
  <si>
    <t>21:0007:000006:0001:0002:00</t>
  </si>
  <si>
    <t>93KKA1006 : 002 : 000</t>
  </si>
  <si>
    <t>21:0093:000006</t>
  </si>
  <si>
    <t>21:0007:000007</t>
  </si>
  <si>
    <t>21:0007:000007:0001:0002:00</t>
  </si>
  <si>
    <t>93KKA1007 : 002 : 000</t>
  </si>
  <si>
    <t>21:0093:000007</t>
  </si>
  <si>
    <t>21:0007:000008</t>
  </si>
  <si>
    <t>21:0007:000008:0001:0002:00</t>
  </si>
  <si>
    <t>93KKA1008 : 002 : 000</t>
  </si>
  <si>
    <t>21:0093:000008</t>
  </si>
  <si>
    <t>21:0007:000009</t>
  </si>
  <si>
    <t>21:0007:000009:0001:0002:00</t>
  </si>
  <si>
    <t>93KKA1010 : 002 : 000</t>
  </si>
  <si>
    <t>21:0093:000009</t>
  </si>
  <si>
    <t>21:0007:000011</t>
  </si>
  <si>
    <t>21:0007:000011:0001:0002:00</t>
  </si>
  <si>
    <t>93KKA1011 : 002 : 000</t>
  </si>
  <si>
    <t>21:0093:000010</t>
  </si>
  <si>
    <t>21:0007:000012</t>
  </si>
  <si>
    <t>21:0007:000012:0001:0002:00</t>
  </si>
  <si>
    <t>93KKA1012 : 002 : 000</t>
  </si>
  <si>
    <t>21:0093:000011</t>
  </si>
  <si>
    <t>21:0007:000013</t>
  </si>
  <si>
    <t>21:0007:000013:0001:0002:00</t>
  </si>
  <si>
    <t>93KKA1013 : 002 : 000</t>
  </si>
  <si>
    <t>21:0093:000012</t>
  </si>
  <si>
    <t>21:0007:000014</t>
  </si>
  <si>
    <t>21:0007:000014:0001:0002:00</t>
  </si>
  <si>
    <t>93KKA1014 : 002 : 000</t>
  </si>
  <si>
    <t>21:0093:000013</t>
  </si>
  <si>
    <t>21:0007:000015</t>
  </si>
  <si>
    <t>21:0007:000015:0001:0002:00</t>
  </si>
  <si>
    <t>93KKA1015 : 002 : 000</t>
  </si>
  <si>
    <t>21:0093:000014</t>
  </si>
  <si>
    <t>21:0007:000016</t>
  </si>
  <si>
    <t>21:0007:000016:0001:0002:00</t>
  </si>
  <si>
    <t>93KKA1016 : 002 : 000</t>
  </si>
  <si>
    <t>21:0093:000015</t>
  </si>
  <si>
    <t>21:0007:000017</t>
  </si>
  <si>
    <t>21:0007:000017:0001:0002:00</t>
  </si>
  <si>
    <t>1.08</t>
  </si>
  <si>
    <t>93KKA1017 : 002 : 000</t>
  </si>
  <si>
    <t>21:0093:000016</t>
  </si>
  <si>
    <t>21:0007:000018</t>
  </si>
  <si>
    <t>21:0007:000018:0001:0002:00</t>
  </si>
  <si>
    <t>93KKA1018 : 002 : 000</t>
  </si>
  <si>
    <t>21:0093:000017</t>
  </si>
  <si>
    <t>21:0007:000019</t>
  </si>
  <si>
    <t>21:0007:000019:0001:0002:00</t>
  </si>
  <si>
    <t>93KKA1019 : 002 : 000</t>
  </si>
  <si>
    <t>21:0093:000018</t>
  </si>
  <si>
    <t>21:0007:000020</t>
  </si>
  <si>
    <t>21:0007:000020:0001:0002:00</t>
  </si>
  <si>
    <t>93KKA1020 : 002 : 000</t>
  </si>
  <si>
    <t>21:0093:000019</t>
  </si>
  <si>
    <t>21:0007:000021</t>
  </si>
  <si>
    <t>21:0007:000021:0001:0002:00</t>
  </si>
  <si>
    <t>93KKA1021 : 002 : 000</t>
  </si>
  <si>
    <t>21:0093:000020</t>
  </si>
  <si>
    <t>21:0007:000022</t>
  </si>
  <si>
    <t>21:0007:000022:0001:0002:00</t>
  </si>
  <si>
    <t>93KKA1022 : 002 : 000</t>
  </si>
  <si>
    <t>21:0093:000021</t>
  </si>
  <si>
    <t>21:0007:000023</t>
  </si>
  <si>
    <t>21:0007:000023:0001:0002:00</t>
  </si>
  <si>
    <t>93KKA1023 : 002 : 000</t>
  </si>
  <si>
    <t>21:0093:000022</t>
  </si>
  <si>
    <t>21:0007:000024</t>
  </si>
  <si>
    <t>21:0007:000024:0001:0002:00</t>
  </si>
  <si>
    <t>93KKA1024 : 002 : 000</t>
  </si>
  <si>
    <t>21:0093:000023</t>
  </si>
  <si>
    <t>21:0007:000025</t>
  </si>
  <si>
    <t>21:0007:000025:0001:0002:00</t>
  </si>
  <si>
    <t>93KKA1025 : 002 : 000</t>
  </si>
  <si>
    <t>21:0093:000024</t>
  </si>
  <si>
    <t>21:0007:000026</t>
  </si>
  <si>
    <t>21:0007:000026:0001:0002:00</t>
  </si>
  <si>
    <t>93KKA1026 : 002 : 000</t>
  </si>
  <si>
    <t>21:0093:000025</t>
  </si>
  <si>
    <t>21:0007:000027</t>
  </si>
  <si>
    <t>21:0007:000027:0001:0002:00</t>
  </si>
  <si>
    <t>0.49</t>
  </si>
  <si>
    <t>93KKA1027 : 002 : 000</t>
  </si>
  <si>
    <t>21:0093:000026</t>
  </si>
  <si>
    <t>21:0007:000028</t>
  </si>
  <si>
    <t>21:0007:000028:0001:0002:00</t>
  </si>
  <si>
    <t>93KKA1028 : 002 : 000</t>
  </si>
  <si>
    <t>21:0093:000027</t>
  </si>
  <si>
    <t>21:0007:000029</t>
  </si>
  <si>
    <t>21:0007:000029:0001:0002:00</t>
  </si>
  <si>
    <t>93KKA1030 : 002 : 000</t>
  </si>
  <si>
    <t>21:0093:000028</t>
  </si>
  <si>
    <t>21:0007:000031</t>
  </si>
  <si>
    <t>21:0007:000031:0001:0002:00</t>
  </si>
  <si>
    <t>93KKA1031 : 002 : 000</t>
  </si>
  <si>
    <t>21:0093:000029</t>
  </si>
  <si>
    <t>21:0007:000032</t>
  </si>
  <si>
    <t>21:0007:000032:0001:0002:00</t>
  </si>
  <si>
    <t>93KKA1032 : 002 : 000</t>
  </si>
  <si>
    <t>21:0093:000030</t>
  </si>
  <si>
    <t>21:0007:000033</t>
  </si>
  <si>
    <t>21:0007:000033:0001:0002:00</t>
  </si>
  <si>
    <t>1.22</t>
  </si>
  <si>
    <t>93KKA1033 : 002 : 001</t>
  </si>
  <si>
    <t>21:0093:000031</t>
  </si>
  <si>
    <t>21:0007:000034</t>
  </si>
  <si>
    <t>21:0007:000034:0001:0002:01</t>
  </si>
  <si>
    <t>93KKA1033 : 002 : 002</t>
  </si>
  <si>
    <t>21:0093:000032</t>
  </si>
  <si>
    <t>21:0007:000034:0001:0002:02</t>
  </si>
  <si>
    <t>93KKA1034 : 002 : 000</t>
  </si>
  <si>
    <t>21:0093:000033</t>
  </si>
  <si>
    <t>21:0007:000035</t>
  </si>
  <si>
    <t>21:0007:000035:0001:0002:00</t>
  </si>
  <si>
    <t>93KKA1035 : 002 : 000</t>
  </si>
  <si>
    <t>21:0093:000034</t>
  </si>
  <si>
    <t>21:0007:000036</t>
  </si>
  <si>
    <t>21:0007:000036:0001:0002:00</t>
  </si>
  <si>
    <t>93KKA1036 : 002 : 000</t>
  </si>
  <si>
    <t>21:0093:000035</t>
  </si>
  <si>
    <t>21:0007:000037</t>
  </si>
  <si>
    <t>21:0007:000037:0001:0002:00</t>
  </si>
  <si>
    <t>93KKA1037 : 002 : 000</t>
  </si>
  <si>
    <t>21:0093:000036</t>
  </si>
  <si>
    <t>21:0007:000038</t>
  </si>
  <si>
    <t>21:0007:000038:0001:0002:00</t>
  </si>
  <si>
    <t>2.35</t>
  </si>
  <si>
    <t>93KKA1038 : 002 : 000</t>
  </si>
  <si>
    <t>21:0093:000037</t>
  </si>
  <si>
    <t>21:0007:000039</t>
  </si>
  <si>
    <t>21:0007:000039:0001:0002:00</t>
  </si>
  <si>
    <t>93KKA1039 : 002 : 000</t>
  </si>
  <si>
    <t>21:0093:000038</t>
  </si>
  <si>
    <t>21:0007:000040</t>
  </si>
  <si>
    <t>21:0007:000040:0001:0002:00</t>
  </si>
  <si>
    <t>93KKA1040 : 002 : 000</t>
  </si>
  <si>
    <t>21:0093:000039</t>
  </si>
  <si>
    <t>21:0007:000041</t>
  </si>
  <si>
    <t>21:0007:000041:0001:0002:00</t>
  </si>
  <si>
    <t>93KKA1042 : 002 : 000</t>
  </si>
  <si>
    <t>21:0093:000040</t>
  </si>
  <si>
    <t>21:0007:000043</t>
  </si>
  <si>
    <t>21:0007:000043:0001:0002:00</t>
  </si>
  <si>
    <t>93KKA1043 : 002 : 000</t>
  </si>
  <si>
    <t>21:0093:000041</t>
  </si>
  <si>
    <t>21:0007:000044</t>
  </si>
  <si>
    <t>21:0007:000044:0001:0002:00</t>
  </si>
  <si>
    <t>93KKA1044 : 002 : 000</t>
  </si>
  <si>
    <t>21:0093:000042</t>
  </si>
  <si>
    <t>21:0007:000045</t>
  </si>
  <si>
    <t>21:0007:000045:0001:0002:00</t>
  </si>
  <si>
    <t>93KKA1045 : 002 : 000</t>
  </si>
  <si>
    <t>21:0093:000043</t>
  </si>
  <si>
    <t>21:0007:000046</t>
  </si>
  <si>
    <t>21:0007:000046:0001:0002:00</t>
  </si>
  <si>
    <t>93KKA1046 : 002 : 000</t>
  </si>
  <si>
    <t>21:0093:000044</t>
  </si>
  <si>
    <t>21:0007:000047</t>
  </si>
  <si>
    <t>21:0007:000047:0001:0002:00</t>
  </si>
  <si>
    <t>93KKA1047 : 002 : 000</t>
  </si>
  <si>
    <t>21:0093:000045</t>
  </si>
  <si>
    <t>21:0007:000048</t>
  </si>
  <si>
    <t>21:0007:000048:0001:0002:00</t>
  </si>
  <si>
    <t>93KKA1048 : 002 : 000</t>
  </si>
  <si>
    <t>21:0093:000046</t>
  </si>
  <si>
    <t>21:0007:000049</t>
  </si>
  <si>
    <t>21:0007:000049:0001:0002:00</t>
  </si>
  <si>
    <t>93KKA1049 : 002 : 000</t>
  </si>
  <si>
    <t>21:0093:000047</t>
  </si>
  <si>
    <t>21:0007:000050</t>
  </si>
  <si>
    <t>21:0007:000050:0001:0002:00</t>
  </si>
  <si>
    <t>93KKA1050 : 002 : 001</t>
  </si>
  <si>
    <t>21:0093:000048</t>
  </si>
  <si>
    <t>21:0007:000051</t>
  </si>
  <si>
    <t>21:0007:000051:0001:0002:01</t>
  </si>
  <si>
    <t>93KKA1050 : 002 : 002</t>
  </si>
  <si>
    <t>21:0093:000049</t>
  </si>
  <si>
    <t>21:0007:000051:0001:0002:02</t>
  </si>
  <si>
    <t>93KKA1051 : 002 : 000</t>
  </si>
  <si>
    <t>21:0093:000050</t>
  </si>
  <si>
    <t>21:0007:000052</t>
  </si>
  <si>
    <t>21:0007:000052:0001:0002:00</t>
  </si>
  <si>
    <t>93KKA1052 : 002 : 000</t>
  </si>
  <si>
    <t>21:0093:000051</t>
  </si>
  <si>
    <t>21:0007:000053</t>
  </si>
  <si>
    <t>21:0007:000053:0001:0002:00</t>
  </si>
  <si>
    <t>93KKA1053 : 002 : 000</t>
  </si>
  <si>
    <t>21:0093:000052</t>
  </si>
  <si>
    <t>21:0007:000054</t>
  </si>
  <si>
    <t>21:0007:000054:0001:0002:00</t>
  </si>
  <si>
    <t>93KKA1054 : 002 : 000</t>
  </si>
  <si>
    <t>21:0093:000053</t>
  </si>
  <si>
    <t>21:0007:000055</t>
  </si>
  <si>
    <t>21:0007:000055:0001:0002:00</t>
  </si>
  <si>
    <t>93KKA1055 : 002 : 000</t>
  </si>
  <si>
    <t>21:0093:000054</t>
  </si>
  <si>
    <t>21:0007:000056</t>
  </si>
  <si>
    <t>21:0007:000056:0001:0002:00</t>
  </si>
  <si>
    <t>93KKA1056 : 002 : 000</t>
  </si>
  <si>
    <t>21:0093:000055</t>
  </si>
  <si>
    <t>21:0007:000057</t>
  </si>
  <si>
    <t>21:0007:000057:0001:0002:00</t>
  </si>
  <si>
    <t>93KKA1057 : 002 : 000</t>
  </si>
  <si>
    <t>21:0093:000056</t>
  </si>
  <si>
    <t>21:0007:000058</t>
  </si>
  <si>
    <t>21:0007:000058:0001:0002:00</t>
  </si>
  <si>
    <t>93KKA1058 : 002 : 000</t>
  </si>
  <si>
    <t>21:0093:000057</t>
  </si>
  <si>
    <t>21:0007:000059</t>
  </si>
  <si>
    <t>21:0007:000059:0001:0002:00</t>
  </si>
  <si>
    <t>93KKA1059 : 002 : 000</t>
  </si>
  <si>
    <t>21:0093:000058</t>
  </si>
  <si>
    <t>21:0007:000060</t>
  </si>
  <si>
    <t>21:0007:000060:0001:0002:00</t>
  </si>
  <si>
    <t>93KKA1060 : 002 : 000</t>
  </si>
  <si>
    <t>21:0093:000059</t>
  </si>
  <si>
    <t>21:0007:000061</t>
  </si>
  <si>
    <t>21:0007:000061:0001:0002:00</t>
  </si>
  <si>
    <t>93KKA1061 : 002 : 000</t>
  </si>
  <si>
    <t>21:0093:000060</t>
  </si>
  <si>
    <t>21:0007:000062</t>
  </si>
  <si>
    <t>21:0007:000062:0001:0002:00</t>
  </si>
  <si>
    <t>93KKA1062 : 002 : 001</t>
  </si>
  <si>
    <t>21:0093:000061</t>
  </si>
  <si>
    <t>21:0007:000063</t>
  </si>
  <si>
    <t>21:0007:000063:0001:0002:01</t>
  </si>
  <si>
    <t>93KKA1062 : 002 : 002</t>
  </si>
  <si>
    <t>21:0093:000062</t>
  </si>
  <si>
    <t>21:0007:000063:0001:0002:02</t>
  </si>
  <si>
    <t>93KKA1063 : 002 : 000</t>
  </si>
  <si>
    <t>21:0093:000063</t>
  </si>
  <si>
    <t>21:0007:000064</t>
  </si>
  <si>
    <t>21:0007:000064:0001:0002:00</t>
  </si>
  <si>
    <t>93KKA1064 : 002 : 000</t>
  </si>
  <si>
    <t>21:0093:000064</t>
  </si>
  <si>
    <t>21:0007:000065</t>
  </si>
  <si>
    <t>21:0007:000065:0001:0002:00</t>
  </si>
  <si>
    <t>93KKA1065 : 002 : 000</t>
  </si>
  <si>
    <t>21:0093:000065</t>
  </si>
  <si>
    <t>21:0007:000066</t>
  </si>
  <si>
    <t>21:0007:000066:0001:0002:00</t>
  </si>
  <si>
    <t>93KKA1066 : 002 : 000</t>
  </si>
  <si>
    <t>21:0093:000066</t>
  </si>
  <si>
    <t>21:0007:000067</t>
  </si>
  <si>
    <t>21:0007:000067:0001:0002:00</t>
  </si>
  <si>
    <t>93KKA1067 : 002 : 000</t>
  </si>
  <si>
    <t>21:0093:000067</t>
  </si>
  <si>
    <t>21:0007:000068</t>
  </si>
  <si>
    <t>21:0007:000068:0001:0002:00</t>
  </si>
  <si>
    <t>93KKA1068 : 002 : 000</t>
  </si>
  <si>
    <t>21:0093:000068</t>
  </si>
  <si>
    <t>21:0007:000069</t>
  </si>
  <si>
    <t>21:0007:000069:0001:0002:00</t>
  </si>
  <si>
    <t>93KKA1069 : 002 : 000</t>
  </si>
  <si>
    <t>21:0093:000069</t>
  </si>
  <si>
    <t>21:0007:000070</t>
  </si>
  <si>
    <t>21:0007:000070:0001:0002:00</t>
  </si>
  <si>
    <t>93KKA1070 : 002 : 000</t>
  </si>
  <si>
    <t>21:0093:000070</t>
  </si>
  <si>
    <t>21:0007:000071</t>
  </si>
  <si>
    <t>21:0007:000071:0001:0002:00</t>
  </si>
  <si>
    <t>0.46</t>
  </si>
  <si>
    <t>93KKA1071 : 002 : 000</t>
  </si>
  <si>
    <t>21:0093:000071</t>
  </si>
  <si>
    <t>21:0007:000072</t>
  </si>
  <si>
    <t>21:0007:000072:0001:0002:00</t>
  </si>
  <si>
    <t>93KKA1072 : 002 : 000</t>
  </si>
  <si>
    <t>21:0093:000072</t>
  </si>
  <si>
    <t>21:0007:000073</t>
  </si>
  <si>
    <t>21:0007:000073:0001:0002:00</t>
  </si>
  <si>
    <t>0.54</t>
  </si>
  <si>
    <t>93KKA1073 : 002 : 000</t>
  </si>
  <si>
    <t>21:0093:000073</t>
  </si>
  <si>
    <t>21:0007:000074</t>
  </si>
  <si>
    <t>21:0007:000074:0001:0002:00</t>
  </si>
  <si>
    <t>93KKA1074 : 002 : 000</t>
  </si>
  <si>
    <t>21:0093:000074</t>
  </si>
  <si>
    <t>21:0007:000075</t>
  </si>
  <si>
    <t>21:0007:000075:0001:0002:00</t>
  </si>
  <si>
    <t>93KKA1075 : 002 : 000</t>
  </si>
  <si>
    <t>21:0093:000075</t>
  </si>
  <si>
    <t>21:0007:000076</t>
  </si>
  <si>
    <t>21:0007:000076:0001:0002:00</t>
  </si>
  <si>
    <t>93KKA1076 : 002 : 000</t>
  </si>
  <si>
    <t>21:0093:000076</t>
  </si>
  <si>
    <t>21:0007:000077</t>
  </si>
  <si>
    <t>21:0007:000077:0001:0002:00</t>
  </si>
  <si>
    <t>93KKA1077 : 002 : 000</t>
  </si>
  <si>
    <t>21:0093:000077</t>
  </si>
  <si>
    <t>21:0007:000078</t>
  </si>
  <si>
    <t>21:0007:000078:0001:0002:00</t>
  </si>
  <si>
    <t>93KKA1078 : 002 : 000</t>
  </si>
  <si>
    <t>21:0093:000078</t>
  </si>
  <si>
    <t>21:0007:000079</t>
  </si>
  <si>
    <t>21:0007:000079:0001:0002:00</t>
  </si>
  <si>
    <t>93KKA1079 : 002 : 000</t>
  </si>
  <si>
    <t>21:0093:000079</t>
  </si>
  <si>
    <t>21:0007:000080</t>
  </si>
  <si>
    <t>21:0007:000080:0001:0002:00</t>
  </si>
  <si>
    <t>93KKA1080 : 002 : 001</t>
  </si>
  <si>
    <t>21:0093:000080</t>
  </si>
  <si>
    <t>21:0007:000081</t>
  </si>
  <si>
    <t>21:0007:000081:0001:0002:01</t>
  </si>
  <si>
    <t>93KKA1080 : 002 : 002</t>
  </si>
  <si>
    <t>21:0093:000081</t>
  </si>
  <si>
    <t>21:0007:000081:0001:0002:02</t>
  </si>
  <si>
    <t>93KKA1081 : 002 : 000</t>
  </si>
  <si>
    <t>21:0093:000082</t>
  </si>
  <si>
    <t>21:0007:000082</t>
  </si>
  <si>
    <t>21:0007:000082:0001:0002:00</t>
  </si>
  <si>
    <t>93KKA1082 : 002 : 000</t>
  </si>
  <si>
    <t>21:0093:000083</t>
  </si>
  <si>
    <t>21:0007:000083</t>
  </si>
  <si>
    <t>21:0007:000083:0001:0002:00</t>
  </si>
  <si>
    <t>93KKA1083 : 002 : 000</t>
  </si>
  <si>
    <t>21:0093:000084</t>
  </si>
  <si>
    <t>21:0007:000084</t>
  </si>
  <si>
    <t>21:0007:000084:0001:0002:00</t>
  </si>
  <si>
    <t>93KKA1084 : 002 : 000</t>
  </si>
  <si>
    <t>21:0093:000085</t>
  </si>
  <si>
    <t>21:0007:000085</t>
  </si>
  <si>
    <t>21:0007:000085:0001:0002:00</t>
  </si>
  <si>
    <t>93KKA1085 : 002 : 000</t>
  </si>
  <si>
    <t>21:0093:000086</t>
  </si>
  <si>
    <t>21:0007:000086</t>
  </si>
  <si>
    <t>21:0007:000086:0001:0002:00</t>
  </si>
  <si>
    <t>93KKA1086 : 002 : 000</t>
  </si>
  <si>
    <t>21:0093:000087</t>
  </si>
  <si>
    <t>21:0007:000087</t>
  </si>
  <si>
    <t>21:0007:000087:0001:0002:00</t>
  </si>
  <si>
    <t>93KKA1087 : 002 : 000</t>
  </si>
  <si>
    <t>21:0093:000088</t>
  </si>
  <si>
    <t>21:0007:000088</t>
  </si>
  <si>
    <t>21:0007:000088:0001:0002:00</t>
  </si>
  <si>
    <t>93KKA1088 : 002 : 000</t>
  </si>
  <si>
    <t>21:0093:000089</t>
  </si>
  <si>
    <t>21:0007:000089</t>
  </si>
  <si>
    <t>21:0007:000089:0001:0002:00</t>
  </si>
  <si>
    <t>93KKA1089 : 002 : 000</t>
  </si>
  <si>
    <t>21:0093:000090</t>
  </si>
  <si>
    <t>21:0007:000090</t>
  </si>
  <si>
    <t>21:0007:000090:0001:0002:00</t>
  </si>
  <si>
    <t>93KKA1090 : 002 : 000</t>
  </si>
  <si>
    <t>21:0093:000091</t>
  </si>
  <si>
    <t>21:0007:000091</t>
  </si>
  <si>
    <t>21:0007:000091:0001:0002:00</t>
  </si>
  <si>
    <t>93KKA1092 : 002 : 000</t>
  </si>
  <si>
    <t>21:0093:000092</t>
  </si>
  <si>
    <t>21:0007:000093</t>
  </si>
  <si>
    <t>21:0007:000093:0001:0002:00</t>
  </si>
  <si>
    <t>93KKA1094 : 002 : 000</t>
  </si>
  <si>
    <t>21:0093:000093</t>
  </si>
  <si>
    <t>21:0007:000095</t>
  </si>
  <si>
    <t>21:0007:000095:0001:0002:00</t>
  </si>
  <si>
    <t>93KKA1095 : 002 : 000</t>
  </si>
  <si>
    <t>21:0093:000094</t>
  </si>
  <si>
    <t>21:0007:000096</t>
  </si>
  <si>
    <t>21:0007:000096:0001:0002:00</t>
  </si>
  <si>
    <t>93KKA1096 : 002 : 000</t>
  </si>
  <si>
    <t>21:0093:000095</t>
  </si>
  <si>
    <t>21:0007:000097</t>
  </si>
  <si>
    <t>21:0007:000097:0001:0002:00</t>
  </si>
  <si>
    <t>0.82</t>
  </si>
  <si>
    <t>93KKA1097 : 002 : 000</t>
  </si>
  <si>
    <t>21:0093:000096</t>
  </si>
  <si>
    <t>21:0007:000098</t>
  </si>
  <si>
    <t>21:0007:000098:0001:0002:00</t>
  </si>
  <si>
    <t>93KKA1098 : 002 : 000</t>
  </si>
  <si>
    <t>21:0093:000097</t>
  </si>
  <si>
    <t>21:0007:000099</t>
  </si>
  <si>
    <t>21:0007:000099:0001:0002:00</t>
  </si>
  <si>
    <t>93KKA1099 : 002 : 000</t>
  </si>
  <si>
    <t>21:0093:000098</t>
  </si>
  <si>
    <t>21:0007:000100</t>
  </si>
  <si>
    <t>21:0007:000100:0001:0002:00</t>
  </si>
  <si>
    <t>93KKA1100 : 002 : 000</t>
  </si>
  <si>
    <t>21:0093:000099</t>
  </si>
  <si>
    <t>21:0007:000101</t>
  </si>
  <si>
    <t>21:0007:000101:0001:0002:00</t>
  </si>
  <si>
    <t>93KKA1101 : 002 : 000</t>
  </si>
  <si>
    <t>21:0093:000100</t>
  </si>
  <si>
    <t>21:0007:000102</t>
  </si>
  <si>
    <t>21:0007:000102:0001:0002:00</t>
  </si>
  <si>
    <t>93KKA1102 : 002 : 000</t>
  </si>
  <si>
    <t>21:0093:000101</t>
  </si>
  <si>
    <t>21:0007:000103</t>
  </si>
  <si>
    <t>21:0007:000103:0001:0002:00</t>
  </si>
  <si>
    <t>93KKA1103 : 002 : 000</t>
  </si>
  <si>
    <t>21:0093:000102</t>
  </si>
  <si>
    <t>21:0007:000104</t>
  </si>
  <si>
    <t>21:0007:000104:0001:0002:00</t>
  </si>
  <si>
    <t>93KKA1104 : 002 : 000</t>
  </si>
  <si>
    <t>21:0093:000103</t>
  </si>
  <si>
    <t>21:0007:000105</t>
  </si>
  <si>
    <t>21:0007:000105:0001:0002:00</t>
  </si>
  <si>
    <t>93KKA1105 : 002 : 000</t>
  </si>
  <si>
    <t>21:0093:000104</t>
  </si>
  <si>
    <t>21:0007:000106</t>
  </si>
  <si>
    <t>21:0007:000106:0001:0002:00</t>
  </si>
  <si>
    <t>93KKA1106 : 002 : 000</t>
  </si>
  <si>
    <t>21:0093:000105</t>
  </si>
  <si>
    <t>21:0007:000107</t>
  </si>
  <si>
    <t>21:0007:000107:0001:0002:00</t>
  </si>
  <si>
    <t>93KKA1107 : 002 : 000</t>
  </si>
  <si>
    <t>21:0093:000106</t>
  </si>
  <si>
    <t>21:0007:000108</t>
  </si>
  <si>
    <t>21:0007:000108:0001:0002:00</t>
  </si>
  <si>
    <t>93KKA1108 : 002 : 000</t>
  </si>
  <si>
    <t>21:0093:000107</t>
  </si>
  <si>
    <t>21:0007:000109</t>
  </si>
  <si>
    <t>21:0007:000109:0001:0002:00</t>
  </si>
  <si>
    <t>93KKA1109 : 002 : 000</t>
  </si>
  <si>
    <t>21:0093:000108</t>
  </si>
  <si>
    <t>21:0007:000110</t>
  </si>
  <si>
    <t>21:0007:000110:0001:0002:00</t>
  </si>
  <si>
    <t>93KKA1110 : 002 : 000</t>
  </si>
  <si>
    <t>21:0093:000109</t>
  </si>
  <si>
    <t>21:0007:000111</t>
  </si>
  <si>
    <t>21:0007:000111:0001:0002:00</t>
  </si>
  <si>
    <t>3.74</t>
  </si>
  <si>
    <t>93KKA1111 : 002 : 000</t>
  </si>
  <si>
    <t>21:0093:000110</t>
  </si>
  <si>
    <t>21:0007:000112</t>
  </si>
  <si>
    <t>21:0007:000112:0001:0002:00</t>
  </si>
  <si>
    <t>93KKA1112 : 002 : 000</t>
  </si>
  <si>
    <t>21:0093:000111</t>
  </si>
  <si>
    <t>21:0007:000113</t>
  </si>
  <si>
    <t>21:0007:000113:0001:0002:00</t>
  </si>
  <si>
    <t>93KKA1113 : 002 : 000</t>
  </si>
  <si>
    <t>21:0093:000112</t>
  </si>
  <si>
    <t>21:0007:000114</t>
  </si>
  <si>
    <t>21:0007:000114:0001:0002:00</t>
  </si>
  <si>
    <t>93KKA1114 : 002 : 001</t>
  </si>
  <si>
    <t>21:0093:000113</t>
  </si>
  <si>
    <t>21:0007:000115</t>
  </si>
  <si>
    <t>21:0007:000115:0001:0002:01</t>
  </si>
  <si>
    <t>93KKA1114 : 002 : 002</t>
  </si>
  <si>
    <t>21:0093:000114</t>
  </si>
  <si>
    <t>21:0007:000115:0001:0002:02</t>
  </si>
  <si>
    <t>93KKA1115 : 002 : 001</t>
  </si>
  <si>
    <t>21:0093:000115</t>
  </si>
  <si>
    <t>21:0007:000116</t>
  </si>
  <si>
    <t>21:0007:000116:0001:0002:01</t>
  </si>
  <si>
    <t>93KKA1115 : 002 : 002</t>
  </si>
  <si>
    <t>21:0093:000116</t>
  </si>
  <si>
    <t>21:0007:000116:0001:0002:02</t>
  </si>
  <si>
    <t>93KKA1116 : 002 : 000</t>
  </si>
  <si>
    <t>21:0093:000117</t>
  </si>
  <si>
    <t>21:0007:000117</t>
  </si>
  <si>
    <t>21:0007:000117:0001:0002:00</t>
  </si>
  <si>
    <t>93KKA1117 : 002 : 000</t>
  </si>
  <si>
    <t>21:0093:000118</t>
  </si>
  <si>
    <t>21:0007:000118</t>
  </si>
  <si>
    <t>21:0007:000118:0001:0002:00</t>
  </si>
  <si>
    <t>93KKA1118 : 002 : 000</t>
  </si>
  <si>
    <t>21:0093:000119</t>
  </si>
  <si>
    <t>21:0007:000119</t>
  </si>
  <si>
    <t>21:0007:000119:0001:0002:00</t>
  </si>
  <si>
    <t>93KKA1119 : 002 : 000</t>
  </si>
  <si>
    <t>21:0093:000120</t>
  </si>
  <si>
    <t>21:0007:000120</t>
  </si>
  <si>
    <t>21:0007:000120:0001:0002:00</t>
  </si>
  <si>
    <t>93KKA1120 : 002 : 000</t>
  </si>
  <si>
    <t>21:0093:000121</t>
  </si>
  <si>
    <t>21:0007:000121</t>
  </si>
  <si>
    <t>21:0007:000121:0001:0002:00</t>
  </si>
  <si>
    <t>93KKA1122 : 002 : 000</t>
  </si>
  <si>
    <t>21:0093:000122</t>
  </si>
  <si>
    <t>21:0007:000123</t>
  </si>
  <si>
    <t>21:0007:000123:0001:0002:00</t>
  </si>
  <si>
    <t>93KKA1123 : 002 : 001</t>
  </si>
  <si>
    <t>21:0093:000123</t>
  </si>
  <si>
    <t>21:0007:000124</t>
  </si>
  <si>
    <t>21:0007:000124:0001:0002:01</t>
  </si>
  <si>
    <t>93KKA1123 : 002 : 002</t>
  </si>
  <si>
    <t>21:0093:000124</t>
  </si>
  <si>
    <t>21:0007:000124:0001:0002:02</t>
  </si>
  <si>
    <t>93KKA1124 : 002 : 000</t>
  </si>
  <si>
    <t>21:0093:000125</t>
  </si>
  <si>
    <t>21:0007:000125</t>
  </si>
  <si>
    <t>21:0007:000125:0001:0002:00</t>
  </si>
  <si>
    <t>94KKA2001 : 002 : 000</t>
  </si>
  <si>
    <t>21:0095:000001</t>
  </si>
  <si>
    <t>21:0012:000001</t>
  </si>
  <si>
    <t>21:0012:000001:0001:0002:00</t>
  </si>
  <si>
    <t>94KKA2002 : 002 : 000</t>
  </si>
  <si>
    <t>21:0095:000002</t>
  </si>
  <si>
    <t>21:0012:000002</t>
  </si>
  <si>
    <t>21:0012:000002:0001:0002:00</t>
  </si>
  <si>
    <t>94KKA2003 : 002 : 000</t>
  </si>
  <si>
    <t>21:0095:000003</t>
  </si>
  <si>
    <t>21:0012:000003</t>
  </si>
  <si>
    <t>21:0012:000003:0001:0002:00</t>
  </si>
  <si>
    <t>94KKA2004 : 002 : 000</t>
  </si>
  <si>
    <t>21:0095:000004</t>
  </si>
  <si>
    <t>21:0012:000004</t>
  </si>
  <si>
    <t>21:0012:000004:0001:0002:00</t>
  </si>
  <si>
    <t>94KKA2005 : 002 : 000</t>
  </si>
  <si>
    <t>21:0095:000005</t>
  </si>
  <si>
    <t>21:0012:000005</t>
  </si>
  <si>
    <t>21:0012:000005:0001:0002:00</t>
  </si>
  <si>
    <t>94KKA2006 : 002 : 000</t>
  </si>
  <si>
    <t>21:0095:000006</t>
  </si>
  <si>
    <t>21:0012:000006</t>
  </si>
  <si>
    <t>21:0012:000006:0001:0002:00</t>
  </si>
  <si>
    <t>94KKA2007 : 002 : 000</t>
  </si>
  <si>
    <t>21:0095:000007</t>
  </si>
  <si>
    <t>21:0012:000007</t>
  </si>
  <si>
    <t>21:0012:000007:0001:0002:00</t>
  </si>
  <si>
    <t>94KKA2008 : 002 : 000</t>
  </si>
  <si>
    <t>21:0095:000008</t>
  </si>
  <si>
    <t>21:0012:000008</t>
  </si>
  <si>
    <t>21:0012:000008:0001:0002:00</t>
  </si>
  <si>
    <t>94KKA2009 : 002 : 000</t>
  </si>
  <si>
    <t>21:0095:000009</t>
  </si>
  <si>
    <t>21:0012:000009</t>
  </si>
  <si>
    <t>21:0012:000009:0001:0002:00</t>
  </si>
  <si>
    <t>0.91</t>
  </si>
  <si>
    <t>94KKA2010 : 002 : 000</t>
  </si>
  <si>
    <t>21:0095:000010</t>
  </si>
  <si>
    <t>21:0012:000010</t>
  </si>
  <si>
    <t>21:0012:000010:0001:0002:00</t>
  </si>
  <si>
    <t>3.57</t>
  </si>
  <si>
    <t>0.83</t>
  </si>
  <si>
    <t>94KKA2011 : 002 : 000</t>
  </si>
  <si>
    <t>21:0095:000011</t>
  </si>
  <si>
    <t>21:0012:000011</t>
  </si>
  <si>
    <t>21:0012:000011:0001:0002:00</t>
  </si>
  <si>
    <t>94KKA2012 : 002 : 000</t>
  </si>
  <si>
    <t>21:0095:000012</t>
  </si>
  <si>
    <t>21:0012:000012</t>
  </si>
  <si>
    <t>21:0012:000012:0001:0002:00</t>
  </si>
  <si>
    <t>94KKA2013 : 002 : 000</t>
  </si>
  <si>
    <t>21:0095:000013</t>
  </si>
  <si>
    <t>21:0012:000013</t>
  </si>
  <si>
    <t>21:0012:000013:0001:0002:00</t>
  </si>
  <si>
    <t>94KKA2014 : 002 : 000</t>
  </si>
  <si>
    <t>21:0095:000014</t>
  </si>
  <si>
    <t>21:0012:000014</t>
  </si>
  <si>
    <t>21:0012:000014:0001:0002:00</t>
  </si>
  <si>
    <t>94KKA2015 : 002 : 000</t>
  </si>
  <si>
    <t>21:0095:000015</t>
  </si>
  <si>
    <t>21:0012:000015</t>
  </si>
  <si>
    <t>21:0012:000015:0001:0002:00</t>
  </si>
  <si>
    <t>1100</t>
  </si>
  <si>
    <t>94KKA2016 : 002 : 000</t>
  </si>
  <si>
    <t>21:0095:000016</t>
  </si>
  <si>
    <t>21:0012:000016</t>
  </si>
  <si>
    <t>21:0012:000016:0001:0002:00</t>
  </si>
  <si>
    <t>1500</t>
  </si>
  <si>
    <t>94KKA2017 : 002 : 000</t>
  </si>
  <si>
    <t>21:0095:000017</t>
  </si>
  <si>
    <t>21:0012:000017</t>
  </si>
  <si>
    <t>21:0012:000017:0001:0002:00</t>
  </si>
  <si>
    <t>94KKA2018 : 002 : 000</t>
  </si>
  <si>
    <t>21:0095:000018</t>
  </si>
  <si>
    <t>21:0012:000018</t>
  </si>
  <si>
    <t>21:0012:000018:0001:0002:00</t>
  </si>
  <si>
    <t>1.19</t>
  </si>
  <si>
    <t>94KKA2019 : 002 : 000</t>
  </si>
  <si>
    <t>21:0095:000019</t>
  </si>
  <si>
    <t>21:0012:000019</t>
  </si>
  <si>
    <t>21:0012:000019:0001:0002:00</t>
  </si>
  <si>
    <t>94KKA2020 : 002 : 001</t>
  </si>
  <si>
    <t>21:0095:000020</t>
  </si>
  <si>
    <t>21:0012:000020</t>
  </si>
  <si>
    <t>21:0012:000020:0001:0002:01</t>
  </si>
  <si>
    <t>1.05</t>
  </si>
  <si>
    <t>94KKA2020 : 002 : 002</t>
  </si>
  <si>
    <t>21:0095:000021</t>
  </si>
  <si>
    <t>21:0012:000020:0001:0002:02</t>
  </si>
  <si>
    <t>32.84</t>
  </si>
  <si>
    <t>94KKA2021 : 002 : 000</t>
  </si>
  <si>
    <t>21:0095:000022</t>
  </si>
  <si>
    <t>21:0012:000021</t>
  </si>
  <si>
    <t>21:0012:000021:0001:0002:00</t>
  </si>
  <si>
    <t>770</t>
  </si>
  <si>
    <t>94KKA2022 : 002 : 000</t>
  </si>
  <si>
    <t>21:0095:000023</t>
  </si>
  <si>
    <t>21:0012:000022</t>
  </si>
  <si>
    <t>21:0012:000022:0001:0002:00</t>
  </si>
  <si>
    <t>94KKA2023 : 002 : 000</t>
  </si>
  <si>
    <t>21:0095:000024</t>
  </si>
  <si>
    <t>21:0012:000023</t>
  </si>
  <si>
    <t>21:0012:000023:0001:0002:00</t>
  </si>
  <si>
    <t>94KKA2024 : 002 : 001</t>
  </si>
  <si>
    <t>21:0095:000025</t>
  </si>
  <si>
    <t>21:0012:000024</t>
  </si>
  <si>
    <t>21:0012:000024:0001:0002:01</t>
  </si>
  <si>
    <t>94KKA2024 : 002 : 002</t>
  </si>
  <si>
    <t>21:0095:000026</t>
  </si>
  <si>
    <t>21:0012:000024:0001:0002:02</t>
  </si>
  <si>
    <t>0.47</t>
  </si>
  <si>
    <t>30.74</t>
  </si>
  <si>
    <t>94KKA2025 : 002 : 000</t>
  </si>
  <si>
    <t>21:0095:000027</t>
  </si>
  <si>
    <t>21:0012:000025</t>
  </si>
  <si>
    <t>21:0012:000025:0001:0002:00</t>
  </si>
  <si>
    <t>910</t>
  </si>
  <si>
    <t>94KKA2026 : 002 : 000</t>
  </si>
  <si>
    <t>21:0095:000028</t>
  </si>
  <si>
    <t>21:0012:000026</t>
  </si>
  <si>
    <t>21:0012:000026:0001:0002:00</t>
  </si>
  <si>
    <t>94KKA2027 : 002 : 000</t>
  </si>
  <si>
    <t>21:0095:000029</t>
  </si>
  <si>
    <t>21:0012:000027</t>
  </si>
  <si>
    <t>21:0012:000027:0001:0002:00</t>
  </si>
  <si>
    <t>940</t>
  </si>
  <si>
    <t>94KKA2028 : 002 : 000</t>
  </si>
  <si>
    <t>21:0095:000030</t>
  </si>
  <si>
    <t>21:0012:000028</t>
  </si>
  <si>
    <t>21:0012:000028:0001:0002:00</t>
  </si>
  <si>
    <t>94KKA2029 : 002 : 000</t>
  </si>
  <si>
    <t>21:0095:000031</t>
  </si>
  <si>
    <t>21:0012:000029</t>
  </si>
  <si>
    <t>21:0012:000029:0001:0002:00</t>
  </si>
  <si>
    <t>94KKA2030 : 002 : 000</t>
  </si>
  <si>
    <t>21:0095:000032</t>
  </si>
  <si>
    <t>21:0012:000030</t>
  </si>
  <si>
    <t>21:0012:000030:0001:0002:00</t>
  </si>
  <si>
    <t>1900</t>
  </si>
  <si>
    <t>0.52</t>
  </si>
  <si>
    <t>94KKA2031 : 002 : 000</t>
  </si>
  <si>
    <t>21:0095:000033</t>
  </si>
  <si>
    <t>21:0012:000031</t>
  </si>
  <si>
    <t>21:0012:000031:0001:0002:00</t>
  </si>
  <si>
    <t>930</t>
  </si>
  <si>
    <t>4.03</t>
  </si>
  <si>
    <t>178</t>
  </si>
  <si>
    <t>94KKA2032 : 002 : 000</t>
  </si>
  <si>
    <t>21:0095:000034</t>
  </si>
  <si>
    <t>21:0012:000032</t>
  </si>
  <si>
    <t>21:0012:000032:0001:0002:00</t>
  </si>
  <si>
    <t>94KKA2033 : 002 : 000</t>
  </si>
  <si>
    <t>21:0095:000035</t>
  </si>
  <si>
    <t>21:0012:000033</t>
  </si>
  <si>
    <t>21:0012:000033:0001:0002:00</t>
  </si>
  <si>
    <t>94KKA2034 : 002 : 001</t>
  </si>
  <si>
    <t>21:0095:000036</t>
  </si>
  <si>
    <t>21:0012:000034</t>
  </si>
  <si>
    <t>21:0012:000034:0001:0002:01</t>
  </si>
  <si>
    <t>94KKA2034 : 002 : 002</t>
  </si>
  <si>
    <t>21:0095:000037</t>
  </si>
  <si>
    <t>21:0012:000034:0001:0002:02</t>
  </si>
  <si>
    <t>32.56</t>
  </si>
  <si>
    <t>94KKA2035 : 002 : 000</t>
  </si>
  <si>
    <t>21:0095:000038</t>
  </si>
  <si>
    <t>21:0012:000035</t>
  </si>
  <si>
    <t>21:0012:000035:0001:0002:00</t>
  </si>
  <si>
    <t>94KKA2036 : 002 : 000</t>
  </si>
  <si>
    <t>21:0095:000039</t>
  </si>
  <si>
    <t>21:0012:000036</t>
  </si>
  <si>
    <t>21:0012:000036:0001:0002:00</t>
  </si>
  <si>
    <t>94KKA2037 : 002 : 000</t>
  </si>
  <si>
    <t>21:0095:000040</t>
  </si>
  <si>
    <t>21:0012:000037</t>
  </si>
  <si>
    <t>21:0012:000037:0001:0002:00</t>
  </si>
  <si>
    <t>94KKA2038 : 002 : 000</t>
  </si>
  <si>
    <t>21:0095:000041</t>
  </si>
  <si>
    <t>21:0012:000038</t>
  </si>
  <si>
    <t>21:0012:000038:0001:0002:00</t>
  </si>
  <si>
    <t>94KKA2039 : 002 : 000</t>
  </si>
  <si>
    <t>21:0095:000042</t>
  </si>
  <si>
    <t>21:0012:000039</t>
  </si>
  <si>
    <t>21:0012:000039:0001:0002:00</t>
  </si>
  <si>
    <t>94KKA2040 : 002 : 000</t>
  </si>
  <si>
    <t>21:0095:000043</t>
  </si>
  <si>
    <t>21:0012:000040</t>
  </si>
  <si>
    <t>21:0012:000040:0001:0002:00</t>
  </si>
  <si>
    <t>94KKA2041 : 002 : 000</t>
  </si>
  <si>
    <t>21:0095:000044</t>
  </si>
  <si>
    <t>21:0012:000041</t>
  </si>
  <si>
    <t>21:0012:000041:0001:0002:00</t>
  </si>
  <si>
    <t>0.45</t>
  </si>
  <si>
    <t>94KKA2042 : 002 : 000</t>
  </si>
  <si>
    <t>21:0095:000045</t>
  </si>
  <si>
    <t>21:0012:000042</t>
  </si>
  <si>
    <t>21:0012:000042:0001:0002:00</t>
  </si>
  <si>
    <t>0.53</t>
  </si>
  <si>
    <t>0.93</t>
  </si>
  <si>
    <t>94KKA2043 : 002 : 000</t>
  </si>
  <si>
    <t>21:0095:000046</t>
  </si>
  <si>
    <t>21:0012:000043</t>
  </si>
  <si>
    <t>21:0012:000043:0001:0002:00</t>
  </si>
  <si>
    <t>94KKA2044 : 002 : 000</t>
  </si>
  <si>
    <t>21:0095:000047</t>
  </si>
  <si>
    <t>21:0012:000044</t>
  </si>
  <si>
    <t>21:0012:000044:0001:0002:00</t>
  </si>
  <si>
    <t>3.17</t>
  </si>
  <si>
    <t>94KKA2045 : 002 : 001</t>
  </si>
  <si>
    <t>21:0095:000048</t>
  </si>
  <si>
    <t>21:0012:000045</t>
  </si>
  <si>
    <t>21:0012:000045:0001:0002:01</t>
  </si>
  <si>
    <t>0.55</t>
  </si>
  <si>
    <t>94KKA2045 : 002 : 002</t>
  </si>
  <si>
    <t>21:0095:000049</t>
  </si>
  <si>
    <t>21:0012:000045:0001:0002:02</t>
  </si>
  <si>
    <t>3.52</t>
  </si>
  <si>
    <t>0.73</t>
  </si>
  <si>
    <t>26.88</t>
  </si>
  <si>
    <t>94KKA2046 : 002 : 000</t>
  </si>
  <si>
    <t>21:0095:000050</t>
  </si>
  <si>
    <t>21:0012:000046</t>
  </si>
  <si>
    <t>21:0012:000046:0001:0002:00</t>
  </si>
  <si>
    <t>94KKA2047 : 002 : 000</t>
  </si>
  <si>
    <t>21:0095:000051</t>
  </si>
  <si>
    <t>21:0012:000047</t>
  </si>
  <si>
    <t>21:0012:000047:0001:0002:00</t>
  </si>
  <si>
    <t>94KKA2048 : 002 : 000</t>
  </si>
  <si>
    <t>21:0095:000052</t>
  </si>
  <si>
    <t>21:0012:000048</t>
  </si>
  <si>
    <t>21:0012:000048:0001:0002:00</t>
  </si>
  <si>
    <t>94KKA2049 : 002 : 000</t>
  </si>
  <si>
    <t>21:0095:000053</t>
  </si>
  <si>
    <t>21:0012:000049</t>
  </si>
  <si>
    <t>21:0012:000049:0001:0002:00</t>
  </si>
  <si>
    <t>2.93</t>
  </si>
  <si>
    <t>94KKA2050 : 002 : 000</t>
  </si>
  <si>
    <t>21:0095:000054</t>
  </si>
  <si>
    <t>21:0012:000050</t>
  </si>
  <si>
    <t>21:0012:000050:0001:0002:00</t>
  </si>
  <si>
    <t>3.79</t>
  </si>
  <si>
    <t>94KKA2051 : 002 : 000</t>
  </si>
  <si>
    <t>21:0095:000055</t>
  </si>
  <si>
    <t>21:0012:000051</t>
  </si>
  <si>
    <t>21:0012:000051:0001:0002:00</t>
  </si>
  <si>
    <t>3.86</t>
  </si>
  <si>
    <t>0.56</t>
  </si>
  <si>
    <t>94KKA2052 : 002 : 000</t>
  </si>
  <si>
    <t>21:0095:000056</t>
  </si>
  <si>
    <t>21:0012:000052</t>
  </si>
  <si>
    <t>21:0012:000052:0001:0002:00</t>
  </si>
  <si>
    <t>0.57</t>
  </si>
  <si>
    <t>94KKA2053 : 002 : 000</t>
  </si>
  <si>
    <t>21:0095:000057</t>
  </si>
  <si>
    <t>21:0012:000053</t>
  </si>
  <si>
    <t>21:0012:000053:0001:0002:00</t>
  </si>
  <si>
    <t>114</t>
  </si>
  <si>
    <t>94KKA2054 : 002 : 000</t>
  </si>
  <si>
    <t>21:0095:000058</t>
  </si>
  <si>
    <t>21:0012:000054</t>
  </si>
  <si>
    <t>21:0012:000054:0001:0002:00</t>
  </si>
  <si>
    <t>94KKA2055 : 002 : 000</t>
  </si>
  <si>
    <t>21:0095:000059</t>
  </si>
  <si>
    <t>21:0012:000055</t>
  </si>
  <si>
    <t>21:0012:000055:0001:0002:00</t>
  </si>
  <si>
    <t>3.55</t>
  </si>
  <si>
    <t>94KKA2056 : 002 : 001</t>
  </si>
  <si>
    <t>21:0095:000060</t>
  </si>
  <si>
    <t>21:0012:000056</t>
  </si>
  <si>
    <t>21:0012:000056:0001:0002:01</t>
  </si>
  <si>
    <t>94KKA2056 : 002 : 002</t>
  </si>
  <si>
    <t>21:0095:000061</t>
  </si>
  <si>
    <t>21:0012:000056:0001:0002:02</t>
  </si>
  <si>
    <t>107</t>
  </si>
  <si>
    <t>23.9</t>
  </si>
  <si>
    <t>94KKA2057 : 002 : 000</t>
  </si>
  <si>
    <t>21:0095:000062</t>
  </si>
  <si>
    <t>21:0012:000057</t>
  </si>
  <si>
    <t>21:0012:000057:0001:0002:00</t>
  </si>
  <si>
    <t>94KKA2058 : 002 : 000</t>
  </si>
  <si>
    <t>21:0095:000063</t>
  </si>
  <si>
    <t>21:0012:000058</t>
  </si>
  <si>
    <t>21:0012:000058:0001:0002:00</t>
  </si>
  <si>
    <t>94KKA2059 : 002 : 000</t>
  </si>
  <si>
    <t>21:0095:000064</t>
  </si>
  <si>
    <t>21:0012:000059</t>
  </si>
  <si>
    <t>21:0012:000059:0001:0002:00</t>
  </si>
  <si>
    <t>3.96</t>
  </si>
  <si>
    <t>94KKA2060 : 002 : 000</t>
  </si>
  <si>
    <t>21:0095:000065</t>
  </si>
  <si>
    <t>21:0012:000060</t>
  </si>
  <si>
    <t>21:0012:000060:0001:0002:00</t>
  </si>
  <si>
    <t>94KKA2061 : 002 : 000</t>
  </si>
  <si>
    <t>21:0095:000066</t>
  </si>
  <si>
    <t>21:0012:000061</t>
  </si>
  <si>
    <t>21:0012:000061:0001:0002:00</t>
  </si>
  <si>
    <t>94KKA2062 : 002 : 000</t>
  </si>
  <si>
    <t>21:0095:000067</t>
  </si>
  <si>
    <t>21:0012:000062</t>
  </si>
  <si>
    <t>21:0012:000062:0001:0002:00</t>
  </si>
  <si>
    <t>94KKA2063 : 002 : 000</t>
  </si>
  <si>
    <t>21:0095:000068</t>
  </si>
  <si>
    <t>21:0012:000063</t>
  </si>
  <si>
    <t>21:0012:000063:0001:0002:00</t>
  </si>
  <si>
    <t>94KKA2064 : 002 : 000</t>
  </si>
  <si>
    <t>21:0095:000069</t>
  </si>
  <si>
    <t>21:0012:000064</t>
  </si>
  <si>
    <t>21:0012:000064:0001:0002:00</t>
  </si>
  <si>
    <t>94KKA2065 : 002 : 000</t>
  </si>
  <si>
    <t>21:0095:000070</t>
  </si>
  <si>
    <t>21:0012:000065</t>
  </si>
  <si>
    <t>21:0012:000065:0001:0002:00</t>
  </si>
  <si>
    <t>94KKA2066 : 002 : 000</t>
  </si>
  <si>
    <t>21:0095:000071</t>
  </si>
  <si>
    <t>21:0012:000066</t>
  </si>
  <si>
    <t>21:0012:000066:0001:0002:00</t>
  </si>
  <si>
    <t>94KKA2067 : 002 : 000</t>
  </si>
  <si>
    <t>21:0095:000072</t>
  </si>
  <si>
    <t>21:0012:000067</t>
  </si>
  <si>
    <t>21:0012:000067:0001:0002:00</t>
  </si>
  <si>
    <t>94KKA2068 : 002 : 000</t>
  </si>
  <si>
    <t>21:0095:000073</t>
  </si>
  <si>
    <t>21:0012:000068</t>
  </si>
  <si>
    <t>21:0012:000068:0001:0002:00</t>
  </si>
  <si>
    <t>94KKA2069 : 002 : 000</t>
  </si>
  <si>
    <t>21:0095:000074</t>
  </si>
  <si>
    <t>21:0012:000069</t>
  </si>
  <si>
    <t>21:0012:000069:0001:0002:00</t>
  </si>
  <si>
    <t>94KKA2070 : 002 : 000</t>
  </si>
  <si>
    <t>21:0095:000075</t>
  </si>
  <si>
    <t>21:0012:000070</t>
  </si>
  <si>
    <t>21:0012:000070:0001:0002:00</t>
  </si>
  <si>
    <t>180</t>
  </si>
  <si>
    <t>94KKA2071 : 002 : 001</t>
  </si>
  <si>
    <t>21:0095:000076</t>
  </si>
  <si>
    <t>21:0012:000071</t>
  </si>
  <si>
    <t>21:0012:000071:0001:0002:01</t>
  </si>
  <si>
    <t>0.62</t>
  </si>
  <si>
    <t>94KKA2071 : 002 : 002</t>
  </si>
  <si>
    <t>21:0095:000077</t>
  </si>
  <si>
    <t>21:0012:000071:0001:0002:02</t>
  </si>
  <si>
    <t>4.09</t>
  </si>
  <si>
    <t>0.74</t>
  </si>
  <si>
    <t>30.18</t>
  </si>
  <si>
    <t>94KKA2072 : 002 : 000</t>
  </si>
  <si>
    <t>21:0095:000078</t>
  </si>
  <si>
    <t>21:0012:000072</t>
  </si>
  <si>
    <t>21:0012:000072:0001:0002:00</t>
  </si>
  <si>
    <t>94KKA2073 : 002 : 000</t>
  </si>
  <si>
    <t>21:0095:000079</t>
  </si>
  <si>
    <t>21:0012:000073</t>
  </si>
  <si>
    <t>21:0012:000073:0001:0002:00</t>
  </si>
  <si>
    <t>3.83</t>
  </si>
  <si>
    <t>94KKA2074 : 002 : 000</t>
  </si>
  <si>
    <t>21:0095:000080</t>
  </si>
  <si>
    <t>21:0012:000074</t>
  </si>
  <si>
    <t>21:0012:000074:0001:0002:00</t>
  </si>
  <si>
    <t>94KKA2075 : 002 : 000</t>
  </si>
  <si>
    <t>21:0095:000081</t>
  </si>
  <si>
    <t>21:0012:000075</t>
  </si>
  <si>
    <t>21:0012:000075:0001:0002:00</t>
  </si>
  <si>
    <t>3.65</t>
  </si>
  <si>
    <t>94KKA2076 : 002 : 000</t>
  </si>
  <si>
    <t>21:0095:000082</t>
  </si>
  <si>
    <t>21:0012:000076</t>
  </si>
  <si>
    <t>21:0012:000076:0001:0002:00</t>
  </si>
  <si>
    <t>2.62</t>
  </si>
  <si>
    <t>0.59</t>
  </si>
  <si>
    <t>94KKA2076 gossan : 002 : 000</t>
  </si>
  <si>
    <t>21:0095:000083</t>
  </si>
  <si>
    <t>21:0012:000076:0002:0002:00</t>
  </si>
  <si>
    <t>290</t>
  </si>
  <si>
    <t>14.7</t>
  </si>
  <si>
    <t>94KKA2077 : 002 : 000</t>
  </si>
  <si>
    <t>21:0095:000084</t>
  </si>
  <si>
    <t>21:0012:000077</t>
  </si>
  <si>
    <t>21:0012:000077:0001:0002:00</t>
  </si>
  <si>
    <t>94KKA2079 : 002 : 000</t>
  </si>
  <si>
    <t>21:0095:000085</t>
  </si>
  <si>
    <t>21:0012:000079</t>
  </si>
  <si>
    <t>21:0012:000079:0001:0002:00</t>
  </si>
  <si>
    <t>94KKA2081 : 002 : 000</t>
  </si>
  <si>
    <t>21:0095:000086</t>
  </si>
  <si>
    <t>21:0012:000081</t>
  </si>
  <si>
    <t>21:0012:000081:0001:0002:00</t>
  </si>
  <si>
    <t>2.54</t>
  </si>
  <si>
    <t>94KKA2082 : 002 : 000</t>
  </si>
  <si>
    <t>21:0095:000087</t>
  </si>
  <si>
    <t>21:0012:000082</t>
  </si>
  <si>
    <t>21:0012:000082:0001:0002:00</t>
  </si>
  <si>
    <t>94KKA2083 : 002 : 000</t>
  </si>
  <si>
    <t>21:0095:000088</t>
  </si>
  <si>
    <t>21:0012:000083</t>
  </si>
  <si>
    <t>21:0012:000083:0001:0002:00</t>
  </si>
  <si>
    <t>94KKA2084 : 002 : 000</t>
  </si>
  <si>
    <t>21:0095:000089</t>
  </si>
  <si>
    <t>21:0012:000084</t>
  </si>
  <si>
    <t>21:0012:000084:0001:0002:00</t>
  </si>
  <si>
    <t>94KKA2085 : 002 : 000</t>
  </si>
  <si>
    <t>21:0095:000090</t>
  </si>
  <si>
    <t>21:0012:000085</t>
  </si>
  <si>
    <t>21:0012:000085:0001:0002:00</t>
  </si>
  <si>
    <t>94KKA2086 : 002 : 001</t>
  </si>
  <si>
    <t>21:0095:000091</t>
  </si>
  <si>
    <t>21:0012:000086</t>
  </si>
  <si>
    <t>21:0012:000086:0001:0002:01</t>
  </si>
  <si>
    <t>94KKA2086 : 002 : 002</t>
  </si>
  <si>
    <t>21:0095:000092</t>
  </si>
  <si>
    <t>21:0012:000086:0001:0002:02</t>
  </si>
  <si>
    <t>26.33</t>
  </si>
  <si>
    <t>94KKA2087 : 002 : 000</t>
  </si>
  <si>
    <t>21:0095:000093</t>
  </si>
  <si>
    <t>21:0012:000087</t>
  </si>
  <si>
    <t>21:0012:000087:0001:0002:00</t>
  </si>
  <si>
    <t>94KKA2088 : 002 : 000</t>
  </si>
  <si>
    <t>21:0095:000094</t>
  </si>
  <si>
    <t>21:0012:000088</t>
  </si>
  <si>
    <t>21:0012:000088:0001:0002:00</t>
  </si>
  <si>
    <t>3.36</t>
  </si>
  <si>
    <t>94KKA2089 : 002 : 000</t>
  </si>
  <si>
    <t>21:0095:000095</t>
  </si>
  <si>
    <t>21:0012:000089</t>
  </si>
  <si>
    <t>21:0012:000089:0001:0002:00</t>
  </si>
  <si>
    <t>3.68</t>
  </si>
  <si>
    <t>125</t>
  </si>
  <si>
    <t>94KKA2090 : 002 : 000</t>
  </si>
  <si>
    <t>21:0095:000096</t>
  </si>
  <si>
    <t>21:0012:000090</t>
  </si>
  <si>
    <t>21:0012:000090:0001:0002:00</t>
  </si>
  <si>
    <t>3.03</t>
  </si>
  <si>
    <t>94KKA2091 : 002 : 000</t>
  </si>
  <si>
    <t>21:0095:000097</t>
  </si>
  <si>
    <t>21:0012:000091</t>
  </si>
  <si>
    <t>21:0012:000091:0001:0002:00</t>
  </si>
  <si>
    <t>94KKA2092 : 002 : 000</t>
  </si>
  <si>
    <t>21:0095:000098</t>
  </si>
  <si>
    <t>21:0012:000092</t>
  </si>
  <si>
    <t>21:0012:000092:0001:0002:00</t>
  </si>
  <si>
    <t>94KKA2093 : 002 : 000</t>
  </si>
  <si>
    <t>21:0095:000099</t>
  </si>
  <si>
    <t>21:0012:000093</t>
  </si>
  <si>
    <t>21:0012:000093:0001:0002:00</t>
  </si>
  <si>
    <t>94KKA2094 : 002 : 000</t>
  </si>
  <si>
    <t>21:0095:000100</t>
  </si>
  <si>
    <t>21:0012:000094</t>
  </si>
  <si>
    <t>21:0012:000094:0001:0002:00</t>
  </si>
  <si>
    <t>94KKA2095 : 002 : 000</t>
  </si>
  <si>
    <t>21:0095:000101</t>
  </si>
  <si>
    <t>21:0012:000095</t>
  </si>
  <si>
    <t>21:0012:000095:0001:0002:00</t>
  </si>
  <si>
    <t>94KKA2096 : 002 : 000</t>
  </si>
  <si>
    <t>21:0095:000102</t>
  </si>
  <si>
    <t>21:0012:000096</t>
  </si>
  <si>
    <t>21:0012:000096:0001:0002:00</t>
  </si>
  <si>
    <t>94KKA2097 : 002 : 000</t>
  </si>
  <si>
    <t>21:0095:000103</t>
  </si>
  <si>
    <t>21:0012:000097</t>
  </si>
  <si>
    <t>21:0012:000097:0001:0002:00</t>
  </si>
  <si>
    <t>94KKA2098 : 002 : 000</t>
  </si>
  <si>
    <t>21:0095:000104</t>
  </si>
  <si>
    <t>21:0012:000098</t>
  </si>
  <si>
    <t>21:0012:000098:0001:0002:00</t>
  </si>
  <si>
    <t>94KKA2099 : 002 : 000</t>
  </si>
  <si>
    <t>21:0095:000105</t>
  </si>
  <si>
    <t>21:0012:000099</t>
  </si>
  <si>
    <t>21:0012:000099:0001:0002:00</t>
  </si>
  <si>
    <t>0.67</t>
  </si>
  <si>
    <t>94KKA2100 : 002 : 001</t>
  </si>
  <si>
    <t>21:0095:000106</t>
  </si>
  <si>
    <t>21:0012:000100</t>
  </si>
  <si>
    <t>21:0012:000100:0001:0002:01</t>
  </si>
  <si>
    <t>94KKA2100 : 002 : 002</t>
  </si>
  <si>
    <t>21:0095:000107</t>
  </si>
  <si>
    <t>21:0012:000100:0001:0002:02</t>
  </si>
  <si>
    <t>30.45</t>
  </si>
  <si>
    <t>94KKA2101 : 002 : 000</t>
  </si>
  <si>
    <t>21:0095:000108</t>
  </si>
  <si>
    <t>21:0012:000101</t>
  </si>
  <si>
    <t>21:0012:000101:0001:0002:00</t>
  </si>
  <si>
    <t>94KKA2102 : 002 : 000</t>
  </si>
  <si>
    <t>21:0095:000109</t>
  </si>
  <si>
    <t>21:0012:000102</t>
  </si>
  <si>
    <t>21:0012:000102:0001:0002:00</t>
  </si>
  <si>
    <t>200</t>
  </si>
  <si>
    <t>94KKA2103 : 002 : 000</t>
  </si>
  <si>
    <t>21:0095:000110</t>
  </si>
  <si>
    <t>21:0012:000103</t>
  </si>
  <si>
    <t>21:0012:000103:0001:0002:00</t>
  </si>
  <si>
    <t>94KKA2104 : 002 : 000</t>
  </si>
  <si>
    <t>21:0095:000111</t>
  </si>
  <si>
    <t>21:0012:000104</t>
  </si>
  <si>
    <t>21:0012:000104:0001:0002:00</t>
  </si>
  <si>
    <t>94KKA2105 : 002 : 000</t>
  </si>
  <si>
    <t>21:0095:000112</t>
  </si>
  <si>
    <t>21:0012:000105</t>
  </si>
  <si>
    <t>21:0012:000105:0001:0002:00</t>
  </si>
  <si>
    <t>3.51</t>
  </si>
  <si>
    <t>94KKA2106 : 002 : 000</t>
  </si>
  <si>
    <t>21:0095:000113</t>
  </si>
  <si>
    <t>21:0012:000106</t>
  </si>
  <si>
    <t>21:0012:000106:0001:0002:00</t>
  </si>
  <si>
    <t>4.19</t>
  </si>
  <si>
    <t>94KKA2107 : 002 : 000</t>
  </si>
  <si>
    <t>21:0095:000114</t>
  </si>
  <si>
    <t>21:0012:000107</t>
  </si>
  <si>
    <t>21:0012:000107:0001:0002:00</t>
  </si>
  <si>
    <t>94KKA2108 : 002 : 000</t>
  </si>
  <si>
    <t>21:0095:000115</t>
  </si>
  <si>
    <t>21:0012:000108</t>
  </si>
  <si>
    <t>21:0012:000108:0001:0002:00</t>
  </si>
  <si>
    <t>94KKA2109 : 002 : 001</t>
  </si>
  <si>
    <t>21:0095:000116</t>
  </si>
  <si>
    <t>21:0012:000109</t>
  </si>
  <si>
    <t>21:0012:000109:0001:0002:01</t>
  </si>
  <si>
    <t>94KKA2109 : 002 : 002</t>
  </si>
  <si>
    <t>21:0095:000117</t>
  </si>
  <si>
    <t>21:0012:000109:0001:0002:02</t>
  </si>
  <si>
    <t>29.34</t>
  </si>
  <si>
    <t>94KKA2110 : 002 : 000</t>
  </si>
  <si>
    <t>21:0095:000118</t>
  </si>
  <si>
    <t>21:0012:000110</t>
  </si>
  <si>
    <t>21:0012:000110:0001:0002:00</t>
  </si>
  <si>
    <t>94KKA2111 : 002 : 000</t>
  </si>
  <si>
    <t>21:0095:000119</t>
  </si>
  <si>
    <t>21:0012:000111</t>
  </si>
  <si>
    <t>21:0012:000111:0001:0002:00</t>
  </si>
  <si>
    <t>94KKA2112 : 002 : 000</t>
  </si>
  <si>
    <t>21:0095:000120</t>
  </si>
  <si>
    <t>21:0012:000112</t>
  </si>
  <si>
    <t>21:0012:000112:0001:0002:00</t>
  </si>
  <si>
    <t>94KKA2113 : 002 : 000</t>
  </si>
  <si>
    <t>21:0095:000121</t>
  </si>
  <si>
    <t>21:0012:000113</t>
  </si>
  <si>
    <t>21:0012:000113:0001:0002:00</t>
  </si>
  <si>
    <t>240</t>
  </si>
  <si>
    <t>190</t>
  </si>
  <si>
    <t>15.1</t>
  </si>
  <si>
    <t>94KKA2114 : 002 : 000</t>
  </si>
  <si>
    <t>21:0095:000122</t>
  </si>
  <si>
    <t>21:0012:000114</t>
  </si>
  <si>
    <t>21:0012:000114:0001:0002:00</t>
  </si>
  <si>
    <t>94KKA2115 : 002 : 000</t>
  </si>
  <si>
    <t>21:0095:000123</t>
  </si>
  <si>
    <t>21:0012:000115</t>
  </si>
  <si>
    <t>21:0012:000115:0001:0002:00</t>
  </si>
  <si>
    <t>94KKA2116 : 002 : 000</t>
  </si>
  <si>
    <t>21:0095:000124</t>
  </si>
  <si>
    <t>21:0012:000116</t>
  </si>
  <si>
    <t>21:0012:000116:0001:0002:00</t>
  </si>
  <si>
    <t>94KKA2117 : 002 : 000</t>
  </si>
  <si>
    <t>21:0095:000125</t>
  </si>
  <si>
    <t>21:0012:000117</t>
  </si>
  <si>
    <t>21:0012:000117:0001:0002:00</t>
  </si>
  <si>
    <t>2.67</t>
  </si>
  <si>
    <t>0.81</t>
  </si>
  <si>
    <t>94KKA2118 : 002 : 000</t>
  </si>
  <si>
    <t>21:0095:000126</t>
  </si>
  <si>
    <t>21:0012:000118</t>
  </si>
  <si>
    <t>21:0012:000118:0001:0002:00</t>
  </si>
  <si>
    <t>94KKA2119 : 002 : 000</t>
  </si>
  <si>
    <t>21:0095:000127</t>
  </si>
  <si>
    <t>21:0012:000119</t>
  </si>
  <si>
    <t>21:0012:000119:0001:0002:00</t>
  </si>
  <si>
    <t>94KKA2120 : 002 : 000</t>
  </si>
  <si>
    <t>21:0095:000128</t>
  </si>
  <si>
    <t>21:0012:000120</t>
  </si>
  <si>
    <t>21:0012:000120:0001:0002:00</t>
  </si>
  <si>
    <t>94KKA2121 : 002 : 001</t>
  </si>
  <si>
    <t>21:0095:000129</t>
  </si>
  <si>
    <t>21:0012:000121</t>
  </si>
  <si>
    <t>21:0012:000121:0001:0002:01</t>
  </si>
  <si>
    <t>94KKA2121 : 002 : 002</t>
  </si>
  <si>
    <t>21:0095:000130</t>
  </si>
  <si>
    <t>21:0012:000121:0001:0002:02</t>
  </si>
  <si>
    <t>30.21</t>
  </si>
  <si>
    <t>94KKA2122 : 002 : 000</t>
  </si>
  <si>
    <t>21:0095:000131</t>
  </si>
  <si>
    <t>21:0012:000122</t>
  </si>
  <si>
    <t>21:0012:000122:0001:0002:00</t>
  </si>
  <si>
    <t>94KKA2123 : 002 : 000</t>
  </si>
  <si>
    <t>21:0095:000132</t>
  </si>
  <si>
    <t>21:0012:000123</t>
  </si>
  <si>
    <t>21:0012:000123:0001:0002:00</t>
  </si>
  <si>
    <t>94KKA2124 : 002 : 000</t>
  </si>
  <si>
    <t>21:0095:000133</t>
  </si>
  <si>
    <t>21:0012:000124</t>
  </si>
  <si>
    <t>21:0012:000124:0001:0002:00</t>
  </si>
  <si>
    <t>94KKA2125 : 002 : 000</t>
  </si>
  <si>
    <t>21:0095:000134</t>
  </si>
  <si>
    <t>21:0012:000125</t>
  </si>
  <si>
    <t>21:0012:000125:0001:0002:00</t>
  </si>
  <si>
    <t>5.49</t>
  </si>
  <si>
    <t>0.77</t>
  </si>
  <si>
    <t>158</t>
  </si>
  <si>
    <t>94KKA2126 : 002 : 000</t>
  </si>
  <si>
    <t>21:0095:000135</t>
  </si>
  <si>
    <t>21:0012:000126</t>
  </si>
  <si>
    <t>21:0012:000126:0001:0002:00</t>
  </si>
  <si>
    <t>94KKA2127 : 002 : 000</t>
  </si>
  <si>
    <t>21:0095:000136</t>
  </si>
  <si>
    <t>21:0012:000127</t>
  </si>
  <si>
    <t>21:0012:000127:0001:0002:00</t>
  </si>
  <si>
    <t>94KKA2128 : 002 : 000</t>
  </si>
  <si>
    <t>21:0095:000137</t>
  </si>
  <si>
    <t>21:0012:000128</t>
  </si>
  <si>
    <t>21:0012:000128:0001:0002:00</t>
  </si>
  <si>
    <t>94KKA2129 : 002 : 000</t>
  </si>
  <si>
    <t>21:0095:000138</t>
  </si>
  <si>
    <t>21:0012:000129</t>
  </si>
  <si>
    <t>21:0012:000129:0001:0002:00</t>
  </si>
  <si>
    <t>94KKA2130 : 002 : 000</t>
  </si>
  <si>
    <t>21:0095:000139</t>
  </si>
  <si>
    <t>21:0012:000130</t>
  </si>
  <si>
    <t>21:0012:000130:0001:0002:00</t>
  </si>
  <si>
    <t>94KKA2131 : 002 : 000</t>
  </si>
  <si>
    <t>21:0095:000140</t>
  </si>
  <si>
    <t>21:0012:000131</t>
  </si>
  <si>
    <t>21:0012:000131:0001:0002:00</t>
  </si>
  <si>
    <t>94KKA2132 : 002 : 000</t>
  </si>
  <si>
    <t>21:0095:000141</t>
  </si>
  <si>
    <t>21:0012:000132</t>
  </si>
  <si>
    <t>21:0012:000132:0001:0002:00</t>
  </si>
  <si>
    <t>94KKA2133 : 002 : 000</t>
  </si>
  <si>
    <t>21:0095:000142</t>
  </si>
  <si>
    <t>21:0012:000133</t>
  </si>
  <si>
    <t>21:0012:000133:0001:0002:00</t>
  </si>
  <si>
    <t>94KKA2134 : 002 : 000</t>
  </si>
  <si>
    <t>21:0095:000143</t>
  </si>
  <si>
    <t>21:0012:000134</t>
  </si>
  <si>
    <t>21:0012:000134:0001:0002:00</t>
  </si>
  <si>
    <t>94KKA2135 : 002 : 000</t>
  </si>
  <si>
    <t>21:0095:000144</t>
  </si>
  <si>
    <t>21:0012:000135</t>
  </si>
  <si>
    <t>21:0012:000135:0001:0002:00</t>
  </si>
  <si>
    <t>94KKA2136 : 002 : 001</t>
  </si>
  <si>
    <t>21:0095:000145</t>
  </si>
  <si>
    <t>21:0012:000136</t>
  </si>
  <si>
    <t>21:0012:000136:0001:0002:01</t>
  </si>
  <si>
    <t>94KKA2136 : 002 : 002</t>
  </si>
  <si>
    <t>21:0095:000146</t>
  </si>
  <si>
    <t>21:0012:000136:0001:0002:02</t>
  </si>
  <si>
    <t>33.94</t>
  </si>
  <si>
    <t>94KKA2137 : 002 : 000</t>
  </si>
  <si>
    <t>21:0095:000147</t>
  </si>
  <si>
    <t>21:0012:000137</t>
  </si>
  <si>
    <t>21:0012:000137:0001:0002:00</t>
  </si>
  <si>
    <t>94KKA2138 : 002 : 000</t>
  </si>
  <si>
    <t>21:0095:000148</t>
  </si>
  <si>
    <t>21:0012:000138</t>
  </si>
  <si>
    <t>21:0012:000138:0001:0002:00</t>
  </si>
  <si>
    <t>94KKA2139 : 002 : 000</t>
  </si>
  <si>
    <t>21:0095:000149</t>
  </si>
  <si>
    <t>21:0012:000139</t>
  </si>
  <si>
    <t>21:0012:000139:0001:0002:00</t>
  </si>
  <si>
    <t>94KKA2140 : 002 : 000</t>
  </si>
  <si>
    <t>21:0095:000150</t>
  </si>
  <si>
    <t>21:0012:000140</t>
  </si>
  <si>
    <t>21:0012:000140:0001:0002:00</t>
  </si>
  <si>
    <t>94KKA2141 : 002 : 000</t>
  </si>
  <si>
    <t>21:0095:000151</t>
  </si>
  <si>
    <t>21:0012:000141</t>
  </si>
  <si>
    <t>21:0012:000141:0001:0002:00</t>
  </si>
  <si>
    <t>127</t>
  </si>
  <si>
    <t>94KKA2142 : 002 : 000</t>
  </si>
  <si>
    <t>21:0095:000152</t>
  </si>
  <si>
    <t>21:0012:000142</t>
  </si>
  <si>
    <t>21:0012:000142:0001:0002:00</t>
  </si>
  <si>
    <t>94KKA2143 : 002 : 000</t>
  </si>
  <si>
    <t>21:0095:000153</t>
  </si>
  <si>
    <t>21:0012:000143</t>
  </si>
  <si>
    <t>21:0012:000143:0001:0002:00</t>
  </si>
  <si>
    <t>94KKA2144 : 002 : 000</t>
  </si>
  <si>
    <t>21:0095:000154</t>
  </si>
  <si>
    <t>21:0012:000144</t>
  </si>
  <si>
    <t>21:0012:000144:0001:0002:00</t>
  </si>
  <si>
    <t>3.01</t>
  </si>
  <si>
    <t>94KKA2145 : 002 : 000</t>
  </si>
  <si>
    <t>21:0095:000155</t>
  </si>
  <si>
    <t>21:0012:000145</t>
  </si>
  <si>
    <t>21:0012:000145:0001:0002:00</t>
  </si>
  <si>
    <t>94KKA2146 : 002 : 000</t>
  </si>
  <si>
    <t>21:0095:000156</t>
  </si>
  <si>
    <t>21:0012:000146</t>
  </si>
  <si>
    <t>21:0012:000146:0001:0002:00</t>
  </si>
  <si>
    <t>94KKA2147 : 002 : 000</t>
  </si>
  <si>
    <t>21:0095:000157</t>
  </si>
  <si>
    <t>21:0012:000147</t>
  </si>
  <si>
    <t>21:0012:000147:0001:0002:00</t>
  </si>
  <si>
    <t>94KKA2148 : 002 : 000</t>
  </si>
  <si>
    <t>21:0095:000158</t>
  </si>
  <si>
    <t>21:0012:000148</t>
  </si>
  <si>
    <t>21:0012:000148:0001:0002:00</t>
  </si>
  <si>
    <t>94KKA2149 : 002 : 000</t>
  </si>
  <si>
    <t>21:0095:000159</t>
  </si>
  <si>
    <t>21:0012:000149</t>
  </si>
  <si>
    <t>21:0012:000149:0001:0002:00</t>
  </si>
  <si>
    <t>94KKA2150 : 002 : 000</t>
  </si>
  <si>
    <t>21:0095:000160</t>
  </si>
  <si>
    <t>21:0012:000150</t>
  </si>
  <si>
    <t>21:0012:000150:0001:0002:00</t>
  </si>
  <si>
    <t>94KKA2151 : 002 : 000</t>
  </si>
  <si>
    <t>21:0095:000161</t>
  </si>
  <si>
    <t>21:0012:000151</t>
  </si>
  <si>
    <t>21:0012:000151:0001:0002:00</t>
  </si>
  <si>
    <t>94KKA2152 : 002 : 000</t>
  </si>
  <si>
    <t>21:0095:000162</t>
  </si>
  <si>
    <t>21:0012:000152</t>
  </si>
  <si>
    <t>21:0012:000152:0001:0002:00</t>
  </si>
  <si>
    <t>94KKA2153 : 002 : 000</t>
  </si>
  <si>
    <t>21:0095:000163</t>
  </si>
  <si>
    <t>21:0012:000153</t>
  </si>
  <si>
    <t>21:0012:000153:0001:0002:00</t>
  </si>
  <si>
    <t>94KKA2154 : 002 : 000</t>
  </si>
  <si>
    <t>21:0095:000164</t>
  </si>
  <si>
    <t>21:0012:000154</t>
  </si>
  <si>
    <t>21:0012:000154:0001:0002:00</t>
  </si>
  <si>
    <t>94KKA2155 : 002 : 000</t>
  </si>
  <si>
    <t>21:0095:000165</t>
  </si>
  <si>
    <t>21:0012:000155</t>
  </si>
  <si>
    <t>21:0012:000155:0001:0002:00</t>
  </si>
  <si>
    <t>1000</t>
  </si>
  <si>
    <t>0.94</t>
  </si>
  <si>
    <t>94KKA2156 : 002 : 000</t>
  </si>
  <si>
    <t>21:0095:000166</t>
  </si>
  <si>
    <t>21:0012:000156</t>
  </si>
  <si>
    <t>21:0012:000156:0001:0002:00</t>
  </si>
  <si>
    <t>94KKA2157 : 002 : 000</t>
  </si>
  <si>
    <t>21:0095:000167</t>
  </si>
  <si>
    <t>21:0012:000157</t>
  </si>
  <si>
    <t>21:0012:000157:0001:0002:00</t>
  </si>
  <si>
    <t>94KKA2158 : 002 : 000</t>
  </si>
  <si>
    <t>21:0095:000168</t>
  </si>
  <si>
    <t>21:0012:000158</t>
  </si>
  <si>
    <t>21:0012:000158:0001:0002:00</t>
  </si>
  <si>
    <t>94KKA2159 : 002 : 000</t>
  </si>
  <si>
    <t>21:0095:000169</t>
  </si>
  <si>
    <t>21:0012:000159</t>
  </si>
  <si>
    <t>21:0012:000159:0001:0002:00</t>
  </si>
  <si>
    <t>94KKA2160 : 002 : 000</t>
  </si>
  <si>
    <t>21:0095:000170</t>
  </si>
  <si>
    <t>21:0012:000160</t>
  </si>
  <si>
    <t>21:0012:000160:0001:0002:00</t>
  </si>
  <si>
    <t>94KKA2161 : 002 : 000</t>
  </si>
  <si>
    <t>21:0095:000171</t>
  </si>
  <si>
    <t>21:0012:000161</t>
  </si>
  <si>
    <t>21:0012:000161:0001:0002:00</t>
  </si>
  <si>
    <t>94KKA2162 : 002 : 000</t>
  </si>
  <si>
    <t>21:0095:000172</t>
  </si>
  <si>
    <t>21:0012:000162</t>
  </si>
  <si>
    <t>21:0012:000162:0001:0002:00</t>
  </si>
  <si>
    <t>94KKA2163 : 002 : 000</t>
  </si>
  <si>
    <t>21:0095:000173</t>
  </si>
  <si>
    <t>21:0012:000163</t>
  </si>
  <si>
    <t>21:0012:000163:0001:0002:00</t>
  </si>
  <si>
    <t>94KKA2165 : 002 : 000</t>
  </si>
  <si>
    <t>21:0095:000174</t>
  </si>
  <si>
    <t>21:0012:000165</t>
  </si>
  <si>
    <t>21:0012:000165:0001:0002:00</t>
  </si>
  <si>
    <t>0.58</t>
  </si>
  <si>
    <t>94KKA2166 : 002 : 000</t>
  </si>
  <si>
    <t>21:0095:000175</t>
  </si>
  <si>
    <t>21:0012:000166</t>
  </si>
  <si>
    <t>21:0012:000166:0001:0002:00</t>
  </si>
  <si>
    <t>94KKA2167 : 002 : 000</t>
  </si>
  <si>
    <t>21:0095:000176</t>
  </si>
  <si>
    <t>21:0012:000167</t>
  </si>
  <si>
    <t>21:0012:000167:0001:0002:00</t>
  </si>
  <si>
    <t>94KKA2168 : 002 : 000</t>
  </si>
  <si>
    <t>21:0095:000177</t>
  </si>
  <si>
    <t>21:0012:000168</t>
  </si>
  <si>
    <t>21:0012:000168:0001:0002:00</t>
  </si>
  <si>
    <t>94KKA2169 : 002 : 000</t>
  </si>
  <si>
    <t>21:0095:000178</t>
  </si>
  <si>
    <t>21:0012:000169</t>
  </si>
  <si>
    <t>21:0012:000169:0001:0002:00</t>
  </si>
  <si>
    <t>94KKA2171 : 002 : 000</t>
  </si>
  <si>
    <t>21:0095:000179</t>
  </si>
  <si>
    <t>21:0012:000171</t>
  </si>
  <si>
    <t>21:0012:000171:0001:0002:00</t>
  </si>
  <si>
    <t>94KKA2172 : 002 : 000</t>
  </si>
  <si>
    <t>21:0095:000180</t>
  </si>
  <si>
    <t>21:0012:000172</t>
  </si>
  <si>
    <t>21:0012:000172:0001:0002:00</t>
  </si>
  <si>
    <t>94KKA2173 : 002 : 001</t>
  </si>
  <si>
    <t>21:0095:000181</t>
  </si>
  <si>
    <t>21:0012:000173</t>
  </si>
  <si>
    <t>21:0012:000173:0001:0002:01</t>
  </si>
  <si>
    <t>94KKA2173 : 002 : 002</t>
  </si>
  <si>
    <t>21:0095:000182</t>
  </si>
  <si>
    <t>21:0012:000173:0001:0002:02</t>
  </si>
  <si>
    <t>32.21</t>
  </si>
  <si>
    <t>94KKA2174 : 002 : 000</t>
  </si>
  <si>
    <t>21:0095:000183</t>
  </si>
  <si>
    <t>21:0012:000174</t>
  </si>
  <si>
    <t>21:0012:000174:0001:0002:00</t>
  </si>
  <si>
    <t>94KKA2175 : 002 : 000</t>
  </si>
  <si>
    <t>21:0095:000184</t>
  </si>
  <si>
    <t>21:0012:000175</t>
  </si>
  <si>
    <t>21:0012:000175:0001:0002:00</t>
  </si>
  <si>
    <t>94KKA2177 : 002 : 000</t>
  </si>
  <si>
    <t>21:0095:000185</t>
  </si>
  <si>
    <t>21:0012:000177</t>
  </si>
  <si>
    <t>21:0012:000177:0001:0002:00</t>
  </si>
  <si>
    <t>94KKA2179 : 002 : 000</t>
  </si>
  <si>
    <t>21:0095:000186</t>
  </si>
  <si>
    <t>21:0012:000179</t>
  </si>
  <si>
    <t>21:0012:000179:0001:0002:00</t>
  </si>
  <si>
    <t>94KKA2180 : 002 : 000</t>
  </si>
  <si>
    <t>21:0095:000187</t>
  </si>
  <si>
    <t>21:0012:000180</t>
  </si>
  <si>
    <t>21:0012:000180:0001:0002:00</t>
  </si>
  <si>
    <t>94KKA2181 : 002 : 000</t>
  </si>
  <si>
    <t>21:0095:000188</t>
  </si>
  <si>
    <t>21:0012:000181</t>
  </si>
  <si>
    <t>21:0012:000181:0001:0002:00</t>
  </si>
  <si>
    <t>94KKA2182 : 002 : 000</t>
  </si>
  <si>
    <t>21:0095:000189</t>
  </si>
  <si>
    <t>21:0012:000182</t>
  </si>
  <si>
    <t>21:0012:000182:0001:0002:00</t>
  </si>
  <si>
    <t>94KKA2183 : 002 : 001</t>
  </si>
  <si>
    <t>21:0095:000190</t>
  </si>
  <si>
    <t>21:0012:000183</t>
  </si>
  <si>
    <t>21:0012:000183:0001:0002:01</t>
  </si>
  <si>
    <t>94KKA2183 : 002 : 002</t>
  </si>
  <si>
    <t>21:0095:000191</t>
  </si>
  <si>
    <t>21:0012:000183:0001:0002:02</t>
  </si>
  <si>
    <t>31.02</t>
  </si>
  <si>
    <t>94KKA2184 : 002 : 000</t>
  </si>
  <si>
    <t>21:0095:000192</t>
  </si>
  <si>
    <t>21:0012:000184</t>
  </si>
  <si>
    <t>21:0012:000184:0001:0002:00</t>
  </si>
  <si>
    <t>94KKA2185 : 002 : 000</t>
  </si>
  <si>
    <t>21:0095:000193</t>
  </si>
  <si>
    <t>21:0012:000185</t>
  </si>
  <si>
    <t>21:0012:000185:0001:0002:00</t>
  </si>
  <si>
    <t>94KKA2186 : 002 : 000</t>
  </si>
  <si>
    <t>21:0095:000194</t>
  </si>
  <si>
    <t>21:0012:000186</t>
  </si>
  <si>
    <t>21:0012:000186:0001:0002:00</t>
  </si>
  <si>
    <t>94KKA2187 : 002 : 000</t>
  </si>
  <si>
    <t>21:0095:000195</t>
  </si>
  <si>
    <t>21:0012:000187</t>
  </si>
  <si>
    <t>21:0012:000187:0001:0002:00</t>
  </si>
  <si>
    <t>94KKA2188 : 002 : 000</t>
  </si>
  <si>
    <t>21:0095:000196</t>
  </si>
  <si>
    <t>21:0012:000188</t>
  </si>
  <si>
    <t>21:0012:000188:0001:0002:00</t>
  </si>
  <si>
    <t>94KKA2189 : 002 : 001</t>
  </si>
  <si>
    <t>21:0095:000197</t>
  </si>
  <si>
    <t>21:0012:000189</t>
  </si>
  <si>
    <t>21:0012:000189:0001:0002:01</t>
  </si>
  <si>
    <t>94KKA2189 : 002 : 002</t>
  </si>
  <si>
    <t>21:0095:000198</t>
  </si>
  <si>
    <t>21:0012:000189:0001:0002:02</t>
  </si>
  <si>
    <t>28.97</t>
  </si>
  <si>
    <t>94KKA2190 : 002 : 000</t>
  </si>
  <si>
    <t>21:0095:000199</t>
  </si>
  <si>
    <t>21:0012:000190</t>
  </si>
  <si>
    <t>21:0012:000190:0001:0002:00</t>
  </si>
  <si>
    <t>94KKA2191 : 002 : 000</t>
  </si>
  <si>
    <t>21:0095:000200</t>
  </si>
  <si>
    <t>21:0012:000191</t>
  </si>
  <si>
    <t>21:0012:000191:0001:0002:00</t>
  </si>
  <si>
    <t>94KKA2192 : 002 : 000</t>
  </si>
  <si>
    <t>21:0095:000201</t>
  </si>
  <si>
    <t>21:0012:000192</t>
  </si>
  <si>
    <t>21:0012:000192:0001:0002:00</t>
  </si>
  <si>
    <t>94KKA2193 : 002 : 000</t>
  </si>
  <si>
    <t>21:0095:000202</t>
  </si>
  <si>
    <t>21:0012:000193</t>
  </si>
  <si>
    <t>21:0012:000193:0001:0002:00</t>
  </si>
  <si>
    <t>94KKA2194 : 002 : 000</t>
  </si>
  <si>
    <t>21:0095:000203</t>
  </si>
  <si>
    <t>21:0012:000194</t>
  </si>
  <si>
    <t>21:0012:000194:0001:0002:00</t>
  </si>
  <si>
    <t>94KKA2195 : 002 : 000</t>
  </si>
  <si>
    <t>21:0095:000204</t>
  </si>
  <si>
    <t>21:0012:000195</t>
  </si>
  <si>
    <t>21:0012:000195:0001:0002:00</t>
  </si>
  <si>
    <t>94KKA2196 : 002 : 000</t>
  </si>
  <si>
    <t>21:0095:000205</t>
  </si>
  <si>
    <t>21:0012:000196</t>
  </si>
  <si>
    <t>21:0012:000196:0001:0002:00</t>
  </si>
  <si>
    <t>94KKA2197 : 002 : 001</t>
  </si>
  <si>
    <t>21:0095:000206</t>
  </si>
  <si>
    <t>21:0012:000197</t>
  </si>
  <si>
    <t>21:0012:000197:0001:0002:01</t>
  </si>
  <si>
    <t>94KKA2197 : 002 : 002</t>
  </si>
  <si>
    <t>21:0095:000207</t>
  </si>
  <si>
    <t>21:0012:000197:0001:0002:02</t>
  </si>
  <si>
    <t>34.1</t>
  </si>
  <si>
    <t>94KKA_TCA8010-01</t>
  </si>
  <si>
    <t>21:0095:000208</t>
  </si>
  <si>
    <t>Control Reference</t>
  </si>
  <si>
    <t>Unspecified</t>
  </si>
  <si>
    <t>182</t>
  </si>
  <si>
    <t>31.13</t>
  </si>
  <si>
    <t>94KKA_TCA8010-02</t>
  </si>
  <si>
    <t>21:0095:000209</t>
  </si>
  <si>
    <t>181</t>
  </si>
  <si>
    <t>30.98</t>
  </si>
  <si>
    <t>94KKA_TCA8010-03</t>
  </si>
  <si>
    <t>21:0095:000210</t>
  </si>
  <si>
    <t>189</t>
  </si>
  <si>
    <t>31.77</t>
  </si>
  <si>
    <t>94KKA_TCA8010-04</t>
  </si>
  <si>
    <t>21:0095:000211</t>
  </si>
  <si>
    <t>184</t>
  </si>
  <si>
    <t>30.8</t>
  </si>
  <si>
    <t>94BCW2872 : 002 : 000</t>
  </si>
  <si>
    <t>21:0097:000001</t>
  </si>
  <si>
    <t>21:0013:000001</t>
  </si>
  <si>
    <t>21:0013:000001:0001:0002:00</t>
  </si>
  <si>
    <t>94DU2502 : 002 : 000</t>
  </si>
  <si>
    <t>21:0097:000002</t>
  </si>
  <si>
    <t>21:0013:000004</t>
  </si>
  <si>
    <t>21:0013:000004:0001:0002:00</t>
  </si>
  <si>
    <t>94DU2505 : 002 : 000</t>
  </si>
  <si>
    <t>21:0097:000003</t>
  </si>
  <si>
    <t>21:0013:000007</t>
  </si>
  <si>
    <t>21:0013:000007:0001:0002:00</t>
  </si>
  <si>
    <t>94DU2509 : 002 : 000</t>
  </si>
  <si>
    <t>21:0097:000004</t>
  </si>
  <si>
    <t>21:0013:000011</t>
  </si>
  <si>
    <t>21:0013:000011:0001:0002:00</t>
  </si>
  <si>
    <t>94DU2511 : 002 : 000</t>
  </si>
  <si>
    <t>21:0097:000005</t>
  </si>
  <si>
    <t>21:0013:000013</t>
  </si>
  <si>
    <t>21:0013:000013:0001:0002:00</t>
  </si>
  <si>
    <t>94DU2512 : 002 : 000</t>
  </si>
  <si>
    <t>21:0097:000006</t>
  </si>
  <si>
    <t>21:0013:000014</t>
  </si>
  <si>
    <t>21:0013:000014:0001:0002:00</t>
  </si>
  <si>
    <t>94DU2513 : 002 : 000</t>
  </si>
  <si>
    <t>21:0097:000007</t>
  </si>
  <si>
    <t>21:0013:000015</t>
  </si>
  <si>
    <t>21:0013:000015:0001:0002:00</t>
  </si>
  <si>
    <t>94DU2514 : 002 : 000</t>
  </si>
  <si>
    <t>21:0097:000008</t>
  </si>
  <si>
    <t>21:0013:000016</t>
  </si>
  <si>
    <t>21:0013:000016:0001:0002:00</t>
  </si>
  <si>
    <t>94DU2515 : 002 : 000</t>
  </si>
  <si>
    <t>21:0097:000009</t>
  </si>
  <si>
    <t>21:0013:000017</t>
  </si>
  <si>
    <t>21:0013:000017:0001:0002:00</t>
  </si>
  <si>
    <t>94DU2516 : 002 : 000</t>
  </si>
  <si>
    <t>21:0097:000010</t>
  </si>
  <si>
    <t>21:0013:000018</t>
  </si>
  <si>
    <t>21:0013:000018:0001:0002:00</t>
  </si>
  <si>
    <t>94DU2517 : 002 : 000</t>
  </si>
  <si>
    <t>21:0097:000011</t>
  </si>
  <si>
    <t>21:0013:000019</t>
  </si>
  <si>
    <t>21:0013:000019:0001:0002:00</t>
  </si>
  <si>
    <t>94DU2518 : 002 : 000</t>
  </si>
  <si>
    <t>21:0097:000012</t>
  </si>
  <si>
    <t>21:0013:000020</t>
  </si>
  <si>
    <t>21:0013:000020:0001:0002:00</t>
  </si>
  <si>
    <t>94DU2519 : 002 : 000</t>
  </si>
  <si>
    <t>21:0097:000013</t>
  </si>
  <si>
    <t>21:0013:000021</t>
  </si>
  <si>
    <t>21:0013:000021:0001:0002:00</t>
  </si>
  <si>
    <t>94DU2519B : 002 : 000</t>
  </si>
  <si>
    <t>21:0097:000014</t>
  </si>
  <si>
    <t>21:0013:000021:0002:0002:00</t>
  </si>
  <si>
    <t>94DU2520 : 002 : 000</t>
  </si>
  <si>
    <t>21:0097:000015</t>
  </si>
  <si>
    <t>21:0013:000022</t>
  </si>
  <si>
    <t>21:0013:000022:0001:0002:00</t>
  </si>
  <si>
    <t>94DU2521 : 002 : 000</t>
  </si>
  <si>
    <t>21:0097:000016</t>
  </si>
  <si>
    <t>21:0013:000023</t>
  </si>
  <si>
    <t>21:0013:000023:0001:0002:00</t>
  </si>
  <si>
    <t>94DU2522 : 002 : 000</t>
  </si>
  <si>
    <t>21:0097:000017</t>
  </si>
  <si>
    <t>21:0013:000024</t>
  </si>
  <si>
    <t>21:0013:000024:0001:0002:00</t>
  </si>
  <si>
    <t>94DU2525 : 002 : 000</t>
  </si>
  <si>
    <t>21:0097:000018</t>
  </si>
  <si>
    <t>21:0013:000027</t>
  </si>
  <si>
    <t>21:0013:000027:0001:0002:00</t>
  </si>
  <si>
    <t>94DU2526 : 002 : 000</t>
  </si>
  <si>
    <t>21:0097:000019</t>
  </si>
  <si>
    <t>21:0013:000028</t>
  </si>
  <si>
    <t>21:0013:000028:0001:0002:00</t>
  </si>
  <si>
    <t>1.02</t>
  </si>
  <si>
    <t>94DU2527 : 002 : 000</t>
  </si>
  <si>
    <t>21:0097:000020</t>
  </si>
  <si>
    <t>21:0013:000029</t>
  </si>
  <si>
    <t>21:0013:000029:0001:0002:00</t>
  </si>
  <si>
    <t>94DU2529 : 002 : 000</t>
  </si>
  <si>
    <t>21:0097:000021</t>
  </si>
  <si>
    <t>21:0013:000031</t>
  </si>
  <si>
    <t>21:0013:000031:0001:0002:00</t>
  </si>
  <si>
    <t>94DU2530 : 002 : 000</t>
  </si>
  <si>
    <t>21:0097:000022</t>
  </si>
  <si>
    <t>21:0013:000032</t>
  </si>
  <si>
    <t>21:0013:000032:0001:0002:00</t>
  </si>
  <si>
    <t>94DU2531 : 002 : 001</t>
  </si>
  <si>
    <t>21:0097:000023</t>
  </si>
  <si>
    <t>21:0013:000033</t>
  </si>
  <si>
    <t>21:0013:000033:0001:0002:01</t>
  </si>
  <si>
    <t>94DU2531 : 002 : 002</t>
  </si>
  <si>
    <t>21:0097:000024</t>
  </si>
  <si>
    <t>21:0013:000033:0001:0002:02</t>
  </si>
  <si>
    <t>94DU2533 : 002 : 000</t>
  </si>
  <si>
    <t>21:0097:000025</t>
  </si>
  <si>
    <t>21:0013:000035</t>
  </si>
  <si>
    <t>21:0013:000035:0001:0002:00</t>
  </si>
  <si>
    <t>94DU2534 : 002 : 000</t>
  </si>
  <si>
    <t>21:0097:000026</t>
  </si>
  <si>
    <t>21:0013:000036</t>
  </si>
  <si>
    <t>21:0013:000036:0001:0002:00</t>
  </si>
  <si>
    <t>94DU2535 : 002 : 000</t>
  </si>
  <si>
    <t>21:0097:000027</t>
  </si>
  <si>
    <t>21:0013:000037</t>
  </si>
  <si>
    <t>21:0013:000037:0001:0002:00</t>
  </si>
  <si>
    <t>94DU2536 : 002 : 000</t>
  </si>
  <si>
    <t>21:0097:000028</t>
  </si>
  <si>
    <t>21:0013:000038</t>
  </si>
  <si>
    <t>21:0013:000038:0001:0002:00</t>
  </si>
  <si>
    <t>94DU2537 : 002 : 000</t>
  </si>
  <si>
    <t>21:0097:000029</t>
  </si>
  <si>
    <t>21:0013:000039</t>
  </si>
  <si>
    <t>21:0013:000039:0001:0002:00</t>
  </si>
  <si>
    <t>94DU2538 : 002 : 000</t>
  </si>
  <si>
    <t>21:0097:000030</t>
  </si>
  <si>
    <t>21:0013:000040</t>
  </si>
  <si>
    <t>21:0013:000040:0001:0002:00</t>
  </si>
  <si>
    <t>94DU2539 : 002 : 000</t>
  </si>
  <si>
    <t>21:0097:000031</t>
  </si>
  <si>
    <t>21:0013:000041</t>
  </si>
  <si>
    <t>21:0013:000041:0001:0002:00</t>
  </si>
  <si>
    <t>94DU2540 : 002 : 000</t>
  </si>
  <si>
    <t>21:0097:000032</t>
  </si>
  <si>
    <t>21:0013:000042</t>
  </si>
  <si>
    <t>21:0013:000042:0001:0002:00</t>
  </si>
  <si>
    <t>94DU2541 : 002 : 000</t>
  </si>
  <si>
    <t>21:0097:000033</t>
  </si>
  <si>
    <t>21:0013:000043</t>
  </si>
  <si>
    <t>21:0013:000043:0001:0002:00</t>
  </si>
  <si>
    <t>94DU2543 : 002 : 000</t>
  </si>
  <si>
    <t>21:0097:000034</t>
  </si>
  <si>
    <t>21:0013:000045</t>
  </si>
  <si>
    <t>21:0013:000045:0001:0002:00</t>
  </si>
  <si>
    <t>94DU2544 : 002 : 000</t>
  </si>
  <si>
    <t>21:0097:000035</t>
  </si>
  <si>
    <t>21:0013:000046</t>
  </si>
  <si>
    <t>21:0013:000046:0001:0002:00</t>
  </si>
  <si>
    <t>94DU2545 : 002 : 000</t>
  </si>
  <si>
    <t>21:0097:000036</t>
  </si>
  <si>
    <t>21:0013:000047</t>
  </si>
  <si>
    <t>21:0013:000047:0001:0002:00</t>
  </si>
  <si>
    <t>94DU2546 : 002 : 000</t>
  </si>
  <si>
    <t>21:0097:000037</t>
  </si>
  <si>
    <t>21:0013:000048</t>
  </si>
  <si>
    <t>21:0013:000048:0001:0002:00</t>
  </si>
  <si>
    <t>94DU2547 : 002 : 000</t>
  </si>
  <si>
    <t>21:0097:000038</t>
  </si>
  <si>
    <t>21:0013:000049</t>
  </si>
  <si>
    <t>21:0013:000049:0001:0002:00</t>
  </si>
  <si>
    <t>94DU2548 : 002 : 000</t>
  </si>
  <si>
    <t>21:0097:000039</t>
  </si>
  <si>
    <t>21:0013:000050</t>
  </si>
  <si>
    <t>21:0013:000050:0001:0002:00</t>
  </si>
  <si>
    <t>94DU2549 : 002 : 000</t>
  </si>
  <si>
    <t>21:0097:000040</t>
  </si>
  <si>
    <t>21:0013:000051</t>
  </si>
  <si>
    <t>21:0013:000051:0001:0002:00</t>
  </si>
  <si>
    <t>94DU2550 : 002 : 000</t>
  </si>
  <si>
    <t>21:0097:000041</t>
  </si>
  <si>
    <t>21:0013:000052</t>
  </si>
  <si>
    <t>21:0013:000052:0001:0002:00</t>
  </si>
  <si>
    <t>94DU2551 : 002 : 000</t>
  </si>
  <si>
    <t>21:0097:000042</t>
  </si>
  <si>
    <t>21:0013:000053</t>
  </si>
  <si>
    <t>21:0013:000053:0001:0002:00</t>
  </si>
  <si>
    <t>94DU2552 : 002 : 000</t>
  </si>
  <si>
    <t>21:0097:000043</t>
  </si>
  <si>
    <t>21:0013:000054</t>
  </si>
  <si>
    <t>21:0013:000054:0001:0002:00</t>
  </si>
  <si>
    <t>94DU2553 : 002 : 000</t>
  </si>
  <si>
    <t>21:0097:000044</t>
  </si>
  <si>
    <t>21:0013:000055</t>
  </si>
  <si>
    <t>21:0013:000055:0001:0002:00</t>
  </si>
  <si>
    <t>94DU2554 : 002 : 000</t>
  </si>
  <si>
    <t>21:0097:000045</t>
  </si>
  <si>
    <t>21:0013:000056</t>
  </si>
  <si>
    <t>21:0013:000056:0001:0002:00</t>
  </si>
  <si>
    <t>94DU2555 : 002 : 000</t>
  </si>
  <si>
    <t>21:0097:000046</t>
  </si>
  <si>
    <t>21:0013:000057</t>
  </si>
  <si>
    <t>21:0013:000057:0001:0002:00</t>
  </si>
  <si>
    <t>94DU2558 : 002 : 000</t>
  </si>
  <si>
    <t>21:0097:000047</t>
  </si>
  <si>
    <t>21:0013:000060</t>
  </si>
  <si>
    <t>21:0013:000060:0001:0002:00</t>
  </si>
  <si>
    <t>94DU2559 : 002 : 000</t>
  </si>
  <si>
    <t>21:0097:000048</t>
  </si>
  <si>
    <t>21:0013:000061</t>
  </si>
  <si>
    <t>21:0013:000061:0001:0002:00</t>
  </si>
  <si>
    <t>94DU2561 : 002 : 000</t>
  </si>
  <si>
    <t>21:0097:000049</t>
  </si>
  <si>
    <t>21:0013:000063</t>
  </si>
  <si>
    <t>21:0013:000063:0001:0002:00</t>
  </si>
  <si>
    <t>94DU2562 : 002 : 000</t>
  </si>
  <si>
    <t>21:0097:000050</t>
  </si>
  <si>
    <t>21:0013:000064</t>
  </si>
  <si>
    <t>21:0013:000064:0001:0002:00</t>
  </si>
  <si>
    <t>94DU2563 : 002 : 000</t>
  </si>
  <si>
    <t>21:0097:000051</t>
  </si>
  <si>
    <t>21:0013:000065</t>
  </si>
  <si>
    <t>21:0013:000065:0001:0002:00</t>
  </si>
  <si>
    <t>94DU2564 : 002 : 000</t>
  </si>
  <si>
    <t>21:0097:000052</t>
  </si>
  <si>
    <t>21:0013:000066</t>
  </si>
  <si>
    <t>21:0013:000066:0001:0002:00</t>
  </si>
  <si>
    <t>94DU2565 gossan : 002 : 000</t>
  </si>
  <si>
    <t>21:0097:000053</t>
  </si>
  <si>
    <t>21:0013:000067</t>
  </si>
  <si>
    <t>21:0013:000067:0002:0002:00</t>
  </si>
  <si>
    <t>330</t>
  </si>
  <si>
    <t>14.4</t>
  </si>
  <si>
    <t>94DU2566 : 002 : 000</t>
  </si>
  <si>
    <t>21:0097:000054</t>
  </si>
  <si>
    <t>21:0013:000068</t>
  </si>
  <si>
    <t>21:0013:000068:0001:0002:00</t>
  </si>
  <si>
    <t>94DU2567 : 002 : 000</t>
  </si>
  <si>
    <t>21:0097:000055</t>
  </si>
  <si>
    <t>21:0013:000069</t>
  </si>
  <si>
    <t>21:0013:000069:0001:0002:00</t>
  </si>
  <si>
    <t>94DU2568 : 002 : 000</t>
  </si>
  <si>
    <t>21:0097:000056</t>
  </si>
  <si>
    <t>21:0013:000070</t>
  </si>
  <si>
    <t>21:0013:000070:0001:0002:00</t>
  </si>
  <si>
    <t>94DU2569 : 002 : 000</t>
  </si>
  <si>
    <t>21:0097:000057</t>
  </si>
  <si>
    <t>21:0013:000071</t>
  </si>
  <si>
    <t>21:0013:000071:0001:0002:00</t>
  </si>
  <si>
    <t>94DU2570 : 002 : 000</t>
  </si>
  <si>
    <t>21:0097:000058</t>
  </si>
  <si>
    <t>21:0013:000072</t>
  </si>
  <si>
    <t>21:0013:000072:0001:0002:00</t>
  </si>
  <si>
    <t>4.42</t>
  </si>
  <si>
    <t>94DU2571 : 002 : 000</t>
  </si>
  <si>
    <t>21:0097:000059</t>
  </si>
  <si>
    <t>21:0013:000073</t>
  </si>
  <si>
    <t>21:0013:000073:0001:0002:00</t>
  </si>
  <si>
    <t>94DU2572 : 002 : 000</t>
  </si>
  <si>
    <t>21:0097:000060</t>
  </si>
  <si>
    <t>21:0013:000074</t>
  </si>
  <si>
    <t>21:0013:000074:0001:0002:00</t>
  </si>
  <si>
    <t>94DU2573 : 002 : 000</t>
  </si>
  <si>
    <t>21:0097:000061</t>
  </si>
  <si>
    <t>21:0013:000075</t>
  </si>
  <si>
    <t>21:0013:000075:0001:0002:00</t>
  </si>
  <si>
    <t>94DU2575 : 002 : 000</t>
  </si>
  <si>
    <t>21:0097:000062</t>
  </si>
  <si>
    <t>21:0013:000077</t>
  </si>
  <si>
    <t>21:0013:000077:0001:0002:00</t>
  </si>
  <si>
    <t>94DU2576 : 002 : 000</t>
  </si>
  <si>
    <t>21:0097:000063</t>
  </si>
  <si>
    <t>21:0013:000078</t>
  </si>
  <si>
    <t>21:0013:000078:0001:0002:00</t>
  </si>
  <si>
    <t>94DU2577 : 002 : 000</t>
  </si>
  <si>
    <t>21:0097:000064</t>
  </si>
  <si>
    <t>21:0013:000079</t>
  </si>
  <si>
    <t>21:0013:000079:0001:0002:00</t>
  </si>
  <si>
    <t>94DU2578 : 002 : 000</t>
  </si>
  <si>
    <t>21:0097:000065</t>
  </si>
  <si>
    <t>21:0013:000080</t>
  </si>
  <si>
    <t>21:0013:000080:0001:0002:00</t>
  </si>
  <si>
    <t>94DU2579 : 002 : 000</t>
  </si>
  <si>
    <t>21:0097:000066</t>
  </si>
  <si>
    <t>21:0013:000081</t>
  </si>
  <si>
    <t>21:0013:000081:0001:0002:00</t>
  </si>
  <si>
    <t>94DU2581 : 002 : 000</t>
  </si>
  <si>
    <t>21:0097:000067</t>
  </si>
  <si>
    <t>21:0013:000083</t>
  </si>
  <si>
    <t>21:0013:000083:0001:0002:00</t>
  </si>
  <si>
    <t>94DU2582 : 002 : 000</t>
  </si>
  <si>
    <t>21:0097:000068</t>
  </si>
  <si>
    <t>21:0013:000084</t>
  </si>
  <si>
    <t>21:0013:000084:0001:0002:00</t>
  </si>
  <si>
    <t>94DU2583 : 002 : 000</t>
  </si>
  <si>
    <t>21:0097:000069</t>
  </si>
  <si>
    <t>21:0013:000085</t>
  </si>
  <si>
    <t>21:0013:000085:0001:0002:00</t>
  </si>
  <si>
    <t>94DU2584 : 002 : 000</t>
  </si>
  <si>
    <t>21:0097:000070</t>
  </si>
  <si>
    <t>21:0013:000086</t>
  </si>
  <si>
    <t>21:0013:000086:0001:0002:00</t>
  </si>
  <si>
    <t>94DU2585 : 002 : 000</t>
  </si>
  <si>
    <t>21:0097:000071</t>
  </si>
  <si>
    <t>21:0013:000087</t>
  </si>
  <si>
    <t>21:0013:000087:0001:0002:00</t>
  </si>
  <si>
    <t>94DU2586 : 002 : 000</t>
  </si>
  <si>
    <t>21:0097:000072</t>
  </si>
  <si>
    <t>21:0013:000088</t>
  </si>
  <si>
    <t>21:0013:000088:0001:0002:00</t>
  </si>
  <si>
    <t>94DU2587 : 002 : 000</t>
  </si>
  <si>
    <t>21:0097:000073</t>
  </si>
  <si>
    <t>21:0013:000089</t>
  </si>
  <si>
    <t>21:0013:000089:0001:0002:00</t>
  </si>
  <si>
    <t>94DU2588 : 002 : 000</t>
  </si>
  <si>
    <t>21:0097:000074</t>
  </si>
  <si>
    <t>21:0013:000090</t>
  </si>
  <si>
    <t>21:0013:000090:0001:0002:00</t>
  </si>
  <si>
    <t>94DU2589 : 002 : 000</t>
  </si>
  <si>
    <t>21:0097:000075</t>
  </si>
  <si>
    <t>21:0013:000091</t>
  </si>
  <si>
    <t>21:0013:000091:0001:0002:00</t>
  </si>
  <si>
    <t>94DU2590 : 002 : 000</t>
  </si>
  <si>
    <t>21:0097:000076</t>
  </si>
  <si>
    <t>21:0013:000092</t>
  </si>
  <si>
    <t>21:0013:000092:0001:0002:00</t>
  </si>
  <si>
    <t>94DU2591 : 002 : 000</t>
  </si>
  <si>
    <t>21:0097:000077</t>
  </si>
  <si>
    <t>21:0013:000093</t>
  </si>
  <si>
    <t>21:0013:000093:0001:0002:00</t>
  </si>
  <si>
    <t>94DU2592 : 002 : 000</t>
  </si>
  <si>
    <t>21:0097:000078</t>
  </si>
  <si>
    <t>21:0013:000094</t>
  </si>
  <si>
    <t>21:0013:000094:0001:0002:00</t>
  </si>
  <si>
    <t>94DU2593 : 002 : 000</t>
  </si>
  <si>
    <t>21:0097:000079</t>
  </si>
  <si>
    <t>21:0013:000095</t>
  </si>
  <si>
    <t>21:0013:000095:0001:0002:00</t>
  </si>
  <si>
    <t>94DU2594 : 002 : 000</t>
  </si>
  <si>
    <t>21:0097:000080</t>
  </si>
  <si>
    <t>21:0013:000096</t>
  </si>
  <si>
    <t>21:0013:000096:0001:0002:00</t>
  </si>
  <si>
    <t>94DU2595 : 002 : 000</t>
  </si>
  <si>
    <t>21:0097:000081</t>
  </si>
  <si>
    <t>21:0013:000097</t>
  </si>
  <si>
    <t>21:0013:000097:0001:0002:00</t>
  </si>
  <si>
    <t>94DU2596 : 002 : 000</t>
  </si>
  <si>
    <t>21:0097:000082</t>
  </si>
  <si>
    <t>21:0013:000098</t>
  </si>
  <si>
    <t>21:0013:000098:0001:0002:00</t>
  </si>
  <si>
    <t>94DU2597 : 002 : 000</t>
  </si>
  <si>
    <t>21:0097:000083</t>
  </si>
  <si>
    <t>21:0013:000099</t>
  </si>
  <si>
    <t>21:0013:000099:0001:0002:00</t>
  </si>
  <si>
    <t>94DU2598 : 002 : 000</t>
  </si>
  <si>
    <t>21:0097:000084</t>
  </si>
  <si>
    <t>21:0013:000100</t>
  </si>
  <si>
    <t>21:0013:000100:0001:0002:00</t>
  </si>
  <si>
    <t>94DU2600 : 002 : 000</t>
  </si>
  <si>
    <t>21:0097:000085</t>
  </si>
  <si>
    <t>21:0013:000102</t>
  </si>
  <si>
    <t>21:0013:000102:0001:0002:00</t>
  </si>
  <si>
    <t>94DU2601 : 002 : 000</t>
  </si>
  <si>
    <t>21:0097:000086</t>
  </si>
  <si>
    <t>21:0013:000103</t>
  </si>
  <si>
    <t>21:0013:000103:0001:0002:00</t>
  </si>
  <si>
    <t>94DU2602 : 002 : 000</t>
  </si>
  <si>
    <t>21:0097:000087</t>
  </si>
  <si>
    <t>21:0013:000104</t>
  </si>
  <si>
    <t>21:0013:000104:0001:0002:00</t>
  </si>
  <si>
    <t>94DU2604 : 002 : 000</t>
  </si>
  <si>
    <t>21:0097:000088</t>
  </si>
  <si>
    <t>21:0013:000106</t>
  </si>
  <si>
    <t>21:0013:000106:0001:0002:00</t>
  </si>
  <si>
    <t>94DU2606 : 002 : 000</t>
  </si>
  <si>
    <t>21:0097:000089</t>
  </si>
  <si>
    <t>21:0013:000108</t>
  </si>
  <si>
    <t>21:0013:000108:0001:0002:00</t>
  </si>
  <si>
    <t>94DU2608 : 002 : 000</t>
  </si>
  <si>
    <t>21:0097:000090</t>
  </si>
  <si>
    <t>21:0013:000110</t>
  </si>
  <si>
    <t>21:0013:000110:0001:0002:00</t>
  </si>
  <si>
    <t>94DU2609 : 002 : 000</t>
  </si>
  <si>
    <t>21:0097:000091</t>
  </si>
  <si>
    <t>21:0013:000111</t>
  </si>
  <si>
    <t>21:0013:000111:0001:0002:00</t>
  </si>
  <si>
    <t>94DU2611 : 002 : 000</t>
  </si>
  <si>
    <t>21:0097:000092</t>
  </si>
  <si>
    <t>21:0013:000113</t>
  </si>
  <si>
    <t>21:0013:000113:0001:0002:00</t>
  </si>
  <si>
    <t>94DU2612 : 002 : 000</t>
  </si>
  <si>
    <t>21:0097:000093</t>
  </si>
  <si>
    <t>21:0013:000114</t>
  </si>
  <si>
    <t>21:0013:000114:0001:0002:00</t>
  </si>
  <si>
    <t>94DU2613 : 002 : 000</t>
  </si>
  <si>
    <t>21:0097:000094</t>
  </si>
  <si>
    <t>21:0013:000115</t>
  </si>
  <si>
    <t>21:0013:000115:0001:0002:00</t>
  </si>
  <si>
    <t>94DU2614 : 002 : 000</t>
  </si>
  <si>
    <t>21:0097:000095</t>
  </si>
  <si>
    <t>21:0013:000116</t>
  </si>
  <si>
    <t>21:0013:000116:0001:0002:00</t>
  </si>
  <si>
    <t>94DU2615 : 002 : 000</t>
  </si>
  <si>
    <t>21:0097:000096</t>
  </si>
  <si>
    <t>21:0013:000117</t>
  </si>
  <si>
    <t>21:0013:000117:0001:0002:00</t>
  </si>
  <si>
    <t>94DU2617 : 002 : 000</t>
  </si>
  <si>
    <t>21:0097:000097</t>
  </si>
  <si>
    <t>21:0013:000119</t>
  </si>
  <si>
    <t>21:0013:000119:0001:0002:00</t>
  </si>
  <si>
    <t>94DU2618 : 002 : 000</t>
  </si>
  <si>
    <t>21:0097:000098</t>
  </si>
  <si>
    <t>21:0013:000120</t>
  </si>
  <si>
    <t>21:0013:000120:0001:0002:00</t>
  </si>
  <si>
    <t>94DU2619 : 002 : 000</t>
  </si>
  <si>
    <t>21:0097:000099</t>
  </si>
  <si>
    <t>21:0013:000121</t>
  </si>
  <si>
    <t>21:0013:000121:0001:0002:00</t>
  </si>
  <si>
    <t>94DU2620 : 002 : 000</t>
  </si>
  <si>
    <t>21:0097:000100</t>
  </si>
  <si>
    <t>21:0013:000122</t>
  </si>
  <si>
    <t>21:0013:000122:0001:0002:00</t>
  </si>
  <si>
    <t>94DU2621 : 002 : 000</t>
  </si>
  <si>
    <t>21:0097:000101</t>
  </si>
  <si>
    <t>21:0013:000123</t>
  </si>
  <si>
    <t>21:0013:000123:0001:0002:00</t>
  </si>
  <si>
    <t>94DU2622 : 002 : 000</t>
  </si>
  <si>
    <t>21:0097:000102</t>
  </si>
  <si>
    <t>21:0013:000124</t>
  </si>
  <si>
    <t>21:0013:000124:0001:0002:00</t>
  </si>
  <si>
    <t>94DU2623 : 002 : 000</t>
  </si>
  <si>
    <t>21:0097:000103</t>
  </si>
  <si>
    <t>21:0013:000125</t>
  </si>
  <si>
    <t>21:0013:000125:0001:0002:00</t>
  </si>
  <si>
    <t>94DU2624 : 002 : 000</t>
  </si>
  <si>
    <t>21:0097:000104</t>
  </si>
  <si>
    <t>21:0013:000126</t>
  </si>
  <si>
    <t>21:0013:000126:0001:0002:00</t>
  </si>
  <si>
    <t>94DU2625 : 002 : 000</t>
  </si>
  <si>
    <t>21:0097:000105</t>
  </si>
  <si>
    <t>21:0013:000127</t>
  </si>
  <si>
    <t>21:0013:000127:0001:0002:00</t>
  </si>
  <si>
    <t>94DU2626 : 002 : 000</t>
  </si>
  <si>
    <t>21:0097:000106</t>
  </si>
  <si>
    <t>21:0013:000128</t>
  </si>
  <si>
    <t>21:0013:000128:0001:0002:00</t>
  </si>
  <si>
    <t>0.95</t>
  </si>
  <si>
    <t>94DU2627 : 002 : 000</t>
  </si>
  <si>
    <t>21:0097:000107</t>
  </si>
  <si>
    <t>21:0013:000129</t>
  </si>
  <si>
    <t>21:0013:000129:0001:0002:00</t>
  </si>
  <si>
    <t>94DU2628 : 002 : 000</t>
  </si>
  <si>
    <t>21:0097:000108</t>
  </si>
  <si>
    <t>21:0013:000130</t>
  </si>
  <si>
    <t>21:0013:000130:0001:0002:00</t>
  </si>
  <si>
    <t>94DU2629 : 002 : 000</t>
  </si>
  <si>
    <t>21:0097:000109</t>
  </si>
  <si>
    <t>21:0013:000131</t>
  </si>
  <si>
    <t>21:0013:000131:0001:0002:00</t>
  </si>
  <si>
    <t>94DU2630 : 002 : 000</t>
  </si>
  <si>
    <t>21:0097:000110</t>
  </si>
  <si>
    <t>21:0013:000132</t>
  </si>
  <si>
    <t>21:0013:000132:0001:0002:00</t>
  </si>
  <si>
    <t>94DU2631 : 002 : 000</t>
  </si>
  <si>
    <t>21:0097:000111</t>
  </si>
  <si>
    <t>21:0013:000133</t>
  </si>
  <si>
    <t>21:0013:000133:0001:0002:00</t>
  </si>
  <si>
    <t>94DU2632 : 002 : 000</t>
  </si>
  <si>
    <t>21:0097:000112</t>
  </si>
  <si>
    <t>21:0013:000134</t>
  </si>
  <si>
    <t>21:0013:000134:0001:0002:00</t>
  </si>
  <si>
    <t>94DU2633 : 002 : 000</t>
  </si>
  <si>
    <t>21:0097:000113</t>
  </si>
  <si>
    <t>21:0013:000135</t>
  </si>
  <si>
    <t>21:0013:000135:0001:0002:00</t>
  </si>
  <si>
    <t>94DU2634 : 002 : 000</t>
  </si>
  <si>
    <t>21:0097:000114</t>
  </si>
  <si>
    <t>21:0013:000136</t>
  </si>
  <si>
    <t>21:0013:000136:0001:0002:00</t>
  </si>
  <si>
    <t>94DU2635 : 002 : 000</t>
  </si>
  <si>
    <t>21:0097:000115</t>
  </si>
  <si>
    <t>21:0013:000137</t>
  </si>
  <si>
    <t>21:0013:000137:0001:0002:00</t>
  </si>
  <si>
    <t>94DU2636 : 002 : 000</t>
  </si>
  <si>
    <t>21:0097:000116</t>
  </si>
  <si>
    <t>21:0013:000138</t>
  </si>
  <si>
    <t>21:0013:000138:0001:0002:00</t>
  </si>
  <si>
    <t>94DU2637 : 002 : 000</t>
  </si>
  <si>
    <t>21:0097:000117</t>
  </si>
  <si>
    <t>21:0013:000139</t>
  </si>
  <si>
    <t>21:0013:000139:0001:0002:00</t>
  </si>
  <si>
    <t>94DU2638 : 002 : 000</t>
  </si>
  <si>
    <t>21:0097:000118</t>
  </si>
  <si>
    <t>21:0013:000140</t>
  </si>
  <si>
    <t>21:0013:000140:0001:0002:00</t>
  </si>
  <si>
    <t>94DU2639 : 002 : 000</t>
  </si>
  <si>
    <t>21:0097:000119</t>
  </si>
  <si>
    <t>21:0013:000141</t>
  </si>
  <si>
    <t>21:0013:000141:0001:0002:00</t>
  </si>
  <si>
    <t>94DU2640 : 002 : 000</t>
  </si>
  <si>
    <t>21:0097:000120</t>
  </si>
  <si>
    <t>21:0013:000142</t>
  </si>
  <si>
    <t>21:0013:000142:0001:0002:00</t>
  </si>
  <si>
    <t>94DU2641 : 002 : 000</t>
  </si>
  <si>
    <t>21:0097:000121</t>
  </si>
  <si>
    <t>21:0013:000143</t>
  </si>
  <si>
    <t>21:0013:000143:0001:0002:00</t>
  </si>
  <si>
    <t>94DU2642 : 002 : 000</t>
  </si>
  <si>
    <t>21:0097:000122</t>
  </si>
  <si>
    <t>21:0013:000144</t>
  </si>
  <si>
    <t>21:0013:000144:0001:0002:00</t>
  </si>
  <si>
    <t>94DU2643 : 002 : 000</t>
  </si>
  <si>
    <t>21:0097:000123</t>
  </si>
  <si>
    <t>21:0013:000145</t>
  </si>
  <si>
    <t>21:0013:000145:0001:0002:00</t>
  </si>
  <si>
    <t>94DU2644 : 002 : 000</t>
  </si>
  <si>
    <t>21:0097:000124</t>
  </si>
  <si>
    <t>21:0013:000146</t>
  </si>
  <si>
    <t>21:0013:000146:0001:0002:00</t>
  </si>
  <si>
    <t>94DU2645 : 002 : 000</t>
  </si>
  <si>
    <t>21:0097:000125</t>
  </si>
  <si>
    <t>21:0013:000147</t>
  </si>
  <si>
    <t>21:0013:000147:0001:0002:00</t>
  </si>
  <si>
    <t>94DU2646 : 002 : 000</t>
  </si>
  <si>
    <t>21:0097:000126</t>
  </si>
  <si>
    <t>21:0013:000148</t>
  </si>
  <si>
    <t>21:0013:000148:0001:0002:00</t>
  </si>
  <si>
    <t>94DU2647 : 002 : 000</t>
  </si>
  <si>
    <t>21:0097:000127</t>
  </si>
  <si>
    <t>21:0013:000149</t>
  </si>
  <si>
    <t>21:0013:000149:0001:0002:00</t>
  </si>
  <si>
    <t>94DU2648 : 002 : 000</t>
  </si>
  <si>
    <t>21:0097:000128</t>
  </si>
  <si>
    <t>21:0013:000150</t>
  </si>
  <si>
    <t>21:0013:000150:0001:0002:00</t>
  </si>
  <si>
    <t>94DU2649 : 002 : 000</t>
  </si>
  <si>
    <t>21:0097:000129</t>
  </si>
  <si>
    <t>21:0013:000151</t>
  </si>
  <si>
    <t>21:0013:000151:0001:0002:00</t>
  </si>
  <si>
    <t>94DU2650 : 002 : 000</t>
  </si>
  <si>
    <t>21:0097:000130</t>
  </si>
  <si>
    <t>21:0013:000152</t>
  </si>
  <si>
    <t>21:0013:000152:0001:0002:00</t>
  </si>
  <si>
    <t>94DU2651 : 002 : 000</t>
  </si>
  <si>
    <t>21:0097:000131</t>
  </si>
  <si>
    <t>21:0013:000153</t>
  </si>
  <si>
    <t>21:0013:000153:0001:0002:00</t>
  </si>
  <si>
    <t>94DU2652 : 002 : 000</t>
  </si>
  <si>
    <t>21:0097:000132</t>
  </si>
  <si>
    <t>21:0013:000154</t>
  </si>
  <si>
    <t>21:0013:000154:0001:0002:00</t>
  </si>
  <si>
    <t>94DU2653 : 002 : 000</t>
  </si>
  <si>
    <t>21:0097:000133</t>
  </si>
  <si>
    <t>21:0013:000155</t>
  </si>
  <si>
    <t>21:0013:000155:0001:0002:00</t>
  </si>
  <si>
    <t>94DU2654 : 002 : 000</t>
  </si>
  <si>
    <t>21:0097:000134</t>
  </si>
  <si>
    <t>21:0013:000156</t>
  </si>
  <si>
    <t>21:0013:000156:0001:0002:00</t>
  </si>
  <si>
    <t>94DU2655 : 002 : 000</t>
  </si>
  <si>
    <t>21:0097:000135</t>
  </si>
  <si>
    <t>21:0013:000157</t>
  </si>
  <si>
    <t>21:0013:000157:0001:0002:00</t>
  </si>
  <si>
    <t>94DU2656 : 002 : 000</t>
  </si>
  <si>
    <t>21:0097:000136</t>
  </si>
  <si>
    <t>21:0013:000158</t>
  </si>
  <si>
    <t>21:0013:000158:0001:0002:00</t>
  </si>
  <si>
    <t>94DU2657 : 002 : 000</t>
  </si>
  <si>
    <t>21:0097:000137</t>
  </si>
  <si>
    <t>21:0013:000159</t>
  </si>
  <si>
    <t>21:0013:000159:0001:0002:00</t>
  </si>
  <si>
    <t>94DU2658 : 002 : 000</t>
  </si>
  <si>
    <t>21:0097:000138</t>
  </si>
  <si>
    <t>21:0013:000160</t>
  </si>
  <si>
    <t>21:0013:000160:0001:0002:00</t>
  </si>
  <si>
    <t>94DU2658 gossan : 002 : 000</t>
  </si>
  <si>
    <t>21:0097:000139</t>
  </si>
  <si>
    <t>21:0013:000160:0002:0002:00</t>
  </si>
  <si>
    <t>27.3</t>
  </si>
  <si>
    <t>0.17</t>
  </si>
  <si>
    <t>0.92</t>
  </si>
  <si>
    <t>94DU2659 : 002 : 000</t>
  </si>
  <si>
    <t>21:0097:000140</t>
  </si>
  <si>
    <t>21:0013:000161</t>
  </si>
  <si>
    <t>21:0013:000161:0001:0002:00</t>
  </si>
  <si>
    <t>94DU2661 : 002 : 000</t>
  </si>
  <si>
    <t>21:0097:000141</t>
  </si>
  <si>
    <t>21:0013:000163</t>
  </si>
  <si>
    <t>21:0013:000163:0001:0002:00</t>
  </si>
  <si>
    <t>94DU2663 : 002 : 000</t>
  </si>
  <si>
    <t>21:0097:000142</t>
  </si>
  <si>
    <t>21:0013:000165</t>
  </si>
  <si>
    <t>21:0013:000165:0001:0002:00</t>
  </si>
  <si>
    <t>94DU2664 : 002 : 000</t>
  </si>
  <si>
    <t>21:0097:000143</t>
  </si>
  <si>
    <t>21:0013:000166</t>
  </si>
  <si>
    <t>21:0013:000166:0001:0002:00</t>
  </si>
  <si>
    <t>94DU2665 : 002 : 000</t>
  </si>
  <si>
    <t>21:0097:000144</t>
  </si>
  <si>
    <t>21:0013:000167</t>
  </si>
  <si>
    <t>21:0013:000167:0001:0002:00</t>
  </si>
  <si>
    <t>94DU2666 : 002 : 000</t>
  </si>
  <si>
    <t>21:0097:000145</t>
  </si>
  <si>
    <t>21:0013:000168</t>
  </si>
  <si>
    <t>21:0013:000168:0001:0002:00</t>
  </si>
  <si>
    <t>94DU2667 : 002 : 000</t>
  </si>
  <si>
    <t>21:0097:000146</t>
  </si>
  <si>
    <t>21:0013:000169</t>
  </si>
  <si>
    <t>21:0013:000169:0001:0002:00</t>
  </si>
  <si>
    <t>94DU2668 : 002 : 000</t>
  </si>
  <si>
    <t>21:0097:000147</t>
  </si>
  <si>
    <t>21:0013:000170</t>
  </si>
  <si>
    <t>21:0013:000170:0001:0002:00</t>
  </si>
  <si>
    <t>94DU2669 : 002 : 000</t>
  </si>
  <si>
    <t>21:0097:000148</t>
  </si>
  <si>
    <t>21:0013:000171</t>
  </si>
  <si>
    <t>21:0013:000171:0001:0002:00</t>
  </si>
  <si>
    <t>94DU2670 : 002 : 000</t>
  </si>
  <si>
    <t>21:0097:000149</t>
  </si>
  <si>
    <t>21:0013:000172</t>
  </si>
  <si>
    <t>21:0013:000172:0001:0002:00</t>
  </si>
  <si>
    <t>94DU2671 : 002 : 000</t>
  </si>
  <si>
    <t>21:0097:000150</t>
  </si>
  <si>
    <t>21:0013:000173</t>
  </si>
  <si>
    <t>21:0013:000173:0001:0002:00</t>
  </si>
  <si>
    <t>94DU2672 : 002 : 000</t>
  </si>
  <si>
    <t>21:0097:000151</t>
  </si>
  <si>
    <t>21:0013:000174</t>
  </si>
  <si>
    <t>21:0013:000174:0001:0002:00</t>
  </si>
  <si>
    <t>94DU2673 : 002 : 000</t>
  </si>
  <si>
    <t>21:0097:000152</t>
  </si>
  <si>
    <t>21:0013:000175</t>
  </si>
  <si>
    <t>21:0013:000175:0001:0002:00</t>
  </si>
  <si>
    <t>94DU2674 : 002 : 000</t>
  </si>
  <si>
    <t>21:0097:000153</t>
  </si>
  <si>
    <t>21:0013:000176</t>
  </si>
  <si>
    <t>21:0013:000176:0001:0002:00</t>
  </si>
  <si>
    <t>94DU2675 : 002 : 000</t>
  </si>
  <si>
    <t>21:0097:000154</t>
  </si>
  <si>
    <t>21:0013:000177</t>
  </si>
  <si>
    <t>21:0013:000177:0001:0002:00</t>
  </si>
  <si>
    <t>94DU2676 : 002 : 000</t>
  </si>
  <si>
    <t>21:0097:000155</t>
  </si>
  <si>
    <t>21:0013:000178</t>
  </si>
  <si>
    <t>21:0013:000178:0001:0002:00</t>
  </si>
  <si>
    <t>94DU2677 : 002 : 000</t>
  </si>
  <si>
    <t>21:0097:000156</t>
  </si>
  <si>
    <t>21:0013:000179</t>
  </si>
  <si>
    <t>21:0013:000179:0001:0002:00</t>
  </si>
  <si>
    <t>94DU2678 : 002 : 000</t>
  </si>
  <si>
    <t>21:0097:000157</t>
  </si>
  <si>
    <t>21:0013:000180</t>
  </si>
  <si>
    <t>21:0013:000180:0001:0002:00</t>
  </si>
  <si>
    <t>94DU2679 : 002 : 000</t>
  </si>
  <si>
    <t>21:0097:000158</t>
  </si>
  <si>
    <t>21:0013:000181</t>
  </si>
  <si>
    <t>21:0013:000181:0001:0002:00</t>
  </si>
  <si>
    <t>94DU2680 : 002 : 000</t>
  </si>
  <si>
    <t>21:0097:000159</t>
  </si>
  <si>
    <t>21:0013:000182</t>
  </si>
  <si>
    <t>21:0013:000182:0001:0002:00</t>
  </si>
  <si>
    <t>94DU2681 : 002 : 000</t>
  </si>
  <si>
    <t>21:0097:000160</t>
  </si>
  <si>
    <t>21:0013:000183</t>
  </si>
  <si>
    <t>21:0013:000183:0001:0002:00</t>
  </si>
  <si>
    <t>94DU2682 : 002 : 000</t>
  </si>
  <si>
    <t>21:0097:000161</t>
  </si>
  <si>
    <t>21:0013:000184</t>
  </si>
  <si>
    <t>21:0013:000184:0001:0002:00</t>
  </si>
  <si>
    <t>94DU2683 : 002 : 000</t>
  </si>
  <si>
    <t>21:0097:000162</t>
  </si>
  <si>
    <t>21:0013:000185</t>
  </si>
  <si>
    <t>21:0013:000185:0001:0002:00</t>
  </si>
  <si>
    <t>94DU2684 : 002 : 000</t>
  </si>
  <si>
    <t>21:0097:000163</t>
  </si>
  <si>
    <t>21:0013:000186</t>
  </si>
  <si>
    <t>21:0013:000186:0001:0002:00</t>
  </si>
  <si>
    <t>94DU2685 : 002 : 000</t>
  </si>
  <si>
    <t>21:0097:000164</t>
  </si>
  <si>
    <t>21:0013:000187</t>
  </si>
  <si>
    <t>21:0013:000187:0001:0002:00</t>
  </si>
  <si>
    <t>94DU2686 : 002 : 000</t>
  </si>
  <si>
    <t>21:0097:000165</t>
  </si>
  <si>
    <t>21:0013:000188</t>
  </si>
  <si>
    <t>21:0013:000188:0001:0002:00</t>
  </si>
  <si>
    <t>94DU2687 : 002 : 000</t>
  </si>
  <si>
    <t>21:0097:000166</t>
  </si>
  <si>
    <t>21:0013:000189</t>
  </si>
  <si>
    <t>21:0013:000189:0001:0002:00</t>
  </si>
  <si>
    <t>94DU2688 : 002 : 000</t>
  </si>
  <si>
    <t>21:0097:000167</t>
  </si>
  <si>
    <t>21:0013:000190</t>
  </si>
  <si>
    <t>21:0013:000190:0001:0002:00</t>
  </si>
  <si>
    <t>94DU2689 : 002 : 000</t>
  </si>
  <si>
    <t>21:0097:000168</t>
  </si>
  <si>
    <t>21:0013:000191</t>
  </si>
  <si>
    <t>21:0013:000191:0001:0002:00</t>
  </si>
  <si>
    <t>94DU2690 : 002 : 000</t>
  </si>
  <si>
    <t>21:0097:000169</t>
  </si>
  <si>
    <t>21:0013:000192</t>
  </si>
  <si>
    <t>21:0013:000192:0001:0002:00</t>
  </si>
  <si>
    <t>94DU2691 : 002 : 000</t>
  </si>
  <si>
    <t>21:0097:000170</t>
  </si>
  <si>
    <t>21:0013:000193</t>
  </si>
  <si>
    <t>21:0013:000193:0001:0002:00</t>
  </si>
  <si>
    <t>94DU2692 : 002 : 000</t>
  </si>
  <si>
    <t>21:0097:000171</t>
  </si>
  <si>
    <t>21:0013:000194</t>
  </si>
  <si>
    <t>21:0013:000194:0001:0002:00</t>
  </si>
  <si>
    <t>94DU2693 : 002 : 000</t>
  </si>
  <si>
    <t>21:0097:000172</t>
  </si>
  <si>
    <t>21:0013:000195</t>
  </si>
  <si>
    <t>21:0013:000195:0001:0002:00</t>
  </si>
  <si>
    <t>94DU2694 : 002 : 000</t>
  </si>
  <si>
    <t>21:0097:000173</t>
  </si>
  <si>
    <t>21:0013:000196</t>
  </si>
  <si>
    <t>21:0013:000196:0001:0002:00</t>
  </si>
  <si>
    <t>94DU2695 : 002 : 000</t>
  </si>
  <si>
    <t>21:0097:000174</t>
  </si>
  <si>
    <t>21:0013:000197</t>
  </si>
  <si>
    <t>21:0013:000197:0001:0002:00</t>
  </si>
  <si>
    <t>94DU2696 : 002 : 000</t>
  </si>
  <si>
    <t>21:0097:000175</t>
  </si>
  <si>
    <t>21:0013:000198</t>
  </si>
  <si>
    <t>21:0013:000198:0001:0002:00</t>
  </si>
  <si>
    <t>94DU2697 : 002 : 000</t>
  </si>
  <si>
    <t>21:0097:000176</t>
  </si>
  <si>
    <t>21:0013:000199</t>
  </si>
  <si>
    <t>21:0013:000199:0001:0002:00</t>
  </si>
  <si>
    <t>94DU2698 gossan : 002 : 001</t>
  </si>
  <si>
    <t>21:0097:000177</t>
  </si>
  <si>
    <t>21:0013:000200</t>
  </si>
  <si>
    <t>21:0013:000200:0001:0002:01</t>
  </si>
  <si>
    <t>15.5</t>
  </si>
  <si>
    <t>94DU2698 gossan : 002 : 002</t>
  </si>
  <si>
    <t>21:0097:000178</t>
  </si>
  <si>
    <t>21:0013:000200:0001:0002:02</t>
  </si>
  <si>
    <t>94DU2699 : 002 : 000</t>
  </si>
  <si>
    <t>21:0097:000179</t>
  </si>
  <si>
    <t>21:0013:000201</t>
  </si>
  <si>
    <t>21:0013:000201:0001:0002:00</t>
  </si>
  <si>
    <t>94DU2700 : 002 : 000</t>
  </si>
  <si>
    <t>21:0097:000180</t>
  </si>
  <si>
    <t>21:0013:000202</t>
  </si>
  <si>
    <t>21:0013:000202:0001:0002:00</t>
  </si>
  <si>
    <t>94DU2701 : 002 : 000</t>
  </si>
  <si>
    <t>21:0097:000181</t>
  </si>
  <si>
    <t>21:0013:000203</t>
  </si>
  <si>
    <t>21:0013:000203:0001:0002:00</t>
  </si>
  <si>
    <t>94DU2702 : 002 : 000</t>
  </si>
  <si>
    <t>21:0097:000182</t>
  </si>
  <si>
    <t>21:0013:000204</t>
  </si>
  <si>
    <t>21:0013:000204:0001:0002:00</t>
  </si>
  <si>
    <t>94DU2703 : 002 : 000</t>
  </si>
  <si>
    <t>21:0097:000183</t>
  </si>
  <si>
    <t>21:0013:000205</t>
  </si>
  <si>
    <t>21:0013:000205:0001:0002:00</t>
  </si>
  <si>
    <t>94DU2704 : 002 : 000</t>
  </si>
  <si>
    <t>21:0097:000184</t>
  </si>
  <si>
    <t>21:0013:000206</t>
  </si>
  <si>
    <t>21:0013:000206:0001:0002:00</t>
  </si>
  <si>
    <t>94DU2705 : 002 : 000</t>
  </si>
  <si>
    <t>21:0097:000185</t>
  </si>
  <si>
    <t>21:0013:000207</t>
  </si>
  <si>
    <t>21:0013:000207:0001:0002:00</t>
  </si>
  <si>
    <t>94DU2706 : 002 : 000</t>
  </si>
  <si>
    <t>21:0097:000186</t>
  </si>
  <si>
    <t>21:0013:000208</t>
  </si>
  <si>
    <t>21:0013:000208:0001:0002:00</t>
  </si>
  <si>
    <t>94DU2707 : 002 : 000</t>
  </si>
  <si>
    <t>21:0097:000187</t>
  </si>
  <si>
    <t>21:0013:000209</t>
  </si>
  <si>
    <t>21:0013:000209:0001:0002:00</t>
  </si>
  <si>
    <t>94DU2708 : 002 : 000</t>
  </si>
  <si>
    <t>21:0097:000188</t>
  </si>
  <si>
    <t>21:0013:000210</t>
  </si>
  <si>
    <t>21:0013:000210:0001:0002:00</t>
  </si>
  <si>
    <t>94DU2709 : 002 : 000</t>
  </si>
  <si>
    <t>21:0097:000189</t>
  </si>
  <si>
    <t>21:0013:000211</t>
  </si>
  <si>
    <t>21:0013:000211:0001:0002:00</t>
  </si>
  <si>
    <t>94DU2710 : 002 : 000</t>
  </si>
  <si>
    <t>21:0097:000190</t>
  </si>
  <si>
    <t>21:0013:000212</t>
  </si>
  <si>
    <t>21:0013:000212:0001:0002:00</t>
  </si>
  <si>
    <t>94DU2711 : 002 : 000</t>
  </si>
  <si>
    <t>21:0097:000191</t>
  </si>
  <si>
    <t>21:0013:000213</t>
  </si>
  <si>
    <t>21:0013:000213:0001:0002:00</t>
  </si>
  <si>
    <t>94DU2712 : 002 : 000</t>
  </si>
  <si>
    <t>21:0097:000192</t>
  </si>
  <si>
    <t>21:0013:000214</t>
  </si>
  <si>
    <t>21:0013:000214:0001:0002:00</t>
  </si>
  <si>
    <t>94DU2713 : 002 : 000</t>
  </si>
  <si>
    <t>21:0097:000193</t>
  </si>
  <si>
    <t>21:0013:000215</t>
  </si>
  <si>
    <t>21:0013:000215:0001:0002:00</t>
  </si>
  <si>
    <t>94DU2714 : 002 : 000</t>
  </si>
  <si>
    <t>21:0097:000194</t>
  </si>
  <si>
    <t>21:0013:000216</t>
  </si>
  <si>
    <t>21:0013:000216:0001:0002:00</t>
  </si>
  <si>
    <t>94DU2715 : 002 : 000</t>
  </si>
  <si>
    <t>21:0097:000195</t>
  </si>
  <si>
    <t>21:0013:000217</t>
  </si>
  <si>
    <t>21:0013:000217:0001:0002:00</t>
  </si>
  <si>
    <t>94DU2716 : 002 : 000</t>
  </si>
  <si>
    <t>21:0097:000196</t>
  </si>
  <si>
    <t>21:0013:000218</t>
  </si>
  <si>
    <t>21:0013:000218:0001:0002:00</t>
  </si>
  <si>
    <t>94BCW2750 : 002 : 000</t>
  </si>
  <si>
    <t>21:0099:000001</t>
  </si>
  <si>
    <t>21:0041:000001</t>
  </si>
  <si>
    <t>21:0041:000001:0001:0002:00</t>
  </si>
  <si>
    <t>94BCW2751 : 002 : 000</t>
  </si>
  <si>
    <t>21:0099:000002</t>
  </si>
  <si>
    <t>21:0041:000002</t>
  </si>
  <si>
    <t>21:0041:000002:0001:0002:00</t>
  </si>
  <si>
    <t>94BCW2752 : 002 : 000</t>
  </si>
  <si>
    <t>21:0099:000003</t>
  </si>
  <si>
    <t>21:0041:000003</t>
  </si>
  <si>
    <t>21:0041:000003:0001:0002:00</t>
  </si>
  <si>
    <t>94BCW2753 : 002 : 000</t>
  </si>
  <si>
    <t>21:0099:000004</t>
  </si>
  <si>
    <t>21:0041:000004</t>
  </si>
  <si>
    <t>21:0041:000004:0001:0002:00</t>
  </si>
  <si>
    <t>94BCW2754 : 002 : 000</t>
  </si>
  <si>
    <t>21:0099:000005</t>
  </si>
  <si>
    <t>21:0041:000005</t>
  </si>
  <si>
    <t>21:0041:000005:0001:0002:00</t>
  </si>
  <si>
    <t>94BCW2755 : 002 : 000</t>
  </si>
  <si>
    <t>21:0099:000006</t>
  </si>
  <si>
    <t>21:0041:000006</t>
  </si>
  <si>
    <t>21:0041:000006:0001:0002:00</t>
  </si>
  <si>
    <t>94BCW2756 : 002 : 000</t>
  </si>
  <si>
    <t>21:0099:000007</t>
  </si>
  <si>
    <t>21:0041:000007</t>
  </si>
  <si>
    <t>21:0041:000007:0001:0002:00</t>
  </si>
  <si>
    <t>94BCW2758 : 002 : 000</t>
  </si>
  <si>
    <t>21:0099:000008</t>
  </si>
  <si>
    <t>21:0041:000009</t>
  </si>
  <si>
    <t>21:0041:000009:0001:0002:00</t>
  </si>
  <si>
    <t>94BCW2759 : 002 : 000</t>
  </si>
  <si>
    <t>21:0099:000009</t>
  </si>
  <si>
    <t>21:0041:000010</t>
  </si>
  <si>
    <t>21:0041:000010:0001:0002:00</t>
  </si>
  <si>
    <t>94BCW2760 : 002 : 000</t>
  </si>
  <si>
    <t>21:0099:000010</t>
  </si>
  <si>
    <t>21:0041:000011</t>
  </si>
  <si>
    <t>21:0041:000011:0001:0002:00</t>
  </si>
  <si>
    <t>94BCW2761 : 002 : 000</t>
  </si>
  <si>
    <t>21:0099:000011</t>
  </si>
  <si>
    <t>21:0041:000012</t>
  </si>
  <si>
    <t>21:0041:000012:0001:0002:00</t>
  </si>
  <si>
    <t>94BCW2762 : 002 : 000</t>
  </si>
  <si>
    <t>21:0099:000012</t>
  </si>
  <si>
    <t>21:0041:000013</t>
  </si>
  <si>
    <t>21:0041:000013:0001:0002:00</t>
  </si>
  <si>
    <t>94BCW2763 : 002 : 000</t>
  </si>
  <si>
    <t>21:0099:000013</t>
  </si>
  <si>
    <t>21:0041:000014</t>
  </si>
  <si>
    <t>21:0041:000014:0001:0002:00</t>
  </si>
  <si>
    <t>94BCW2764 : 002 : 000</t>
  </si>
  <si>
    <t>21:0099:000014</t>
  </si>
  <si>
    <t>21:0041:000015</t>
  </si>
  <si>
    <t>21:0041:000015:0001:0002:00</t>
  </si>
  <si>
    <t>94BCW2765 : 002 : 000</t>
  </si>
  <si>
    <t>21:0099:000015</t>
  </si>
  <si>
    <t>21:0041:000016</t>
  </si>
  <si>
    <t>21:0041:000016:0001:0002:00</t>
  </si>
  <si>
    <t>94BCW2766 : 002 : 000</t>
  </si>
  <si>
    <t>21:0099:000016</t>
  </si>
  <si>
    <t>21:0041:000017</t>
  </si>
  <si>
    <t>21:0041:000017:0001:0002:00</t>
  </si>
  <si>
    <t>94BCW2767 : 002 : 000</t>
  </si>
  <si>
    <t>21:0099:000017</t>
  </si>
  <si>
    <t>21:0041:000018</t>
  </si>
  <si>
    <t>21:0041:000018:0001:0002:00</t>
  </si>
  <si>
    <t>94BCW2768 : 002 : 000</t>
  </si>
  <si>
    <t>21:0099:000018</t>
  </si>
  <si>
    <t>21:0041:000019</t>
  </si>
  <si>
    <t>21:0041:000019:0001:0002:00</t>
  </si>
  <si>
    <t>94BCW2769 : 002 : 000</t>
  </si>
  <si>
    <t>21:0099:000019</t>
  </si>
  <si>
    <t>21:0041:000020</t>
  </si>
  <si>
    <t>21:0041:000020:0001:0002:00</t>
  </si>
  <si>
    <t>94BCW2770 : 002 : 000</t>
  </si>
  <si>
    <t>21:0099:000020</t>
  </si>
  <si>
    <t>21:0041:000021</t>
  </si>
  <si>
    <t>21:0041:000021:0001:0002:00</t>
  </si>
  <si>
    <t>94BCW2771 : 002 : 000</t>
  </si>
  <si>
    <t>21:0099:000021</t>
  </si>
  <si>
    <t>21:0041:000022</t>
  </si>
  <si>
    <t>21:0041:000022:0001:0002:00</t>
  </si>
  <si>
    <t>94BCW2772 : 002 : 000</t>
  </si>
  <si>
    <t>21:0099:000022</t>
  </si>
  <si>
    <t>21:0041:000023</t>
  </si>
  <si>
    <t>21:0041:000023:0001:0002:00</t>
  </si>
  <si>
    <t>94BCW2773 : 002 : 000</t>
  </si>
  <si>
    <t>21:0099:000023</t>
  </si>
  <si>
    <t>21:0041:000024</t>
  </si>
  <si>
    <t>21:0041:000024:0001:0002:00</t>
  </si>
  <si>
    <t>94BCW2774 : 002 : 000</t>
  </si>
  <si>
    <t>21:0099:000024</t>
  </si>
  <si>
    <t>21:0041:000025</t>
  </si>
  <si>
    <t>21:0041:000025:0001:0002:00</t>
  </si>
  <si>
    <t>94BCW2775 : 002 : 000</t>
  </si>
  <si>
    <t>21:0099:000025</t>
  </si>
  <si>
    <t>21:0041:000026</t>
  </si>
  <si>
    <t>21:0041:000026:0001:0002:00</t>
  </si>
  <si>
    <t>94BCW2776 : 002 : 000</t>
  </si>
  <si>
    <t>21:0099:000026</t>
  </si>
  <si>
    <t>21:0041:000027</t>
  </si>
  <si>
    <t>21:0041:000027:0001:0002:00</t>
  </si>
  <si>
    <t>94BCW2777 : 002 : 000</t>
  </si>
  <si>
    <t>21:0099:000027</t>
  </si>
  <si>
    <t>21:0041:000028</t>
  </si>
  <si>
    <t>21:0041:000028:0001:0002:00</t>
  </si>
  <si>
    <t>94BCW2778 : 002 : 000</t>
  </si>
  <si>
    <t>21:0099:000028</t>
  </si>
  <si>
    <t>21:0041:000029</t>
  </si>
  <si>
    <t>21:0041:000029:0001:0002:00</t>
  </si>
  <si>
    <t>94BCW2779 : 002 : 001</t>
  </si>
  <si>
    <t>21:0099:000029</t>
  </si>
  <si>
    <t>21:0041:000030</t>
  </si>
  <si>
    <t>21:0041:000030:0001:0002:01</t>
  </si>
  <si>
    <t>94BCW2779 : 002 : 002</t>
  </si>
  <si>
    <t>21:0099:000030</t>
  </si>
  <si>
    <t>21:0041:000030:0001:0002:02</t>
  </si>
  <si>
    <t>34.58</t>
  </si>
  <si>
    <t>94BCW2780 : 002 : 000</t>
  </si>
  <si>
    <t>21:0099:000031</t>
  </si>
  <si>
    <t>21:0041:000031</t>
  </si>
  <si>
    <t>21:0041:000031:0001:0002:00</t>
  </si>
  <si>
    <t>94BCW2781 : 002 : 000</t>
  </si>
  <si>
    <t>21:0099:000032</t>
  </si>
  <si>
    <t>21:0041:000032</t>
  </si>
  <si>
    <t>21:0041:000032:0001:0002:00</t>
  </si>
  <si>
    <t>94BCW2783 : 002 : 000</t>
  </si>
  <si>
    <t>21:0099:000033</t>
  </si>
  <si>
    <t>21:0041:000034</t>
  </si>
  <si>
    <t>21:0041:000034:0001:0002:00</t>
  </si>
  <si>
    <t>94BCW2784 : 002 : 000</t>
  </si>
  <si>
    <t>21:0099:000034</t>
  </si>
  <si>
    <t>21:0041:000035</t>
  </si>
  <si>
    <t>21:0041:000035:0001:0002:00</t>
  </si>
  <si>
    <t>94BCW2785 : 002 : 000</t>
  </si>
  <si>
    <t>21:0099:000035</t>
  </si>
  <si>
    <t>21:0041:000036</t>
  </si>
  <si>
    <t>21:0041:000036:0001:0002:00</t>
  </si>
  <si>
    <t>94BCW2786 : 002 : 000</t>
  </si>
  <si>
    <t>21:0099:000036</t>
  </si>
  <si>
    <t>21:0041:000037</t>
  </si>
  <si>
    <t>21:0041:000037:0001:0002:00</t>
  </si>
  <si>
    <t>94BCW2788 : 002 : 000</t>
  </si>
  <si>
    <t>21:0099:000037</t>
  </si>
  <si>
    <t>21:0041:000039</t>
  </si>
  <si>
    <t>21:0041:000039:0001:0002:00</t>
  </si>
  <si>
    <t>2.89</t>
  </si>
  <si>
    <t>94BCW2789 : 002 : 000</t>
  </si>
  <si>
    <t>21:0099:000038</t>
  </si>
  <si>
    <t>21:0041:000040</t>
  </si>
  <si>
    <t>21:0041:000040:0001:0002:00</t>
  </si>
  <si>
    <t>94BCW2790 : 002 : 001</t>
  </si>
  <si>
    <t>21:0099:000039</t>
  </si>
  <si>
    <t>21:0041:000041</t>
  </si>
  <si>
    <t>21:0041:000041:0001:0002:01</t>
  </si>
  <si>
    <t>94BCW2790 : 002 : 002</t>
  </si>
  <si>
    <t>21:0099:000040</t>
  </si>
  <si>
    <t>21:0041:000041:0001:0002:02</t>
  </si>
  <si>
    <t>32.02</t>
  </si>
  <si>
    <t>94BCW2791 : 002 : 000</t>
  </si>
  <si>
    <t>21:0099:000041</t>
  </si>
  <si>
    <t>21:0041:000042</t>
  </si>
  <si>
    <t>21:0041:000042:0001:0002:00</t>
  </si>
  <si>
    <t>94BCW2792 : 002 : 000</t>
  </si>
  <si>
    <t>21:0099:000042</t>
  </si>
  <si>
    <t>21:0041:000043</t>
  </si>
  <si>
    <t>21:0041:000043:0001:0002:00</t>
  </si>
  <si>
    <t>94BCW2794 : 002 : 000</t>
  </si>
  <si>
    <t>21:0099:000043</t>
  </si>
  <si>
    <t>21:0041:000045</t>
  </si>
  <si>
    <t>21:0041:000045:0001:0002:00</t>
  </si>
  <si>
    <t>94BCW2795 : 002 : 000</t>
  </si>
  <si>
    <t>21:0099:000044</t>
  </si>
  <si>
    <t>21:0041:000046</t>
  </si>
  <si>
    <t>21:0041:000046:0001:0002:00</t>
  </si>
  <si>
    <t>94BCW2796 : 002 : 000</t>
  </si>
  <si>
    <t>21:0099:000045</t>
  </si>
  <si>
    <t>21:0041:000047</t>
  </si>
  <si>
    <t>21:0041:000047:0001:0002:00</t>
  </si>
  <si>
    <t>94BCW2797 : 002 : 000</t>
  </si>
  <si>
    <t>21:0099:000046</t>
  </si>
  <si>
    <t>21:0041:000048</t>
  </si>
  <si>
    <t>21:0041:000048:0001:0002:00</t>
  </si>
  <si>
    <t>94BCW2798 : 002 : 000</t>
  </si>
  <si>
    <t>21:0099:000047</t>
  </si>
  <si>
    <t>21:0041:000049</t>
  </si>
  <si>
    <t>21:0041:000049:0001:0002:00</t>
  </si>
  <si>
    <t>94BCW2799 : 002 : 001</t>
  </si>
  <si>
    <t>21:0099:000048</t>
  </si>
  <si>
    <t>21:0041:000050</t>
  </si>
  <si>
    <t>21:0041:000050:0001:0002:01</t>
  </si>
  <si>
    <t>94BCW2799 : 002 : 002</t>
  </si>
  <si>
    <t>21:0099:000049</t>
  </si>
  <si>
    <t>21:0041:000050:0001:0002:02</t>
  </si>
  <si>
    <t>35.31</t>
  </si>
  <si>
    <t>94BCW2800 : 002 : 000</t>
  </si>
  <si>
    <t>21:0099:000050</t>
  </si>
  <si>
    <t>21:0041:000051</t>
  </si>
  <si>
    <t>21:0041:000051:0001:0002:00</t>
  </si>
  <si>
    <t>3.76</t>
  </si>
  <si>
    <t>94BCW2801a : 002 : 000</t>
  </si>
  <si>
    <t>21:0099:000051</t>
  </si>
  <si>
    <t>21:0041:000052</t>
  </si>
  <si>
    <t>21:0041:000052:0001:0002:00</t>
  </si>
  <si>
    <t>94BCW2802 : 002 : 000</t>
  </si>
  <si>
    <t>21:0099:000052</t>
  </si>
  <si>
    <t>21:0041:000054</t>
  </si>
  <si>
    <t>21:0041:000054:0001:0002:00</t>
  </si>
  <si>
    <t>94BCW2803 : 002 : 000</t>
  </si>
  <si>
    <t>21:0099:000053</t>
  </si>
  <si>
    <t>21:0041:000055</t>
  </si>
  <si>
    <t>21:0041:000055:0001:0002:00</t>
  </si>
  <si>
    <t>94BCW2804 : 002 : 000</t>
  </si>
  <si>
    <t>21:0099:000054</t>
  </si>
  <si>
    <t>21:0041:000056</t>
  </si>
  <si>
    <t>21:0041:000056:0001:0002:00</t>
  </si>
  <si>
    <t>94BCW2805 : 002 : 000</t>
  </si>
  <si>
    <t>21:0099:000055</t>
  </si>
  <si>
    <t>21:0041:000057</t>
  </si>
  <si>
    <t>21:0041:000057:0001:0002:00</t>
  </si>
  <si>
    <t>94BCW2806 : 002 : 000</t>
  </si>
  <si>
    <t>21:0099:000056</t>
  </si>
  <si>
    <t>21:0041:000058</t>
  </si>
  <si>
    <t>21:0041:000058:0001:0002:00</t>
  </si>
  <si>
    <t>94BCW2807 : 002 : 000</t>
  </si>
  <si>
    <t>21:0099:000057</t>
  </si>
  <si>
    <t>21:0041:000059</t>
  </si>
  <si>
    <t>21:0041:000059:0001:0002:00</t>
  </si>
  <si>
    <t>94BCW2809 : 002 : 000</t>
  </si>
  <si>
    <t>21:0099:000058</t>
  </si>
  <si>
    <t>21:0041:000061</t>
  </si>
  <si>
    <t>21:0041:000061:0001:0002:00</t>
  </si>
  <si>
    <t>94BCW2810a : 002 : 000</t>
  </si>
  <si>
    <t>21:0099:000059</t>
  </si>
  <si>
    <t>21:0041:000062</t>
  </si>
  <si>
    <t>21:0041:000062:0001:0002:00</t>
  </si>
  <si>
    <t>94BCW2811a : 002 : 000</t>
  </si>
  <si>
    <t>21:0099:000060</t>
  </si>
  <si>
    <t>21:0041:000064</t>
  </si>
  <si>
    <t>21:0041:000064:0001:0002:00</t>
  </si>
  <si>
    <t>94BCW2812 : 002 : 000</t>
  </si>
  <si>
    <t>21:0099:000061</t>
  </si>
  <si>
    <t>21:0041:000066</t>
  </si>
  <si>
    <t>21:0041:000066:0001:0002:00</t>
  </si>
  <si>
    <t>94BCW2813 : 002 : 000</t>
  </si>
  <si>
    <t>21:0099:000062</t>
  </si>
  <si>
    <t>21:0041:000067</t>
  </si>
  <si>
    <t>21:0041:000067:0001:0002:00</t>
  </si>
  <si>
    <t>94BCW2814 : 002 : 000</t>
  </si>
  <si>
    <t>21:0099:000063</t>
  </si>
  <si>
    <t>21:0041:000068</t>
  </si>
  <si>
    <t>21:0041:000068:0001:0002:00</t>
  </si>
  <si>
    <t>94BCW2815a : 002 : 000</t>
  </si>
  <si>
    <t>21:0099:000064</t>
  </si>
  <si>
    <t>21:0041:000069</t>
  </si>
  <si>
    <t>21:0041:000069:0001:0002:00</t>
  </si>
  <si>
    <t>94BCW2816a : 002 : 000</t>
  </si>
  <si>
    <t>21:0099:000065</t>
  </si>
  <si>
    <t>21:0041:000071</t>
  </si>
  <si>
    <t>21:0041:000071:0001:0002:00</t>
  </si>
  <si>
    <t>94BCW2817 : 002 : 000</t>
  </si>
  <si>
    <t>21:0099:000066</t>
  </si>
  <si>
    <t>21:0041:000073</t>
  </si>
  <si>
    <t>21:0041:000073:0001:0002:00</t>
  </si>
  <si>
    <t>94BCW2818 : 002 : 000</t>
  </si>
  <si>
    <t>21:0099:000067</t>
  </si>
  <si>
    <t>21:0041:000074</t>
  </si>
  <si>
    <t>21:0041:000074:0001:0002:00</t>
  </si>
  <si>
    <t>94BCW2819a : 002 : 000</t>
  </si>
  <si>
    <t>21:0099:000068</t>
  </si>
  <si>
    <t>21:0041:000075</t>
  </si>
  <si>
    <t>21:0041:000075:0001:0002:00</t>
  </si>
  <si>
    <t>94BCW2820 : 002 : 000</t>
  </si>
  <si>
    <t>21:0099:000069</t>
  </si>
  <si>
    <t>21:0041:000077</t>
  </si>
  <si>
    <t>21:0041:000077:0001:0002:00</t>
  </si>
  <si>
    <t>94BCW2821 : 002 : 000</t>
  </si>
  <si>
    <t>21:0099:000070</t>
  </si>
  <si>
    <t>21:0041:000078</t>
  </si>
  <si>
    <t>21:0041:000078:0001:0002:00</t>
  </si>
  <si>
    <t>94BCW2822 : 002 : 000</t>
  </si>
  <si>
    <t>21:0099:000071</t>
  </si>
  <si>
    <t>21:0041:000079</t>
  </si>
  <si>
    <t>21:0041:000079:0001:0002:00</t>
  </si>
  <si>
    <t>94BCW2823 : 002 : 000</t>
  </si>
  <si>
    <t>21:0099:000072</t>
  </si>
  <si>
    <t>21:0041:000080</t>
  </si>
  <si>
    <t>21:0041:000080:0001:0002:00</t>
  </si>
  <si>
    <t>94BCW2824 : 002 : 000</t>
  </si>
  <si>
    <t>21:0099:000073</t>
  </si>
  <si>
    <t>21:0041:000081</t>
  </si>
  <si>
    <t>21:0041:000081:0001:0002:00</t>
  </si>
  <si>
    <t>94BCW2825 : 002 : 000</t>
  </si>
  <si>
    <t>21:0099:000074</t>
  </si>
  <si>
    <t>21:0041:000082</t>
  </si>
  <si>
    <t>21:0041:000082:0001:0002:00</t>
  </si>
  <si>
    <t>94BCW2826 : 002 : 000</t>
  </si>
  <si>
    <t>21:0099:000075</t>
  </si>
  <si>
    <t>21:0041:000083</t>
  </si>
  <si>
    <t>21:0041:000083:0001:0002:00</t>
  </si>
  <si>
    <t>94BCW2828 : 002 : 000</t>
  </si>
  <si>
    <t>21:0099:000076</t>
  </si>
  <si>
    <t>21:0041:000085</t>
  </si>
  <si>
    <t>21:0041:000085:0001:0002:00</t>
  </si>
  <si>
    <t>94BCW2829 : 002 : 000</t>
  </si>
  <si>
    <t>21:0099:000077</t>
  </si>
  <si>
    <t>21:0041:000086</t>
  </si>
  <si>
    <t>21:0041:000086:0001:0002:00</t>
  </si>
  <si>
    <t>94BCW2830a : 002 : 000</t>
  </si>
  <si>
    <t>21:0099:000078</t>
  </si>
  <si>
    <t>21:0041:000087</t>
  </si>
  <si>
    <t>21:0041:000087:0001:0002:00</t>
  </si>
  <si>
    <t>94BCW2831 : 002 : 000</t>
  </si>
  <si>
    <t>21:0099:000079</t>
  </si>
  <si>
    <t>21:0041:000089</t>
  </si>
  <si>
    <t>21:0041:000089:0001:0002:00</t>
  </si>
  <si>
    <t>94BCW2832a : 002 : 000</t>
  </si>
  <si>
    <t>21:0099:000080</t>
  </si>
  <si>
    <t>21:0041:000090</t>
  </si>
  <si>
    <t>21:0041:000090:0001:0002:00</t>
  </si>
  <si>
    <t>94BCW2833 : 002 : 000</t>
  </si>
  <si>
    <t>21:0099:000081</t>
  </si>
  <si>
    <t>21:0041:000092</t>
  </si>
  <si>
    <t>21:0041:000092:0001:0002:00</t>
  </si>
  <si>
    <t>94BCW2834 : 002 : 000</t>
  </si>
  <si>
    <t>21:0099:000082</t>
  </si>
  <si>
    <t>21:0041:000093</t>
  </si>
  <si>
    <t>21:0041:000093:0001:0002:00</t>
  </si>
  <si>
    <t>94BCW2835 : 002 : 000</t>
  </si>
  <si>
    <t>21:0099:000083</t>
  </si>
  <si>
    <t>21:0041:000094</t>
  </si>
  <si>
    <t>21:0041:000094:0001:0002:00</t>
  </si>
  <si>
    <t>94BCW2836 : 002 : 000</t>
  </si>
  <si>
    <t>21:0099:000084</t>
  </si>
  <si>
    <t>21:0041:000095</t>
  </si>
  <si>
    <t>21:0041:000095:0001:0002:00</t>
  </si>
  <si>
    <t>94BCW2837 : 002 : 000</t>
  </si>
  <si>
    <t>21:0099:000085</t>
  </si>
  <si>
    <t>21:0041:000096</t>
  </si>
  <si>
    <t>21:0041:000096:0001:0002:00</t>
  </si>
  <si>
    <t>94BCW2838 : 002 : 000</t>
  </si>
  <si>
    <t>21:0099:000086</t>
  </si>
  <si>
    <t>21:0041:000097</t>
  </si>
  <si>
    <t>21:0041:000097:0001:0002:00</t>
  </si>
  <si>
    <t>94BCW2839a : 002 : 000</t>
  </si>
  <si>
    <t>21:0099:000087</t>
  </si>
  <si>
    <t>21:0041:000098</t>
  </si>
  <si>
    <t>21:0041:000098:0001:0002:00</t>
  </si>
  <si>
    <t>94BCW2841a : 002 : 000</t>
  </si>
  <si>
    <t>21:0099:000088</t>
  </si>
  <si>
    <t>21:0041:000101</t>
  </si>
  <si>
    <t>21:0041:000101:0001:0002:00</t>
  </si>
  <si>
    <t>94BCW2842 : 002 : 000</t>
  </si>
  <si>
    <t>21:0099:000089</t>
  </si>
  <si>
    <t>21:0041:000103</t>
  </si>
  <si>
    <t>21:0041:000103:0001:0002:00</t>
  </si>
  <si>
    <t>94BCW2843 : 002 : 000</t>
  </si>
  <si>
    <t>21:0099:000090</t>
  </si>
  <si>
    <t>21:0041:000104</t>
  </si>
  <si>
    <t>21:0041:000104:0001:0002:00</t>
  </si>
  <si>
    <t>94BCW2844a : 002 : 000</t>
  </si>
  <si>
    <t>21:0099:000091</t>
  </si>
  <si>
    <t>21:0041:000105</t>
  </si>
  <si>
    <t>21:0041:000105:0001:0002:00</t>
  </si>
  <si>
    <t>94BCW2845a : 002 : 000</t>
  </si>
  <si>
    <t>21:0099:000092</t>
  </si>
  <si>
    <t>21:0041:000107</t>
  </si>
  <si>
    <t>21:0041:000107:0001:0002:00</t>
  </si>
  <si>
    <t>94BCW2846 : 002 : 000</t>
  </si>
  <si>
    <t>21:0099:000093</t>
  </si>
  <si>
    <t>21:0041:000109</t>
  </si>
  <si>
    <t>21:0041:000109:0001:0002:00</t>
  </si>
  <si>
    <t>94BCW2847 : 002 : 000</t>
  </si>
  <si>
    <t>21:0099:000094</t>
  </si>
  <si>
    <t>21:0041:000110</t>
  </si>
  <si>
    <t>21:0041:000110:0001:0002:00</t>
  </si>
  <si>
    <t>94BCW2848 : 002 : 000</t>
  </si>
  <si>
    <t>21:0099:000095</t>
  </si>
  <si>
    <t>21:0041:000111</t>
  </si>
  <si>
    <t>21:0041:000111:0001:0002:00</t>
  </si>
  <si>
    <t>94BCW2849 : 002 : 000</t>
  </si>
  <si>
    <t>21:0099:000096</t>
  </si>
  <si>
    <t>21:0041:000112</t>
  </si>
  <si>
    <t>21:0041:000112:0001:0002:00</t>
  </si>
  <si>
    <t>94BCW2850a : 002 : 000</t>
  </si>
  <si>
    <t>21:0099:000097</t>
  </si>
  <si>
    <t>21:0041:000113</t>
  </si>
  <si>
    <t>21:0041:000113:0001:0002:00</t>
  </si>
  <si>
    <t>94BCW2852 : 002 : 000</t>
  </si>
  <si>
    <t>21:0099:000098</t>
  </si>
  <si>
    <t>21:0041:000116</t>
  </si>
  <si>
    <t>21:0041:000116:0001:0002:00</t>
  </si>
  <si>
    <t>94BCW2853 : 002 : 000</t>
  </si>
  <si>
    <t>21:0099:000099</t>
  </si>
  <si>
    <t>21:0041:000117</t>
  </si>
  <si>
    <t>21:0041:000117:0001:0002:00</t>
  </si>
  <si>
    <t>94BCW2854 : 002 : 000</t>
  </si>
  <si>
    <t>21:0099:000100</t>
  </si>
  <si>
    <t>21:0041:000118</t>
  </si>
  <si>
    <t>21:0041:000118:0001:0002:00</t>
  </si>
  <si>
    <t>94BCW2855a : 002 : 000</t>
  </si>
  <si>
    <t>21:0099:000101</t>
  </si>
  <si>
    <t>21:0041:000119</t>
  </si>
  <si>
    <t>21:0041:000119:0001:0002:00</t>
  </si>
  <si>
    <t>94BCW2856 : 002 : 000</t>
  </si>
  <si>
    <t>21:0099:000102</t>
  </si>
  <si>
    <t>21:0041:000121</t>
  </si>
  <si>
    <t>21:0041:000121:0001:0002:00</t>
  </si>
  <si>
    <t>94BCW2857 : 002 : 000</t>
  </si>
  <si>
    <t>21:0099:000103</t>
  </si>
  <si>
    <t>21:0041:000122</t>
  </si>
  <si>
    <t>21:0041:000122:0001:0002:00</t>
  </si>
  <si>
    <t>94BCW2860 : 002 : 000</t>
  </si>
  <si>
    <t>21:0099:000104</t>
  </si>
  <si>
    <t>21:0041:000125</t>
  </si>
  <si>
    <t>21:0041:000125:0001:0002:00</t>
  </si>
  <si>
    <t>94BCW2861 : 002 : 000</t>
  </si>
  <si>
    <t>21:0099:000105</t>
  </si>
  <si>
    <t>21:0041:000126</t>
  </si>
  <si>
    <t>21:0041:000126:0001:0002:00</t>
  </si>
  <si>
    <t>94BCW2862 : 002 : 000</t>
  </si>
  <si>
    <t>21:0099:000106</t>
  </si>
  <si>
    <t>21:0041:000127</t>
  </si>
  <si>
    <t>21:0041:000127:0001:0002:00</t>
  </si>
  <si>
    <t>94BCW2863 : 002 : 000</t>
  </si>
  <si>
    <t>21:0099:000107</t>
  </si>
  <si>
    <t>21:0041:000128</t>
  </si>
  <si>
    <t>21:0041:000128:0001:0002:00</t>
  </si>
  <si>
    <t>94BCW2864 : 002 : 000</t>
  </si>
  <si>
    <t>21:0099:000108</t>
  </si>
  <si>
    <t>21:0041:000129</t>
  </si>
  <si>
    <t>21:0041:000129:0001:0002:00</t>
  </si>
  <si>
    <t>94BCW2866 : 002 : 000</t>
  </si>
  <si>
    <t>21:0099:000109</t>
  </si>
  <si>
    <t>21:0041:000131</t>
  </si>
  <si>
    <t>21:0041:000131:0001:0002:00</t>
  </si>
  <si>
    <t>94BCW2868 : 002 : 000</t>
  </si>
  <si>
    <t>21:0099:000110</t>
  </si>
  <si>
    <t>21:0041:000133</t>
  </si>
  <si>
    <t>21:0041:000133:0001:0002:00</t>
  </si>
  <si>
    <t>94BCW2869 : 002 : 000</t>
  </si>
  <si>
    <t>21:0099:000111</t>
  </si>
  <si>
    <t>21:0041:000134</t>
  </si>
  <si>
    <t>21:0041:000134:0001:0002:00</t>
  </si>
  <si>
    <t>94BCW2870 : 002 : 001</t>
  </si>
  <si>
    <t>21:0099:000112</t>
  </si>
  <si>
    <t>21:0041:000135</t>
  </si>
  <si>
    <t>21:0041:000135:0001:0002:01</t>
  </si>
  <si>
    <t>94BCW2870 : 002 : 002</t>
  </si>
  <si>
    <t>21:0099:000113</t>
  </si>
  <si>
    <t>21:0041:000135:0001:0002:02</t>
  </si>
  <si>
    <t>28.91</t>
  </si>
  <si>
    <t>94BCW2871 : 002 : 000</t>
  </si>
  <si>
    <t>21:0099:000114</t>
  </si>
  <si>
    <t>21:0041:000136</t>
  </si>
  <si>
    <t>21:0041:000136:0001:0002:00</t>
  </si>
  <si>
    <t>94BCW2873 : 002 : 000</t>
  </si>
  <si>
    <t>21:0099:000115</t>
  </si>
  <si>
    <t>21:0041:000137</t>
  </si>
  <si>
    <t>21:0041:000137:0001:0002:00</t>
  </si>
  <si>
    <t>94BCW2874 : 002 : 000</t>
  </si>
  <si>
    <t>21:0099:000116</t>
  </si>
  <si>
    <t>21:0041:000138</t>
  </si>
  <si>
    <t>21:0041:000138:0001:0002:00</t>
  </si>
  <si>
    <t>94BCW2875 : 002 : 001</t>
  </si>
  <si>
    <t>21:0099:000117</t>
  </si>
  <si>
    <t>21:0041:000139</t>
  </si>
  <si>
    <t>21:0041:000139:0001:0002:01</t>
  </si>
  <si>
    <t>94BCW2875 : 002 : 002</t>
  </si>
  <si>
    <t>21:0099:000118</t>
  </si>
  <si>
    <t>21:0041:000139:0001:0002:02</t>
  </si>
  <si>
    <t>31.03</t>
  </si>
  <si>
    <t>94BCW2876 : 002 : 000</t>
  </si>
  <si>
    <t>21:0099:000119</t>
  </si>
  <si>
    <t>21:0041:000140</t>
  </si>
  <si>
    <t>21:0041:000140:0001:0002:00</t>
  </si>
  <si>
    <t>94BCW2877 : 002 : 000</t>
  </si>
  <si>
    <t>21:0099:000120</t>
  </si>
  <si>
    <t>21:0041:000141</t>
  </si>
  <si>
    <t>21:0041:000141:0001:0002:00</t>
  </si>
  <si>
    <t>94BCW2878 : 002 : 000</t>
  </si>
  <si>
    <t>21:0099:000121</t>
  </si>
  <si>
    <t>21:0041:000142</t>
  </si>
  <si>
    <t>21:0041:000142:0001:0002:00</t>
  </si>
  <si>
    <t>94BCW2879 : 002 : 000</t>
  </si>
  <si>
    <t>21:0099:000122</t>
  </si>
  <si>
    <t>21:0041:000143</t>
  </si>
  <si>
    <t>21:0041:000143:0001:0002:00</t>
  </si>
  <si>
    <t>94BCW2880 : 002 : 000</t>
  </si>
  <si>
    <t>21:0099:000123</t>
  </si>
  <si>
    <t>21:0041:000144</t>
  </si>
  <si>
    <t>21:0041:000144:0001:0002:00</t>
  </si>
  <si>
    <t>95DU4500 : 002 : 000</t>
  </si>
  <si>
    <t>21:0101:000001</t>
  </si>
  <si>
    <t>21:0044:000001</t>
  </si>
  <si>
    <t>21:0044:000001:0001:0002:00</t>
  </si>
  <si>
    <t>2.87</t>
  </si>
  <si>
    <t>95DU4501 : 002 : 000</t>
  </si>
  <si>
    <t>21:0101:000002</t>
  </si>
  <si>
    <t>21:0044:000002</t>
  </si>
  <si>
    <t>21:0044:000002:0001:0002:00</t>
  </si>
  <si>
    <t>2.98</t>
  </si>
  <si>
    <t>95DU4502 : 002 : 000</t>
  </si>
  <si>
    <t>21:0101:000003</t>
  </si>
  <si>
    <t>21:0044:000003</t>
  </si>
  <si>
    <t>21:0044:000003:0001:0002:00</t>
  </si>
  <si>
    <t>1.07</t>
  </si>
  <si>
    <t>95DU4503 : 002 : 000</t>
  </si>
  <si>
    <t>21:0101:000004</t>
  </si>
  <si>
    <t>21:0044:000004</t>
  </si>
  <si>
    <t>21:0044:000004:0001:0002:00</t>
  </si>
  <si>
    <t>95DU4504 : 002 : 000</t>
  </si>
  <si>
    <t>21:0101:000005</t>
  </si>
  <si>
    <t>21:0044:000005</t>
  </si>
  <si>
    <t>21:0044:000005:0001:0002:00</t>
  </si>
  <si>
    <t>2.94</t>
  </si>
  <si>
    <t>104</t>
  </si>
  <si>
    <t>95DU4509 : 002 : 000</t>
  </si>
  <si>
    <t>21:0101:000006</t>
  </si>
  <si>
    <t>21:0044:000010</t>
  </si>
  <si>
    <t>21:0044:000010:0001:0002:00</t>
  </si>
  <si>
    <t>95DU4511 : 002 : 000</t>
  </si>
  <si>
    <t>21:0101:000007</t>
  </si>
  <si>
    <t>21:0044:000012</t>
  </si>
  <si>
    <t>21:0044:000012:0001:0002:00</t>
  </si>
  <si>
    <t>2.75</t>
  </si>
  <si>
    <t>95DU4512 : 002 : 000</t>
  </si>
  <si>
    <t>21:0101:000008</t>
  </si>
  <si>
    <t>21:0044:000013</t>
  </si>
  <si>
    <t>21:0044:000013:0001:0002:00</t>
  </si>
  <si>
    <t>95DU4513 : 002 : 000</t>
  </si>
  <si>
    <t>21:0101:000009</t>
  </si>
  <si>
    <t>21:0044:000014</t>
  </si>
  <si>
    <t>21:0044:000014:0001:0002:00</t>
  </si>
  <si>
    <t>95DU4514 : 002 : 000</t>
  </si>
  <si>
    <t>21:0101:000010</t>
  </si>
  <si>
    <t>21:0044:000015</t>
  </si>
  <si>
    <t>21:0044:000015:0001:0002:00</t>
  </si>
  <si>
    <t>95DU4515 : 002 : 000</t>
  </si>
  <si>
    <t>21:0101:000011</t>
  </si>
  <si>
    <t>21:0044:000016</t>
  </si>
  <si>
    <t>21:0044:000016:0001:0002:00</t>
  </si>
  <si>
    <t>95DU4516 : 002 : 000</t>
  </si>
  <si>
    <t>21:0101:000012</t>
  </si>
  <si>
    <t>21:0044:000017</t>
  </si>
  <si>
    <t>21:0044:000017:0001:0002:00</t>
  </si>
  <si>
    <t>95DU4517 : 002 : 000</t>
  </si>
  <si>
    <t>21:0101:000013</t>
  </si>
  <si>
    <t>21:0044:000018</t>
  </si>
  <si>
    <t>21:0044:000018:0001:0002:00</t>
  </si>
  <si>
    <t>95DU4518 : 002 : 000</t>
  </si>
  <si>
    <t>21:0101:000014</t>
  </si>
  <si>
    <t>21:0044:000019</t>
  </si>
  <si>
    <t>21:0044:000019:0001:0002:00</t>
  </si>
  <si>
    <t>3.12</t>
  </si>
  <si>
    <t>95DU4519 : 002 : 000</t>
  </si>
  <si>
    <t>21:0101:000015</t>
  </si>
  <si>
    <t>21:0044:000020</t>
  </si>
  <si>
    <t>21:0044:000020:0001:0002:00</t>
  </si>
  <si>
    <t>122</t>
  </si>
  <si>
    <t>95DU4520 : 002 : 000</t>
  </si>
  <si>
    <t>21:0101:000016</t>
  </si>
  <si>
    <t>21:0044:000021</t>
  </si>
  <si>
    <t>21:0044:000021:0001:0002:00</t>
  </si>
  <si>
    <t>2.95</t>
  </si>
  <si>
    <t>95DU4521 : 002 : 000</t>
  </si>
  <si>
    <t>21:0101:000017</t>
  </si>
  <si>
    <t>21:0044:000022</t>
  </si>
  <si>
    <t>21:0044:000022:0001:0002:00</t>
  </si>
  <si>
    <t>95DU4522 : 002 : 000</t>
  </si>
  <si>
    <t>21:0101:000018</t>
  </si>
  <si>
    <t>21:0044:000023</t>
  </si>
  <si>
    <t>21:0044:000023:0001:0002:00</t>
  </si>
  <si>
    <t>2.78</t>
  </si>
  <si>
    <t>95DU4523 : 002 : 000</t>
  </si>
  <si>
    <t>21:0101:000019</t>
  </si>
  <si>
    <t>21:0044:000024</t>
  </si>
  <si>
    <t>21:0044:000024:0001:0002:00</t>
  </si>
  <si>
    <t>95DU4524 : 002 : 000</t>
  </si>
  <si>
    <t>21:0101:000020</t>
  </si>
  <si>
    <t>21:0044:000025</t>
  </si>
  <si>
    <t>21:0044:000025:0001:0002:00</t>
  </si>
  <si>
    <t>95DU4525 : 002 : 000</t>
  </si>
  <si>
    <t>21:0101:000021</t>
  </si>
  <si>
    <t>21:0044:000026</t>
  </si>
  <si>
    <t>21:0044:000026:0001:0002:00</t>
  </si>
  <si>
    <t>7.62</t>
  </si>
  <si>
    <t>1.01</t>
  </si>
  <si>
    <t>95DU4526 : 002 : 000</t>
  </si>
  <si>
    <t>21:0101:000022</t>
  </si>
  <si>
    <t>21:0044:000027</t>
  </si>
  <si>
    <t>21:0044:000027:0001:0002:00</t>
  </si>
  <si>
    <t>95DU4527 : 002 : 000</t>
  </si>
  <si>
    <t>21:0101:000023</t>
  </si>
  <si>
    <t>21:0044:000028</t>
  </si>
  <si>
    <t>21:0044:000028:0001:0002:00</t>
  </si>
  <si>
    <t>95DU4528 : 002 : 000</t>
  </si>
  <si>
    <t>21:0101:000024</t>
  </si>
  <si>
    <t>21:0044:000029</t>
  </si>
  <si>
    <t>21:0044:000029:0001:0002:00</t>
  </si>
  <si>
    <t>95DU4529 : 002 : 000</t>
  </si>
  <si>
    <t>21:0101:000025</t>
  </si>
  <si>
    <t>21:0044:000030</t>
  </si>
  <si>
    <t>21:0044:000030:0001:0002:00</t>
  </si>
  <si>
    <t>95DU4530 : 002 : 000</t>
  </si>
  <si>
    <t>21:0101:000026</t>
  </si>
  <si>
    <t>21:0044:000031</t>
  </si>
  <si>
    <t>21:0044:000031:0001:0002:00</t>
  </si>
  <si>
    <t>95DU4531 : 002 : 000</t>
  </si>
  <si>
    <t>21:0101:000027</t>
  </si>
  <si>
    <t>21:0044:000032</t>
  </si>
  <si>
    <t>21:0044:000032:0001:0002:00</t>
  </si>
  <si>
    <t>95DU4532 : 002 : 000</t>
  </si>
  <si>
    <t>21:0101:000028</t>
  </si>
  <si>
    <t>21:0044:000033</t>
  </si>
  <si>
    <t>21:0044:000033:0001:0002:00</t>
  </si>
  <si>
    <t>95DU4533 : 002 : 000</t>
  </si>
  <si>
    <t>21:0101:000029</t>
  </si>
  <si>
    <t>21:0044:000034</t>
  </si>
  <si>
    <t>21:0044:000034:0001:0002:00</t>
  </si>
  <si>
    <t>95DU4538 : 002 : 000</t>
  </si>
  <si>
    <t>21:0101:000030</t>
  </si>
  <si>
    <t>21:0044:000039</t>
  </si>
  <si>
    <t>21:0044:000039:0001:0002:00</t>
  </si>
  <si>
    <t>95DU4539 : 002 : 000</t>
  </si>
  <si>
    <t>21:0101:000031</t>
  </si>
  <si>
    <t>21:0044:000040</t>
  </si>
  <si>
    <t>21:0044:000040:0001:0002:00</t>
  </si>
  <si>
    <t>95DU4540 : 002 : 000</t>
  </si>
  <si>
    <t>21:0101:000032</t>
  </si>
  <si>
    <t>21:0044:000041</t>
  </si>
  <si>
    <t>21:0044:000041:0001:0002:00</t>
  </si>
  <si>
    <t>95DU4542 : 002 : 000</t>
  </si>
  <si>
    <t>21:0101:000033</t>
  </si>
  <si>
    <t>21:0044:000043</t>
  </si>
  <si>
    <t>21:0044:000043:0001:0002:00</t>
  </si>
  <si>
    <t>3.45</t>
  </si>
  <si>
    <t>95DU4543 : 002 : 000</t>
  </si>
  <si>
    <t>21:0101:000034</t>
  </si>
  <si>
    <t>21:0044:000044</t>
  </si>
  <si>
    <t>21:0044:000044:0001:0002:00</t>
  </si>
  <si>
    <t>95DU4544 : 002 : 000</t>
  </si>
  <si>
    <t>21:0101:000035</t>
  </si>
  <si>
    <t>21:0044:000045</t>
  </si>
  <si>
    <t>21:0044:000045:0001:0002:00</t>
  </si>
  <si>
    <t>0.87</t>
  </si>
  <si>
    <t>95DU4545 : 002 : 000</t>
  </si>
  <si>
    <t>21:0101:000036</t>
  </si>
  <si>
    <t>21:0044:000046</t>
  </si>
  <si>
    <t>21:0044:000046:0001:0002:00</t>
  </si>
  <si>
    <t>1.09</t>
  </si>
  <si>
    <t>95DU4548 : 002 : 000</t>
  </si>
  <si>
    <t>21:0101:000037</t>
  </si>
  <si>
    <t>21:0044:000049</t>
  </si>
  <si>
    <t>21:0044:000049:0001:0002:00</t>
  </si>
  <si>
    <t>95DU4549 : 002 : 000</t>
  </si>
  <si>
    <t>21:0101:000038</t>
  </si>
  <si>
    <t>21:0044:000050</t>
  </si>
  <si>
    <t>21:0044:000050:0001:0002:00</t>
  </si>
  <si>
    <t>1.03</t>
  </si>
  <si>
    <t>95DU4550 : 002 : 000</t>
  </si>
  <si>
    <t>21:0101:000039</t>
  </si>
  <si>
    <t>21:0044:000051</t>
  </si>
  <si>
    <t>21:0044:000051:0001:0002:00</t>
  </si>
  <si>
    <t>95DU4551 : 002 : 000</t>
  </si>
  <si>
    <t>21:0101:000040</t>
  </si>
  <si>
    <t>21:0044:000052</t>
  </si>
  <si>
    <t>21:0044:000052:0001:0002:00</t>
  </si>
  <si>
    <t>3.99</t>
  </si>
  <si>
    <t>95DU4552 : 002 : 000</t>
  </si>
  <si>
    <t>21:0101:000041</t>
  </si>
  <si>
    <t>21:0044:000053</t>
  </si>
  <si>
    <t>21:0044:000053:0001:0002:00</t>
  </si>
  <si>
    <t>95DU4556 : 002 : 000</t>
  </si>
  <si>
    <t>21:0101:000042</t>
  </si>
  <si>
    <t>21:0044:000057</t>
  </si>
  <si>
    <t>21:0044:000057:0001:0002:00</t>
  </si>
  <si>
    <t>3.04</t>
  </si>
  <si>
    <t>95DU4558 : 002 : 000</t>
  </si>
  <si>
    <t>21:0101:000043</t>
  </si>
  <si>
    <t>21:0044:000059</t>
  </si>
  <si>
    <t>21:0044:000059:0001:0002:00</t>
  </si>
  <si>
    <t>95DU4560 : 002 : 000</t>
  </si>
  <si>
    <t>21:0101:000044</t>
  </si>
  <si>
    <t>21:0044:000061</t>
  </si>
  <si>
    <t>21:0044:000061:0001:0002:00</t>
  </si>
  <si>
    <t>95DU4561 : 002 : 000</t>
  </si>
  <si>
    <t>21:0101:000045</t>
  </si>
  <si>
    <t>21:0044:000062</t>
  </si>
  <si>
    <t>21:0044:000062:0001:0002:00</t>
  </si>
  <si>
    <t>3.72</t>
  </si>
  <si>
    <t>95DU4562 : 002 : 000</t>
  </si>
  <si>
    <t>21:0101:000046</t>
  </si>
  <si>
    <t>21:0044:000063</t>
  </si>
  <si>
    <t>21:0044:000063:0001:0002:00</t>
  </si>
  <si>
    <t>95DU4574 : 002 : 000</t>
  </si>
  <si>
    <t>21:0101:000047</t>
  </si>
  <si>
    <t>21:0044:000075</t>
  </si>
  <si>
    <t>21:0044:000075:0001:0002:00</t>
  </si>
  <si>
    <t>95DU4575 : 002 : 000</t>
  </si>
  <si>
    <t>21:0101:000048</t>
  </si>
  <si>
    <t>21:0044:000076</t>
  </si>
  <si>
    <t>21:0044:000076:0001:0002:00</t>
  </si>
  <si>
    <t>2.76</t>
  </si>
  <si>
    <t>95DU4576 : 002 : 000</t>
  </si>
  <si>
    <t>21:0101:000049</t>
  </si>
  <si>
    <t>21:0044:000077</t>
  </si>
  <si>
    <t>21:0044:000077:0001:0002:00</t>
  </si>
  <si>
    <t>95DU4577 : 002 : 000</t>
  </si>
  <si>
    <t>21:0101:000050</t>
  </si>
  <si>
    <t>21:0044:000078</t>
  </si>
  <si>
    <t>21:0044:000078:0001:0002:00</t>
  </si>
  <si>
    <t>95DU4578 : 002 : 000</t>
  </si>
  <si>
    <t>21:0101:000051</t>
  </si>
  <si>
    <t>21:0044:000079</t>
  </si>
  <si>
    <t>21:0044:000079:0001:0002:00</t>
  </si>
  <si>
    <t>95DU4579 : 002 : 000</t>
  </si>
  <si>
    <t>21:0101:000052</t>
  </si>
  <si>
    <t>21:0044:000080</t>
  </si>
  <si>
    <t>21:0044:000080:0001:0002:00</t>
  </si>
  <si>
    <t>95DU4580 : 002 : 000</t>
  </si>
  <si>
    <t>21:0101:000053</t>
  </si>
  <si>
    <t>21:0044:000081</t>
  </si>
  <si>
    <t>21:0044:000081:0001:0002:00</t>
  </si>
  <si>
    <t>95DU4581 : 002 : 000</t>
  </si>
  <si>
    <t>21:0101:000054</t>
  </si>
  <si>
    <t>21:0044:000082</t>
  </si>
  <si>
    <t>21:0044:000082:0001:0002:00</t>
  </si>
  <si>
    <t>95DU4582 : 002 : 000</t>
  </si>
  <si>
    <t>21:0101:000055</t>
  </si>
  <si>
    <t>21:0044:000083</t>
  </si>
  <si>
    <t>21:0044:000083:0001:0002:00</t>
  </si>
  <si>
    <t>95DU4583 : 002 : 000</t>
  </si>
  <si>
    <t>21:0101:000056</t>
  </si>
  <si>
    <t>21:0044:000084</t>
  </si>
  <si>
    <t>21:0044:000084:0001:0002:00</t>
  </si>
  <si>
    <t>0.85</t>
  </si>
  <si>
    <t>95DU4584 : 002 : 000</t>
  </si>
  <si>
    <t>21:0101:000057</t>
  </si>
  <si>
    <t>21:0044:000085</t>
  </si>
  <si>
    <t>21:0044:000085:0001:0002:00</t>
  </si>
  <si>
    <t>3.59</t>
  </si>
  <si>
    <t>95DU4585 : 002 : 000</t>
  </si>
  <si>
    <t>21:0101:000058</t>
  </si>
  <si>
    <t>21:0044:000086</t>
  </si>
  <si>
    <t>21:0044:000086:0001:0002:00</t>
  </si>
  <si>
    <t>95DU4586 : 002 : 000</t>
  </si>
  <si>
    <t>21:0101:000059</t>
  </si>
  <si>
    <t>21:0044:000087</t>
  </si>
  <si>
    <t>21:0044:000087:0001:0002:00</t>
  </si>
  <si>
    <t>95DU4587 : 002 : 000</t>
  </si>
  <si>
    <t>21:0101:000060</t>
  </si>
  <si>
    <t>21:0044:000088</t>
  </si>
  <si>
    <t>21:0044:000088:0001:0002:00</t>
  </si>
  <si>
    <t>0.97</t>
  </si>
  <si>
    <t>95DU4590 : 002 : 000</t>
  </si>
  <si>
    <t>21:0101:000061</t>
  </si>
  <si>
    <t>21:0044:000091</t>
  </si>
  <si>
    <t>21:0044:000091:0001:0002:00</t>
  </si>
  <si>
    <t>95DU4591 : 002 : 000</t>
  </si>
  <si>
    <t>21:0101:000062</t>
  </si>
  <si>
    <t>21:0044:000092</t>
  </si>
  <si>
    <t>21:0044:000092:0001:0002:00</t>
  </si>
  <si>
    <t>145</t>
  </si>
  <si>
    <t>95DU4592 : 002 : 000</t>
  </si>
  <si>
    <t>21:0101:000063</t>
  </si>
  <si>
    <t>21:0044:000093</t>
  </si>
  <si>
    <t>21:0044:000093:0001:0002:00</t>
  </si>
  <si>
    <t>0.99</t>
  </si>
  <si>
    <t>95DU4593 : 002 : 000</t>
  </si>
  <si>
    <t>21:0101:000064</t>
  </si>
  <si>
    <t>21:0044:000094</t>
  </si>
  <si>
    <t>21:0044:000094:0001:0002:00</t>
  </si>
  <si>
    <t>0.98</t>
  </si>
  <si>
    <t>95DU4594 : 002 : 000</t>
  </si>
  <si>
    <t>21:0101:000065</t>
  </si>
  <si>
    <t>21:0044:000095</t>
  </si>
  <si>
    <t>21:0044:000095:0001:0002:00</t>
  </si>
  <si>
    <t>95DU4595 : 002 : 000</t>
  </si>
  <si>
    <t>21:0101:000066</t>
  </si>
  <si>
    <t>21:0044:000096</t>
  </si>
  <si>
    <t>21:0044:000096:0001:0002:00</t>
  </si>
  <si>
    <t>95DU4007A : 002 : 001</t>
  </si>
  <si>
    <t>21:0103:000001</t>
  </si>
  <si>
    <t>21:0059:000010</t>
  </si>
  <si>
    <t>21:0059:000010:0002:0002:01</t>
  </si>
  <si>
    <t>95DU4007A : 002 : 002</t>
  </si>
  <si>
    <t>21:0103:000002</t>
  </si>
  <si>
    <t>21:0059:000010:0002:0002:02</t>
  </si>
  <si>
    <t>95DU4008 : 002 : 000</t>
  </si>
  <si>
    <t>21:0103:000003</t>
  </si>
  <si>
    <t>21:0059:000011</t>
  </si>
  <si>
    <t>21:0059:000011:0001:0002:00</t>
  </si>
  <si>
    <t>95DU4009 : 002 : 000</t>
  </si>
  <si>
    <t>21:0103:000004</t>
  </si>
  <si>
    <t>21:0059:000012</t>
  </si>
  <si>
    <t>21:0059:000012:0001:0002:00</t>
  </si>
  <si>
    <t>95DU4010A : 002 : 000</t>
  </si>
  <si>
    <t>21:0103:000005</t>
  </si>
  <si>
    <t>21:0059:000013</t>
  </si>
  <si>
    <t>21:0059:000013:0002:0002:00</t>
  </si>
  <si>
    <t>95DU4011A : 002 : 000</t>
  </si>
  <si>
    <t>21:0103:000006</t>
  </si>
  <si>
    <t>21:0059:000014</t>
  </si>
  <si>
    <t>21:0059:000014:0002:0002:00</t>
  </si>
  <si>
    <t>95DU4012 : 002 : 000</t>
  </si>
  <si>
    <t>21:0103:000007</t>
  </si>
  <si>
    <t>21:0059:000015</t>
  </si>
  <si>
    <t>21:0059:000015:0001:0002:00</t>
  </si>
  <si>
    <t>109</t>
  </si>
  <si>
    <t>95DU4013 : 002 : 000</t>
  </si>
  <si>
    <t>21:0103:000008</t>
  </si>
  <si>
    <t>21:0059:000016</t>
  </si>
  <si>
    <t>21:0059:000016:0001:0002:00</t>
  </si>
  <si>
    <t>95DU4014 : 002 : 000</t>
  </si>
  <si>
    <t>21:0103:000009</t>
  </si>
  <si>
    <t>21:0059:000017</t>
  </si>
  <si>
    <t>21:0059:000017:0001:0002:00</t>
  </si>
  <si>
    <t>95DU4015 : 002 : 000</t>
  </si>
  <si>
    <t>21:0103:000010</t>
  </si>
  <si>
    <t>21:0059:000018</t>
  </si>
  <si>
    <t>21:0059:000018:0001:0002:00</t>
  </si>
  <si>
    <t>95DU4016 : 002 : 000</t>
  </si>
  <si>
    <t>21:0103:000011</t>
  </si>
  <si>
    <t>21:0059:000019</t>
  </si>
  <si>
    <t>21:0059:000019:0001:0002:00</t>
  </si>
  <si>
    <t>95DU4017 : 002 : 000</t>
  </si>
  <si>
    <t>21:0103:000012</t>
  </si>
  <si>
    <t>21:0059:000020</t>
  </si>
  <si>
    <t>21:0059:000020:0001:0002:00</t>
  </si>
  <si>
    <t>95DU4018A : 002 : 001</t>
  </si>
  <si>
    <t>21:0103:000013</t>
  </si>
  <si>
    <t>21:0059:000021</t>
  </si>
  <si>
    <t>21:0059:000021:0002:0002:01</t>
  </si>
  <si>
    <t>142</t>
  </si>
  <si>
    <t>95DU4018A : 002 : 002</t>
  </si>
  <si>
    <t>21:0103:000014</t>
  </si>
  <si>
    <t>21:0059:000021:0002:0002:02</t>
  </si>
  <si>
    <t>95DU4019A : 002 : 000</t>
  </si>
  <si>
    <t>21:0103:000015</t>
  </si>
  <si>
    <t>21:0059:000022</t>
  </si>
  <si>
    <t>21:0059:000022:0002:0002:00</t>
  </si>
  <si>
    <t>95DU4020 : 002 : 000</t>
  </si>
  <si>
    <t>21:0103:000016</t>
  </si>
  <si>
    <t>21:0059:000023</t>
  </si>
  <si>
    <t>21:0059:000023:0001:0002:00</t>
  </si>
  <si>
    <t>2.74</t>
  </si>
  <si>
    <t>95DU4021 : 002 : 000</t>
  </si>
  <si>
    <t>21:0103:000017</t>
  </si>
  <si>
    <t>21:0059:000024</t>
  </si>
  <si>
    <t>21:0059:000024:0001:0002:00</t>
  </si>
  <si>
    <t>1200</t>
  </si>
  <si>
    <t>4.39</t>
  </si>
  <si>
    <t>95DU4022A : 002 : 000</t>
  </si>
  <si>
    <t>21:0103:000018</t>
  </si>
  <si>
    <t>21:0059:000025</t>
  </si>
  <si>
    <t>21:0059:000025:0002:0002:00</t>
  </si>
  <si>
    <t>4.18</t>
  </si>
  <si>
    <t>95DU4023 : 002 : 000</t>
  </si>
  <si>
    <t>21:0103:000019</t>
  </si>
  <si>
    <t>21:0059:000026</t>
  </si>
  <si>
    <t>21:0059:000026:0001:0002:00</t>
  </si>
  <si>
    <t>3.81</t>
  </si>
  <si>
    <t>95DU4024 : 002 : 000</t>
  </si>
  <si>
    <t>21:0103:000020</t>
  </si>
  <si>
    <t>21:0059:000027</t>
  </si>
  <si>
    <t>21:0059:000027:0001:0002:00</t>
  </si>
  <si>
    <t>95DU4025 : 002 : 000</t>
  </si>
  <si>
    <t>21:0103:000021</t>
  </si>
  <si>
    <t>21:0059:000028</t>
  </si>
  <si>
    <t>21:0059:000028:0001:0002:00</t>
  </si>
  <si>
    <t>119</t>
  </si>
  <si>
    <t>95DU4026 : 002 : 000</t>
  </si>
  <si>
    <t>21:0103:000022</t>
  </si>
  <si>
    <t>21:0059:000029</t>
  </si>
  <si>
    <t>21:0059:000029:0001:0002:00</t>
  </si>
  <si>
    <t>4.45</t>
  </si>
  <si>
    <t>134</t>
  </si>
  <si>
    <t>95DU4028 : 002 : 000</t>
  </si>
  <si>
    <t>21:0103:000023</t>
  </si>
  <si>
    <t>21:0059:000031</t>
  </si>
  <si>
    <t>21:0059:000031:0001:0002:00</t>
  </si>
  <si>
    <t>95DU4030 : 002 : 000</t>
  </si>
  <si>
    <t>21:0103:000024</t>
  </si>
  <si>
    <t>21:0059:000033</t>
  </si>
  <si>
    <t>21:0059:000033:0001:0002:00</t>
  </si>
  <si>
    <t>820</t>
  </si>
  <si>
    <t>95DU4032 : 002 : 000</t>
  </si>
  <si>
    <t>21:0103:000025</t>
  </si>
  <si>
    <t>21:0059:000035</t>
  </si>
  <si>
    <t>21:0059:000035:0001:0002:00</t>
  </si>
  <si>
    <t>6.08</t>
  </si>
  <si>
    <t>225</t>
  </si>
  <si>
    <t>95DU4035A : 002 : 000</t>
  </si>
  <si>
    <t>21:0103:000026</t>
  </si>
  <si>
    <t>21:0059:000038</t>
  </si>
  <si>
    <t>21:0059:000038:0002:0002:00</t>
  </si>
  <si>
    <t>95DU4036A : 002 : 000</t>
  </si>
  <si>
    <t>21:0103:000027</t>
  </si>
  <si>
    <t>21:0059:000039</t>
  </si>
  <si>
    <t>21:0059:000039:0002:0002:00</t>
  </si>
  <si>
    <t>95DU4037A : 002 : 000</t>
  </si>
  <si>
    <t>21:0103:000028</t>
  </si>
  <si>
    <t>21:0059:000040</t>
  </si>
  <si>
    <t>21:0059:000040:0002:0002:00</t>
  </si>
  <si>
    <t>95DU4038A : 002 : 001</t>
  </si>
  <si>
    <t>21:0103:000029</t>
  </si>
  <si>
    <t>21:0059:000041</t>
  </si>
  <si>
    <t>21:0059:000041:0002:0002:01</t>
  </si>
  <si>
    <t>95DU4038A : 002 : 002</t>
  </si>
  <si>
    <t>21:0103:000030</t>
  </si>
  <si>
    <t>21:0059:000041:0002:0002:02</t>
  </si>
  <si>
    <t>870</t>
  </si>
  <si>
    <t>95DU4039 : 002 : 000</t>
  </si>
  <si>
    <t>21:0103:000031</t>
  </si>
  <si>
    <t>21:0059:000042</t>
  </si>
  <si>
    <t>21:0059:000042:0001:0002:00</t>
  </si>
  <si>
    <t>95DU4041A : 002 : 000</t>
  </si>
  <si>
    <t>21:0103:000032</t>
  </si>
  <si>
    <t>21:0059:000044</t>
  </si>
  <si>
    <t>21:0059:000044:0002:0002:00</t>
  </si>
  <si>
    <t>95DU4042 : 002 : 000</t>
  </si>
  <si>
    <t>21:0103:000033</t>
  </si>
  <si>
    <t>21:0059:000045</t>
  </si>
  <si>
    <t>21:0059:000045:0001:0002:00</t>
  </si>
  <si>
    <t>106</t>
  </si>
  <si>
    <t>95DU4043 : 002 : 000</t>
  </si>
  <si>
    <t>21:0103:000034</t>
  </si>
  <si>
    <t>21:0059:000046</t>
  </si>
  <si>
    <t>21:0059:000046:0001:0002:00</t>
  </si>
  <si>
    <t>95DU4044 : 002 : 000</t>
  </si>
  <si>
    <t>21:0103:000035</t>
  </si>
  <si>
    <t>21:0059:000047</t>
  </si>
  <si>
    <t>21:0059:000047:0001:0002:00</t>
  </si>
  <si>
    <t>95DU4049 : 002 : 000</t>
  </si>
  <si>
    <t>21:0103:000036</t>
  </si>
  <si>
    <t>21:0059:000052</t>
  </si>
  <si>
    <t>21:0059:000052:0001:0002:00</t>
  </si>
  <si>
    <t>850</t>
  </si>
  <si>
    <t>135</t>
  </si>
  <si>
    <t>95DU4050 : 002 : 000</t>
  </si>
  <si>
    <t>21:0103:000037</t>
  </si>
  <si>
    <t>21:0059:000053</t>
  </si>
  <si>
    <t>21:0059:000053:0001:0002:00</t>
  </si>
  <si>
    <t>920</t>
  </si>
  <si>
    <t>95DU4051 : 002 : 000</t>
  </si>
  <si>
    <t>21:0103:000038</t>
  </si>
  <si>
    <t>21:0059:000054</t>
  </si>
  <si>
    <t>21:0059:000054:0001:0002:00</t>
  </si>
  <si>
    <t>2000</t>
  </si>
  <si>
    <t>95DU4052 : 002 : 000</t>
  </si>
  <si>
    <t>21:0103:000039</t>
  </si>
  <si>
    <t>21:0059:000055</t>
  </si>
  <si>
    <t>21:0059:000055:0001:0002:00</t>
  </si>
  <si>
    <t>210</t>
  </si>
  <si>
    <t>5.03</t>
  </si>
  <si>
    <t>95DU4053 : 002 : 000</t>
  </si>
  <si>
    <t>21:0103:000040</t>
  </si>
  <si>
    <t>21:0059:000056</t>
  </si>
  <si>
    <t>21:0059:000056:0001:0002:00</t>
  </si>
  <si>
    <t>5.13</t>
  </si>
  <si>
    <t>95DU4054 : 002 : 000</t>
  </si>
  <si>
    <t>21:0103:000041</t>
  </si>
  <si>
    <t>21:0059:000057</t>
  </si>
  <si>
    <t>21:0059:000057:0001:0002:00</t>
  </si>
  <si>
    <t>4.81</t>
  </si>
  <si>
    <t>95DU4054 gossan : 002 : 000</t>
  </si>
  <si>
    <t>21:0103:000042</t>
  </si>
  <si>
    <t>21:0059:000057:0002:0002:00</t>
  </si>
  <si>
    <t>24.6</t>
  </si>
  <si>
    <t>132</t>
  </si>
  <si>
    <t>95DU4055 : 002 : 000</t>
  </si>
  <si>
    <t>21:0103:000043</t>
  </si>
  <si>
    <t>21:0059:000058</t>
  </si>
  <si>
    <t>21:0059:000058:0001:0002:00</t>
  </si>
  <si>
    <t>4.32</t>
  </si>
  <si>
    <t>147</t>
  </si>
  <si>
    <t>95DU4056 : 002 : 000</t>
  </si>
  <si>
    <t>21:0103:000044</t>
  </si>
  <si>
    <t>21:0059:000059</t>
  </si>
  <si>
    <t>21:0059:000059:0001:0002:00</t>
  </si>
  <si>
    <t>5.41</t>
  </si>
  <si>
    <t>176</t>
  </si>
  <si>
    <t>95DU4057A : 002 : 000</t>
  </si>
  <si>
    <t>21:0103:000045</t>
  </si>
  <si>
    <t>21:0059:000060</t>
  </si>
  <si>
    <t>21:0059:000060:0002:0002:00</t>
  </si>
  <si>
    <t>4100</t>
  </si>
  <si>
    <t>95DU4058 : 002 : 000</t>
  </si>
  <si>
    <t>21:0103:000046</t>
  </si>
  <si>
    <t>21:0059:000061</t>
  </si>
  <si>
    <t>21:0059:000061:0001:0002:00</t>
  </si>
  <si>
    <t>3.49</t>
  </si>
  <si>
    <t>95DU4059A : 002 : 001</t>
  </si>
  <si>
    <t>21:0103:000047</t>
  </si>
  <si>
    <t>21:0059:000062</t>
  </si>
  <si>
    <t>21:0059:000062:0002:0002:01</t>
  </si>
  <si>
    <t>95DU4059A : 002 : 002</t>
  </si>
  <si>
    <t>21:0103:000048</t>
  </si>
  <si>
    <t>21:0059:000062:0002:0002:02</t>
  </si>
  <si>
    <t>153</t>
  </si>
  <si>
    <t>95DU4060 : 002 : 000</t>
  </si>
  <si>
    <t>21:0103:000049</t>
  </si>
  <si>
    <t>21:0059:000063</t>
  </si>
  <si>
    <t>21:0059:000063:0001:0002:00</t>
  </si>
  <si>
    <t>5.57</t>
  </si>
  <si>
    <t>0.72</t>
  </si>
  <si>
    <t>209</t>
  </si>
  <si>
    <t>95DU4061 : 002 : 000</t>
  </si>
  <si>
    <t>21:0103:000050</t>
  </si>
  <si>
    <t>21:0059:000064</t>
  </si>
  <si>
    <t>21:0059:000064:0001:0002:00</t>
  </si>
  <si>
    <t>95DU4062 : 002 : 000</t>
  </si>
  <si>
    <t>21:0103:000051</t>
  </si>
  <si>
    <t>21:0059:000065</t>
  </si>
  <si>
    <t>21:0059:000065:0001:0002:00</t>
  </si>
  <si>
    <t>3.25</t>
  </si>
  <si>
    <t>95DU4062 gossan : 002 : 000</t>
  </si>
  <si>
    <t>21:0103:000052</t>
  </si>
  <si>
    <t>21:0059:000065:0002:0002:00</t>
  </si>
  <si>
    <t>270</t>
  </si>
  <si>
    <t>&lt;0.2</t>
  </si>
  <si>
    <t>30.1</t>
  </si>
  <si>
    <t>0.05</t>
  </si>
  <si>
    <t>95DU4064 : 002 : 000</t>
  </si>
  <si>
    <t>21:0103:000053</t>
  </si>
  <si>
    <t>21:0059:000067</t>
  </si>
  <si>
    <t>21:0059:000067:0001:0002:00</t>
  </si>
  <si>
    <t>95DU4065 : 002 : 000</t>
  </si>
  <si>
    <t>21:0103:000054</t>
  </si>
  <si>
    <t>21:0059:000068</t>
  </si>
  <si>
    <t>21:0059:000068:0001:0002:00</t>
  </si>
  <si>
    <t>3.32</t>
  </si>
  <si>
    <t>95DU4066 : 002 : 000</t>
  </si>
  <si>
    <t>21:0103:000055</t>
  </si>
  <si>
    <t>21:0059:000069</t>
  </si>
  <si>
    <t>21:0059:000069:0001:0002:00</t>
  </si>
  <si>
    <t>3.07</t>
  </si>
  <si>
    <t>95DU4067A : 002 : 000</t>
  </si>
  <si>
    <t>21:0103:000056</t>
  </si>
  <si>
    <t>21:0059:000070</t>
  </si>
  <si>
    <t>21:0059:000070:0002:0002:00</t>
  </si>
  <si>
    <t>95DU4068 : 002 : 000</t>
  </si>
  <si>
    <t>21:0103:000057</t>
  </si>
  <si>
    <t>21:0059:000071</t>
  </si>
  <si>
    <t>21:0059:000071:0001:0002:00</t>
  </si>
  <si>
    <t>95DU4069 : 002 : 000</t>
  </si>
  <si>
    <t>21:0103:000058</t>
  </si>
  <si>
    <t>21:0059:000072</t>
  </si>
  <si>
    <t>21:0059:000072:0001:0002:00</t>
  </si>
  <si>
    <t>95DU4078A : 002 : 000</t>
  </si>
  <si>
    <t>21:0103:000059</t>
  </si>
  <si>
    <t>21:0059:000081</t>
  </si>
  <si>
    <t>21:0059:000081:0002:0002:00</t>
  </si>
  <si>
    <t>890</t>
  </si>
  <si>
    <t>5.96</t>
  </si>
  <si>
    <t>95DU4079 : 002 : 000</t>
  </si>
  <si>
    <t>21:0103:000060</t>
  </si>
  <si>
    <t>21:0059:000082</t>
  </si>
  <si>
    <t>21:0059:000082:0001:0002:00</t>
  </si>
  <si>
    <t>1400</t>
  </si>
  <si>
    <t>95DU4080A : 002 : 001</t>
  </si>
  <si>
    <t>21:0103:000061</t>
  </si>
  <si>
    <t>21:0059:000083</t>
  </si>
  <si>
    <t>21:0059:000083:0002:0002:01</t>
  </si>
  <si>
    <t>95DU4080A : 002 : 002</t>
  </si>
  <si>
    <t>21:0103:000062</t>
  </si>
  <si>
    <t>21:0059:000083:0002:0002:02</t>
  </si>
  <si>
    <t>3.53</t>
  </si>
  <si>
    <t>193</t>
  </si>
  <si>
    <t>95DU4081 : 002 : 000</t>
  </si>
  <si>
    <t>21:0103:000063</t>
  </si>
  <si>
    <t>21:0059:000084</t>
  </si>
  <si>
    <t>21:0059:000084:0001:0002:00</t>
  </si>
  <si>
    <t>95DU4082 : 002 : 000</t>
  </si>
  <si>
    <t>21:0103:000064</t>
  </si>
  <si>
    <t>21:0059:000085</t>
  </si>
  <si>
    <t>21:0059:000085:0001:0002:00</t>
  </si>
  <si>
    <t>3.35</t>
  </si>
  <si>
    <t>95DU4083 : 002 : 000</t>
  </si>
  <si>
    <t>21:0103:000065</t>
  </si>
  <si>
    <t>21:0059:000086</t>
  </si>
  <si>
    <t>21:0059:000086:0001:0002:00</t>
  </si>
  <si>
    <t>860</t>
  </si>
  <si>
    <t>3.18</t>
  </si>
  <si>
    <t>95DU4085 : 002 : 000</t>
  </si>
  <si>
    <t>21:0103:000066</t>
  </si>
  <si>
    <t>21:0059:000088</t>
  </si>
  <si>
    <t>21:0059:000088:0001:0002:00</t>
  </si>
  <si>
    <t>95DU4087A : 002 : 000</t>
  </si>
  <si>
    <t>21:0103:000067</t>
  </si>
  <si>
    <t>21:0059:000090</t>
  </si>
  <si>
    <t>21:0059:000090:0002:0002:00</t>
  </si>
  <si>
    <t>95DU4088 : 002 : 000</t>
  </si>
  <si>
    <t>21:0103:000068</t>
  </si>
  <si>
    <t>21:0059:000091</t>
  </si>
  <si>
    <t>21:0059:000091:0001:0002:00</t>
  </si>
  <si>
    <t>95DU4089 : 002 : 000</t>
  </si>
  <si>
    <t>21:0103:000069</t>
  </si>
  <si>
    <t>21:0059:000092</t>
  </si>
  <si>
    <t>21:0059:000092:0001:0002:00</t>
  </si>
  <si>
    <t>0.96</t>
  </si>
  <si>
    <t>95DU4090 : 002 : 000</t>
  </si>
  <si>
    <t>21:0103:000070</t>
  </si>
  <si>
    <t>21:0059:000093</t>
  </si>
  <si>
    <t>21:0059:000093:0001:0002:00</t>
  </si>
  <si>
    <t>95DU4091A : 002 : 000</t>
  </si>
  <si>
    <t>21:0103:000071</t>
  </si>
  <si>
    <t>21:0059:000094</t>
  </si>
  <si>
    <t>21:0059:000094:0002:0002:00</t>
  </si>
  <si>
    <t>95DU4092 : 002 : 001</t>
  </si>
  <si>
    <t>21:0103:000072</t>
  </si>
  <si>
    <t>21:0059:000095</t>
  </si>
  <si>
    <t>21:0059:000095:0001:0002:01</t>
  </si>
  <si>
    <t>95DU4092 : 002 : 002</t>
  </si>
  <si>
    <t>21:0103:000073</t>
  </si>
  <si>
    <t>21:0059:000095:0001:0002:02</t>
  </si>
  <si>
    <t>95DU4093 : 002 : 000</t>
  </si>
  <si>
    <t>21:0103:000074</t>
  </si>
  <si>
    <t>21:0059:000096</t>
  </si>
  <si>
    <t>21:0059:000096:0001:0002:00</t>
  </si>
  <si>
    <t>95DU4094 : 002 : 000</t>
  </si>
  <si>
    <t>21:0103:000075</t>
  </si>
  <si>
    <t>21:0059:000097</t>
  </si>
  <si>
    <t>21:0059:000097:0001:0002:00</t>
  </si>
  <si>
    <t>95DU4095 : 002 : 000</t>
  </si>
  <si>
    <t>21:0103:000076</t>
  </si>
  <si>
    <t>21:0059:000098</t>
  </si>
  <si>
    <t>21:0059:000098:0001:0002:00</t>
  </si>
  <si>
    <t>95DU4096 : 002 : 000</t>
  </si>
  <si>
    <t>21:0103:000077</t>
  </si>
  <si>
    <t>21:0059:000099</t>
  </si>
  <si>
    <t>21:0059:000099:0001:0002:00</t>
  </si>
  <si>
    <t>95DU4097 : 002 : 000</t>
  </si>
  <si>
    <t>21:0103:000078</t>
  </si>
  <si>
    <t>21:0059:000100</t>
  </si>
  <si>
    <t>21:0059:000100:0001:0002:00</t>
  </si>
  <si>
    <t>95DU4098 : 002 : 000</t>
  </si>
  <si>
    <t>21:0103:000079</t>
  </si>
  <si>
    <t>21:0059:000101</t>
  </si>
  <si>
    <t>21:0059:000101:0001:0002:00</t>
  </si>
  <si>
    <t>95DU4099 : 002 : 000</t>
  </si>
  <si>
    <t>21:0103:000080</t>
  </si>
  <si>
    <t>21:0059:000102</t>
  </si>
  <si>
    <t>21:0059:000102:0001:0002:00</t>
  </si>
  <si>
    <t>95DU4100 : 002 : 000</t>
  </si>
  <si>
    <t>21:0103:000081</t>
  </si>
  <si>
    <t>21:0059:000103</t>
  </si>
  <si>
    <t>21:0059:000103:0001:0002:00</t>
  </si>
  <si>
    <t>95DU4101 : 002 : 000</t>
  </si>
  <si>
    <t>21:0103:000082</t>
  </si>
  <si>
    <t>21:0059:000104</t>
  </si>
  <si>
    <t>21:0059:000104:0001:0002:00</t>
  </si>
  <si>
    <t>3.63</t>
  </si>
  <si>
    <t>95DU4102 : 002 : 000</t>
  </si>
  <si>
    <t>21:0103:000083</t>
  </si>
  <si>
    <t>21:0059:000105</t>
  </si>
  <si>
    <t>21:0059:000105:0001:0002:00</t>
  </si>
  <si>
    <t>3.67</t>
  </si>
  <si>
    <t>95DU4103 : 002 : 000</t>
  </si>
  <si>
    <t>21:0103:000084</t>
  </si>
  <si>
    <t>21:0059:000106</t>
  </si>
  <si>
    <t>21:0059:000106:0001:0002:00</t>
  </si>
  <si>
    <t>960</t>
  </si>
  <si>
    <t>95DU4104 : 002 : 000</t>
  </si>
  <si>
    <t>21:0103:000085</t>
  </si>
  <si>
    <t>21:0059:000107</t>
  </si>
  <si>
    <t>21:0059:000107:0001:0002:00</t>
  </si>
  <si>
    <t>95DU4105 : 002 : 000</t>
  </si>
  <si>
    <t>21:0103:000086</t>
  </si>
  <si>
    <t>21:0059:000108</t>
  </si>
  <si>
    <t>21:0059:000108:0001:0002:00</t>
  </si>
  <si>
    <t>95DU4106 : 002 : 000</t>
  </si>
  <si>
    <t>21:0103:000087</t>
  </si>
  <si>
    <t>21:0059:000109</t>
  </si>
  <si>
    <t>21:0059:000109:0001:0002:00</t>
  </si>
  <si>
    <t>3.41</t>
  </si>
  <si>
    <t>95DU4107 : 002 : 000</t>
  </si>
  <si>
    <t>21:0103:000088</t>
  </si>
  <si>
    <t>21:0059:000110</t>
  </si>
  <si>
    <t>21:0059:000110:0001:0002:00</t>
  </si>
  <si>
    <t>95DU4108 : 002 : 000</t>
  </si>
  <si>
    <t>21:0103:000089</t>
  </si>
  <si>
    <t>21:0059:000111</t>
  </si>
  <si>
    <t>21:0059:000111:0001:0002:00</t>
  </si>
  <si>
    <t>1700</t>
  </si>
  <si>
    <t>95DU4109 : 002 : 000</t>
  </si>
  <si>
    <t>21:0103:000090</t>
  </si>
  <si>
    <t>21:0059:000112</t>
  </si>
  <si>
    <t>21:0059:000112:0001:0002:00</t>
  </si>
  <si>
    <t>95DU4110 : 002 : 001</t>
  </si>
  <si>
    <t>21:0103:000091</t>
  </si>
  <si>
    <t>21:0059:000113</t>
  </si>
  <si>
    <t>21:0059:000113:0001:0002:01</t>
  </si>
  <si>
    <t>95DU4110 : 002 : 002</t>
  </si>
  <si>
    <t>21:0103:000092</t>
  </si>
  <si>
    <t>21:0059:000113:0001:0002:02</t>
  </si>
  <si>
    <t>95DU4111 : 002 : 000</t>
  </si>
  <si>
    <t>21:0103:000093</t>
  </si>
  <si>
    <t>21:0059:000114</t>
  </si>
  <si>
    <t>21:0059:000114:0001:0002:00</t>
  </si>
  <si>
    <t>95DU4112A : 002 : 000</t>
  </si>
  <si>
    <t>21:0103:000094</t>
  </si>
  <si>
    <t>21:0059:000115</t>
  </si>
  <si>
    <t>21:0059:000115:0002:0002:00</t>
  </si>
  <si>
    <t>95DU4112B : 002 : 000</t>
  </si>
  <si>
    <t>21:0103:000095</t>
  </si>
  <si>
    <t>21:0059:000115:0003:0002:00</t>
  </si>
  <si>
    <t>95DU4113 : 002 : 000</t>
  </si>
  <si>
    <t>21:0103:000096</t>
  </si>
  <si>
    <t>21:0059:000116</t>
  </si>
  <si>
    <t>21:0059:000116:0001:0002:00</t>
  </si>
  <si>
    <t>3.46</t>
  </si>
  <si>
    <t>95DU4114 : 002 : 000</t>
  </si>
  <si>
    <t>21:0103:000097</t>
  </si>
  <si>
    <t>21:0059:000117</t>
  </si>
  <si>
    <t>21:0059:000117:0001:0002:00</t>
  </si>
  <si>
    <t>950</t>
  </si>
  <si>
    <t>4.25</t>
  </si>
  <si>
    <t>95DU4115 : 002 : 000</t>
  </si>
  <si>
    <t>21:0103:000098</t>
  </si>
  <si>
    <t>21:0059:000118</t>
  </si>
  <si>
    <t>21:0059:000118:0001:0002:00</t>
  </si>
  <si>
    <t>95DU4118 : 002 : 000</t>
  </si>
  <si>
    <t>21:0103:000099</t>
  </si>
  <si>
    <t>21:0059:000121</t>
  </si>
  <si>
    <t>21:0059:000121:0001:0002:00</t>
  </si>
  <si>
    <t>95DU4119 : 002 : 000</t>
  </si>
  <si>
    <t>21:0103:000100</t>
  </si>
  <si>
    <t>21:0059:000122</t>
  </si>
  <si>
    <t>21:0059:000122:0001:0002:00</t>
  </si>
  <si>
    <t>95DU4120 : 002 : 000</t>
  </si>
  <si>
    <t>21:0103:000101</t>
  </si>
  <si>
    <t>21:0059:000123</t>
  </si>
  <si>
    <t>21:0059:000123:0001:0002:00</t>
  </si>
  <si>
    <t>95DU4121 : 002 : 000</t>
  </si>
  <si>
    <t>21:0103:000102</t>
  </si>
  <si>
    <t>21:0059:000124</t>
  </si>
  <si>
    <t>21:0059:000124:0001:0002:00</t>
  </si>
  <si>
    <t>95DU4123 : 002 : 000</t>
  </si>
  <si>
    <t>21:0103:000103</t>
  </si>
  <si>
    <t>21:0059:000126</t>
  </si>
  <si>
    <t>21:0059:000126:0001:0002:00</t>
  </si>
  <si>
    <t>3400</t>
  </si>
  <si>
    <t>3.93</t>
  </si>
  <si>
    <t>1.06</t>
  </si>
  <si>
    <t>95DU4125 : 002 : 000</t>
  </si>
  <si>
    <t>21:0103:000104</t>
  </si>
  <si>
    <t>21:0059:000128</t>
  </si>
  <si>
    <t>21:0059:000128:0001:0002:00</t>
  </si>
  <si>
    <t>95DU4126 : 002 : 000</t>
  </si>
  <si>
    <t>21:0103:000105</t>
  </si>
  <si>
    <t>21:0059:000129</t>
  </si>
  <si>
    <t>21:0059:000129:0001:0002:00</t>
  </si>
  <si>
    <t>1800</t>
  </si>
  <si>
    <t>95DU4127 : 002 : 000</t>
  </si>
  <si>
    <t>21:0103:000106</t>
  </si>
  <si>
    <t>21:0059:000130</t>
  </si>
  <si>
    <t>21:0059:000130:0001:0002:00</t>
  </si>
  <si>
    <t>3.85</t>
  </si>
  <si>
    <t>95DU4128A : 002 : 000</t>
  </si>
  <si>
    <t>21:0103:000107</t>
  </si>
  <si>
    <t>21:0059:000131</t>
  </si>
  <si>
    <t>21:0059:000131:0002:0002:00</t>
  </si>
  <si>
    <t>4.41</t>
  </si>
  <si>
    <t>95DU4129 : 002 : 000</t>
  </si>
  <si>
    <t>21:0103:000108</t>
  </si>
  <si>
    <t>21:0059:000132</t>
  </si>
  <si>
    <t>21:0059:000132:0001:0002:00</t>
  </si>
  <si>
    <t>3.88</t>
  </si>
  <si>
    <t>95DU4130 : 002 : 000</t>
  </si>
  <si>
    <t>21:0103:000109</t>
  </si>
  <si>
    <t>21:0059:000133</t>
  </si>
  <si>
    <t>21:0059:000133:0001:0002:00</t>
  </si>
  <si>
    <t>4.85</t>
  </si>
  <si>
    <t>95DU4131 : 002 : 000</t>
  </si>
  <si>
    <t>21:0103:000110</t>
  </si>
  <si>
    <t>21:0059:000134</t>
  </si>
  <si>
    <t>21:0059:000134:0001:0002:00</t>
  </si>
  <si>
    <t>4.92</t>
  </si>
  <si>
    <t>95DU4132 : 002 : 000</t>
  </si>
  <si>
    <t>21:0103:000111</t>
  </si>
  <si>
    <t>21:0059:000135</t>
  </si>
  <si>
    <t>21:0059:000135:0001:0002:00</t>
  </si>
  <si>
    <t>4.57</t>
  </si>
  <si>
    <t>166</t>
  </si>
  <si>
    <t>95DU4133 : 002 : 000</t>
  </si>
  <si>
    <t>21:0103:000112</t>
  </si>
  <si>
    <t>21:0059:000136</t>
  </si>
  <si>
    <t>21:0059:000136:0001:0002:00</t>
  </si>
  <si>
    <t>4.63</t>
  </si>
  <si>
    <t>95DU4134 : 002 : 000</t>
  </si>
  <si>
    <t>21:0103:000113</t>
  </si>
  <si>
    <t>21:0059:000137</t>
  </si>
  <si>
    <t>21:0059:000137:0001:0002:00</t>
  </si>
  <si>
    <t>3.94</t>
  </si>
  <si>
    <t>95DU4136 : 002 : 000</t>
  </si>
  <si>
    <t>21:0103:000114</t>
  </si>
  <si>
    <t>21:0059:000139</t>
  </si>
  <si>
    <t>21:0059:000139:0001:0002:00</t>
  </si>
  <si>
    <t>95DU4137 : 002 : 000</t>
  </si>
  <si>
    <t>21:0103:000115</t>
  </si>
  <si>
    <t>21:0059:000140</t>
  </si>
  <si>
    <t>21:0059:000140:0001:0002:00</t>
  </si>
  <si>
    <t>3.71</t>
  </si>
  <si>
    <t>95DU4138 : 002 : 000</t>
  </si>
  <si>
    <t>21:0103:000116</t>
  </si>
  <si>
    <t>21:0059:000141</t>
  </si>
  <si>
    <t>21:0059:000141:0001:0002:00</t>
  </si>
  <si>
    <t>1300</t>
  </si>
  <si>
    <t>3.54</t>
  </si>
  <si>
    <t>95DU4139A : 002 : 000</t>
  </si>
  <si>
    <t>21:0103:000117</t>
  </si>
  <si>
    <t>21:0059:000142</t>
  </si>
  <si>
    <t>21:0059:000142:0002:0002:00</t>
  </si>
  <si>
    <t>830</t>
  </si>
  <si>
    <t>2.77</t>
  </si>
  <si>
    <t>95DU4140 : 002 : 000</t>
  </si>
  <si>
    <t>21:0103:000118</t>
  </si>
  <si>
    <t>21:0059:000143</t>
  </si>
  <si>
    <t>21:0059:000143:0001:0002:00</t>
  </si>
  <si>
    <t>3.95</t>
  </si>
  <si>
    <t>95DU4141 : 002 : 000</t>
  </si>
  <si>
    <t>21:0103:000119</t>
  </si>
  <si>
    <t>21:0059:000144</t>
  </si>
  <si>
    <t>21:0059:000144:0001:0002:00</t>
  </si>
  <si>
    <t>95DU4142 : 002 : 000</t>
  </si>
  <si>
    <t>21:0103:000120</t>
  </si>
  <si>
    <t>21:0059:000145</t>
  </si>
  <si>
    <t>21:0059:000145:0001:0002:00</t>
  </si>
  <si>
    <t>95DU4144 : 002 : 000</t>
  </si>
  <si>
    <t>21:0103:000121</t>
  </si>
  <si>
    <t>21:0059:000147</t>
  </si>
  <si>
    <t>21:0059:000147:0001:0002:00</t>
  </si>
  <si>
    <t>95DU4145 : 002 : 000</t>
  </si>
  <si>
    <t>21:0103:000122</t>
  </si>
  <si>
    <t>21:0059:000148</t>
  </si>
  <si>
    <t>21:0059:000148:0001:0002:00</t>
  </si>
  <si>
    <t>95DU4146 : 002 : 000</t>
  </si>
  <si>
    <t>21:0103:000123</t>
  </si>
  <si>
    <t>21:0059:000149</t>
  </si>
  <si>
    <t>21:0059:000149:0001:0002:00</t>
  </si>
  <si>
    <t>95DU4147 : 002 : 000</t>
  </si>
  <si>
    <t>21:0103:000124</t>
  </si>
  <si>
    <t>21:0059:000150</t>
  </si>
  <si>
    <t>21:0059:000150:0001:0002:00</t>
  </si>
  <si>
    <t>95DU4148 : 002 : 000</t>
  </si>
  <si>
    <t>21:0103:000125</t>
  </si>
  <si>
    <t>21:0059:000151</t>
  </si>
  <si>
    <t>21:0059:000151:0001:0002:00</t>
  </si>
  <si>
    <t>95DU4149 : 002 : 000</t>
  </si>
  <si>
    <t>21:0103:000126</t>
  </si>
  <si>
    <t>21:0059:000152</t>
  </si>
  <si>
    <t>21:0059:000152:0001:0002:00</t>
  </si>
  <si>
    <t>810</t>
  </si>
  <si>
    <t>95DU4150A : 002 : 001</t>
  </si>
  <si>
    <t>21:0103:000127</t>
  </si>
  <si>
    <t>21:0059:000153</t>
  </si>
  <si>
    <t>21:0059:000153:0002:0002:01</t>
  </si>
  <si>
    <t>95DU4150A : 002 : 002</t>
  </si>
  <si>
    <t>21:0103:000128</t>
  </si>
  <si>
    <t>21:0059:000153:0002:0002:02</t>
  </si>
  <si>
    <t>194</t>
  </si>
  <si>
    <t>95DU4151 : 002 : 000</t>
  </si>
  <si>
    <t>21:0103:000129</t>
  </si>
  <si>
    <t>21:0059:000154</t>
  </si>
  <si>
    <t>21:0059:000154:0001:0002:00</t>
  </si>
  <si>
    <t>3.38</t>
  </si>
  <si>
    <t>95DU4152 : 002 : 000</t>
  </si>
  <si>
    <t>21:0103:000130</t>
  </si>
  <si>
    <t>21:0059:000155</t>
  </si>
  <si>
    <t>21:0059:000155:0001:0002:00</t>
  </si>
  <si>
    <t>95DU4153 : 002 : 000</t>
  </si>
  <si>
    <t>21:0103:000131</t>
  </si>
  <si>
    <t>21:0059:000156</t>
  </si>
  <si>
    <t>21:0059:000156:0001:0002:00</t>
  </si>
  <si>
    <t>95DU4154 : 002 : 000</t>
  </si>
  <si>
    <t>21:0103:000132</t>
  </si>
  <si>
    <t>21:0059:000157</t>
  </si>
  <si>
    <t>21:0059:000157:0001:0002:00</t>
  </si>
  <si>
    <t>247</t>
  </si>
  <si>
    <t>95DU4156 : 002 : 000</t>
  </si>
  <si>
    <t>21:0103:000133</t>
  </si>
  <si>
    <t>21:0059:000159</t>
  </si>
  <si>
    <t>21:0059:000159:0001:0002:00</t>
  </si>
  <si>
    <t>990</t>
  </si>
  <si>
    <t>95DU4158A : 002 : 001</t>
  </si>
  <si>
    <t>21:0103:000134</t>
  </si>
  <si>
    <t>21:0059:000161</t>
  </si>
  <si>
    <t>21:0059:000161:0002:0002:01</t>
  </si>
  <si>
    <t>2200</t>
  </si>
  <si>
    <t>95DU4158A : 002 : 002</t>
  </si>
  <si>
    <t>21:0103:000135</t>
  </si>
  <si>
    <t>21:0059:000161:0002:0002:02</t>
  </si>
  <si>
    <t>2300</t>
  </si>
  <si>
    <t>224</t>
  </si>
  <si>
    <t>95DU4159 : 002 : 000</t>
  </si>
  <si>
    <t>21:0103:000136</t>
  </si>
  <si>
    <t>21:0059:000162</t>
  </si>
  <si>
    <t>21:0059:000162:0001:0002:00</t>
  </si>
  <si>
    <t>3.13</t>
  </si>
  <si>
    <t>156</t>
  </si>
  <si>
    <t>95DU4160 : 002 : 000</t>
  </si>
  <si>
    <t>21:0103:000137</t>
  </si>
  <si>
    <t>21:0059:000163</t>
  </si>
  <si>
    <t>21:0059:000163:0001:0002:00</t>
  </si>
  <si>
    <t>95DU4161 : 002 : 000</t>
  </si>
  <si>
    <t>21:0103:000138</t>
  </si>
  <si>
    <t>21:0059:000164</t>
  </si>
  <si>
    <t>21:0059:000164:0001:0002:00</t>
  </si>
  <si>
    <t>95DU4162 : 002 : 000</t>
  </si>
  <si>
    <t>21:0103:000139</t>
  </si>
  <si>
    <t>21:0059:000165</t>
  </si>
  <si>
    <t>21:0059:000165:0001:0002:00</t>
  </si>
  <si>
    <t>95DU4163 : 002 : 000</t>
  </si>
  <si>
    <t>21:0103:000140</t>
  </si>
  <si>
    <t>21:0059:000166</t>
  </si>
  <si>
    <t>21:0059:000166:0001:0002:00</t>
  </si>
  <si>
    <t>95DU4164 : 002 : 000</t>
  </si>
  <si>
    <t>21:0103:000141</t>
  </si>
  <si>
    <t>21:0059:000167</t>
  </si>
  <si>
    <t>21:0059:000167:0001:0002:00</t>
  </si>
  <si>
    <t>5.14</t>
  </si>
  <si>
    <t>139</t>
  </si>
  <si>
    <t>95DU4165 : 002 : 000</t>
  </si>
  <si>
    <t>21:0103:000142</t>
  </si>
  <si>
    <t>21:0059:000168</t>
  </si>
  <si>
    <t>21:0059:000168:0001:0002:00</t>
  </si>
  <si>
    <t>95DU4166 : 002 : 000</t>
  </si>
  <si>
    <t>21:0103:000143</t>
  </si>
  <si>
    <t>21:0059:000169</t>
  </si>
  <si>
    <t>21:0059:000169:0001:0002:00</t>
  </si>
  <si>
    <t>95DU4167 : 002 : 000</t>
  </si>
  <si>
    <t>21:0103:000144</t>
  </si>
  <si>
    <t>21:0059:000170</t>
  </si>
  <si>
    <t>21:0059:000170:0001:0002:00</t>
  </si>
  <si>
    <t>7.97</t>
  </si>
  <si>
    <t>3.15</t>
  </si>
  <si>
    <t>309</t>
  </si>
  <si>
    <t>95DU4168 : 002 : 000</t>
  </si>
  <si>
    <t>21:0103:000145</t>
  </si>
  <si>
    <t>21:0059:000171</t>
  </si>
  <si>
    <t>21:0059:000171:0001:0002:00</t>
  </si>
  <si>
    <t>95DU4169 : 002 : 000</t>
  </si>
  <si>
    <t>21:0103:000146</t>
  </si>
  <si>
    <t>21:0059:000172</t>
  </si>
  <si>
    <t>21:0059:000172:0001:0002:00</t>
  </si>
  <si>
    <t>124</t>
  </si>
  <si>
    <t>95DU4170 : 002 : 000</t>
  </si>
  <si>
    <t>21:0103:000147</t>
  </si>
  <si>
    <t>21:0059:000173</t>
  </si>
  <si>
    <t>21:0059:000173:0001:0002:00</t>
  </si>
  <si>
    <t>4.24</t>
  </si>
  <si>
    <t>95DU4171 : 002 : 000</t>
  </si>
  <si>
    <t>21:0103:000148</t>
  </si>
  <si>
    <t>21:0059:000174</t>
  </si>
  <si>
    <t>21:0059:000174:0001:0002:00</t>
  </si>
  <si>
    <t>95DU4172 : 002 : 000</t>
  </si>
  <si>
    <t>21:0103:000149</t>
  </si>
  <si>
    <t>21:0059:000175</t>
  </si>
  <si>
    <t>21:0059:000175:0001:0002:00</t>
  </si>
  <si>
    <t>95DU4173 : 002 : 001</t>
  </si>
  <si>
    <t>21:0103:000150</t>
  </si>
  <si>
    <t>21:0059:000176</t>
  </si>
  <si>
    <t>21:0059:000176:0001:0002:01</t>
  </si>
  <si>
    <t>95DU4173 : 002 : 002</t>
  </si>
  <si>
    <t>21:0103:000151</t>
  </si>
  <si>
    <t>21:0059:000176:0001:0002:02</t>
  </si>
  <si>
    <t>159</t>
  </si>
  <si>
    <t>95DU4174 : 002 : 000</t>
  </si>
  <si>
    <t>21:0103:000152</t>
  </si>
  <si>
    <t>21:0059:000177</t>
  </si>
  <si>
    <t>21:0059:000177:0001:0002:00</t>
  </si>
  <si>
    <t>95DU4175A : 002 : 000</t>
  </si>
  <si>
    <t>21:0103:000153</t>
  </si>
  <si>
    <t>21:0059:000178</t>
  </si>
  <si>
    <t>21:0059:000178:0002:0002:00</t>
  </si>
  <si>
    <t>95DU4176 : 002 : 000</t>
  </si>
  <si>
    <t>21:0103:000154</t>
  </si>
  <si>
    <t>21:0059:000179</t>
  </si>
  <si>
    <t>21:0059:000179:0001:0002:00</t>
  </si>
  <si>
    <t>95DU4177 : 002 : 000</t>
  </si>
  <si>
    <t>21:0103:000155</t>
  </si>
  <si>
    <t>21:0059:000180</t>
  </si>
  <si>
    <t>21:0059:000180:0001:0002:00</t>
  </si>
  <si>
    <t>95DU4178 : 002 : 000</t>
  </si>
  <si>
    <t>21:0103:000156</t>
  </si>
  <si>
    <t>21:0059:000181</t>
  </si>
  <si>
    <t>21:0059:000181:0001:0002:00</t>
  </si>
  <si>
    <t>95DU4179 : 002 : 000</t>
  </si>
  <si>
    <t>21:0103:000157</t>
  </si>
  <si>
    <t>21:0059:000182</t>
  </si>
  <si>
    <t>21:0059:000182:0001:0002:00</t>
  </si>
  <si>
    <t>95DU4180 : 002 : 000</t>
  </si>
  <si>
    <t>21:0103:000158</t>
  </si>
  <si>
    <t>21:0059:000183</t>
  </si>
  <si>
    <t>21:0059:000183:0001:0002:00</t>
  </si>
  <si>
    <t>95DU4181A : 002 : 000</t>
  </si>
  <si>
    <t>21:0103:000159</t>
  </si>
  <si>
    <t>21:0059:000184</t>
  </si>
  <si>
    <t>21:0059:000184:0002:0002:00</t>
  </si>
  <si>
    <t>95DU4182 : 002 : 000</t>
  </si>
  <si>
    <t>21:0103:000160</t>
  </si>
  <si>
    <t>21:0059:000185</t>
  </si>
  <si>
    <t>21:0059:000185:0001:0002:00</t>
  </si>
  <si>
    <t>95DU4183 : 002 : 000</t>
  </si>
  <si>
    <t>21:0103:000161</t>
  </si>
  <si>
    <t>21:0059:000186</t>
  </si>
  <si>
    <t>21:0059:000186:0001:0002:00</t>
  </si>
  <si>
    <t>95DU4184A : 002 : 000</t>
  </si>
  <si>
    <t>21:0103:000162</t>
  </si>
  <si>
    <t>21:0059:000187</t>
  </si>
  <si>
    <t>21:0059:000187:0002:0002:00</t>
  </si>
  <si>
    <t>95DU4185 : 002 : 000</t>
  </si>
  <si>
    <t>21:0103:000163</t>
  </si>
  <si>
    <t>21:0059:000188</t>
  </si>
  <si>
    <t>21:0059:000188:0001:0002:00</t>
  </si>
  <si>
    <t>95DU4186A : 002 : 000</t>
  </si>
  <si>
    <t>21:0103:000164</t>
  </si>
  <si>
    <t>21:0059:000189</t>
  </si>
  <si>
    <t>21:0059:000189:0002:0002:00</t>
  </si>
  <si>
    <t>95DU4187 : 002 : 000</t>
  </si>
  <si>
    <t>21:0103:000165</t>
  </si>
  <si>
    <t>21:0059:000190</t>
  </si>
  <si>
    <t>21:0059:000190:0001:0002:00</t>
  </si>
  <si>
    <t>95DU4191A : 002 : 001</t>
  </si>
  <si>
    <t>21:0103:000166</t>
  </si>
  <si>
    <t>21:0059:000194</t>
  </si>
  <si>
    <t>21:0059:000194:0002:0002:01</t>
  </si>
  <si>
    <t>95DU4191A : 002 : 002</t>
  </si>
  <si>
    <t>21:0103:000167</t>
  </si>
  <si>
    <t>21:0059:000194:0002:0002:02</t>
  </si>
  <si>
    <t>212</t>
  </si>
  <si>
    <t>95DU4192A : 002 : 000</t>
  </si>
  <si>
    <t>21:0103:000168</t>
  </si>
  <si>
    <t>21:0059:000195</t>
  </si>
  <si>
    <t>21:0059:000195:0002:0002:00</t>
  </si>
  <si>
    <t>95DU4192B : 002 : 000</t>
  </si>
  <si>
    <t>21:0103:000169</t>
  </si>
  <si>
    <t>21:0059:000195:0003:0002:00</t>
  </si>
  <si>
    <t>95DU4192C : 002 : 000</t>
  </si>
  <si>
    <t>21:0103:000170</t>
  </si>
  <si>
    <t>21:0059:000195:0004:0002:00</t>
  </si>
  <si>
    <t>95DU_TCA8010-01</t>
  </si>
  <si>
    <t>21:0103:000171</t>
  </si>
  <si>
    <t>173</t>
  </si>
  <si>
    <t>95DU_TCA8010-02</t>
  </si>
  <si>
    <t>21:0103:000172</t>
  </si>
  <si>
    <t>95DU_TCA8010-03</t>
  </si>
  <si>
    <t>21:0103:000173</t>
  </si>
  <si>
    <t>164</t>
  </si>
  <si>
    <t>96KKA5000 : 002 : 000</t>
  </si>
  <si>
    <t>21:0105:000001</t>
  </si>
  <si>
    <t>21:0042:000001</t>
  </si>
  <si>
    <t>21:0042:000001:0001:0002:00</t>
  </si>
  <si>
    <t>96KKA5001 : 002 : 000</t>
  </si>
  <si>
    <t>21:0105:000002</t>
  </si>
  <si>
    <t>21:0042:000002</t>
  </si>
  <si>
    <t>21:0042:000002:0001:0002:00</t>
  </si>
  <si>
    <t>96KKA5002 : 002 : 000</t>
  </si>
  <si>
    <t>21:0105:000003</t>
  </si>
  <si>
    <t>21:0042:000003</t>
  </si>
  <si>
    <t>21:0042:000003:0001:0002:00</t>
  </si>
  <si>
    <t>96KKA5003 : 002 : 000</t>
  </si>
  <si>
    <t>21:0105:000004</t>
  </si>
  <si>
    <t>21:0042:000004</t>
  </si>
  <si>
    <t>21:0042:000004:0001:0002:00</t>
  </si>
  <si>
    <t>96KKA5004 : 002 : 000</t>
  </si>
  <si>
    <t>21:0105:000005</t>
  </si>
  <si>
    <t>21:0042:000005</t>
  </si>
  <si>
    <t>21:0042:000005:0001:0002:00</t>
  </si>
  <si>
    <t>96KKA5005 : 002 : 001</t>
  </si>
  <si>
    <t>21:0105:000006</t>
  </si>
  <si>
    <t>21:0042:000006</t>
  </si>
  <si>
    <t>21:0042:000006:0001:0002:01</t>
  </si>
  <si>
    <t>96KKA5005 : 002 : 002</t>
  </si>
  <si>
    <t>21:0105:000007</t>
  </si>
  <si>
    <t>21:0042:000006:0001:0002:02</t>
  </si>
  <si>
    <t>35.43</t>
  </si>
  <si>
    <t>96KKA5006 : 002 : 000</t>
  </si>
  <si>
    <t>21:0105:000008</t>
  </si>
  <si>
    <t>21:0042:000007</t>
  </si>
  <si>
    <t>21:0042:000007:0001:0002:00</t>
  </si>
  <si>
    <t>96KKA5007 : 002 : 000</t>
  </si>
  <si>
    <t>21:0105:000009</t>
  </si>
  <si>
    <t>21:0042:000008</t>
  </si>
  <si>
    <t>21:0042:000008:0001:0002:00</t>
  </si>
  <si>
    <t>96KKA5008 : 002 : 000</t>
  </si>
  <si>
    <t>21:0105:000010</t>
  </si>
  <si>
    <t>21:0042:000009</t>
  </si>
  <si>
    <t>21:0042:000009:0001:0002:00</t>
  </si>
  <si>
    <t>96KKA5009 : 002 : 000</t>
  </si>
  <si>
    <t>21:0105:000011</t>
  </si>
  <si>
    <t>21:0042:000010</t>
  </si>
  <si>
    <t>21:0042:000010:0001:0002:00</t>
  </si>
  <si>
    <t>116</t>
  </si>
  <si>
    <t>96KKA5010 : 002 : 000</t>
  </si>
  <si>
    <t>21:0105:000012</t>
  </si>
  <si>
    <t>21:0042:000011</t>
  </si>
  <si>
    <t>21:0042:000011:0001:0002:00</t>
  </si>
  <si>
    <t>96KKA5011 : 002 : 000</t>
  </si>
  <si>
    <t>21:0105:000013</t>
  </si>
  <si>
    <t>21:0042:000012</t>
  </si>
  <si>
    <t>21:0042:000012:0001:0002:00</t>
  </si>
  <si>
    <t>96KKA5012 : 002 : 000</t>
  </si>
  <si>
    <t>21:0105:000014</t>
  </si>
  <si>
    <t>21:0042:000013</t>
  </si>
  <si>
    <t>21:0042:000013:0001:0002:00</t>
  </si>
  <si>
    <t>126</t>
  </si>
  <si>
    <t>96KKA5013 : 002 : 000</t>
  </si>
  <si>
    <t>21:0105:000015</t>
  </si>
  <si>
    <t>21:0042:000014</t>
  </si>
  <si>
    <t>21:0042:000014:0001:0002:00</t>
  </si>
  <si>
    <t>121</t>
  </si>
  <si>
    <t>96KKA5014 : 002 : 000</t>
  </si>
  <si>
    <t>21:0105:000016</t>
  </si>
  <si>
    <t>21:0042:000015</t>
  </si>
  <si>
    <t>21:0042:000015:0001:0002:00</t>
  </si>
  <si>
    <t>96KKA5015 : 002 : 001</t>
  </si>
  <si>
    <t>21:0105:000017</t>
  </si>
  <si>
    <t>21:0042:000016</t>
  </si>
  <si>
    <t>21:0042:000016:0001:0002:01</t>
  </si>
  <si>
    <t>96KKA5015 : 002 : 002</t>
  </si>
  <si>
    <t>21:0105:000018</t>
  </si>
  <si>
    <t>21:0042:000016:0001:0002:02</t>
  </si>
  <si>
    <t>30.06</t>
  </si>
  <si>
    <t>96KKA5016 : 002 : 000</t>
  </si>
  <si>
    <t>21:0105:000019</t>
  </si>
  <si>
    <t>21:0042:000017</t>
  </si>
  <si>
    <t>21:0042:000017:0001:0002:00</t>
  </si>
  <si>
    <t>96KKA5017 : 002 : 000</t>
  </si>
  <si>
    <t>21:0105:000020</t>
  </si>
  <si>
    <t>21:0042:000018</t>
  </si>
  <si>
    <t>21:0042:000018:0001:0002:00</t>
  </si>
  <si>
    <t>96KKA5018 : 002 : 000</t>
  </si>
  <si>
    <t>21:0105:000021</t>
  </si>
  <si>
    <t>21:0042:000019</t>
  </si>
  <si>
    <t>21:0042:000019:0001:0002:00</t>
  </si>
  <si>
    <t>96KKA5019 : 002 : 000</t>
  </si>
  <si>
    <t>21:0105:000022</t>
  </si>
  <si>
    <t>21:0042:000020</t>
  </si>
  <si>
    <t>21:0042:000020:0001:0002:00</t>
  </si>
  <si>
    <t>96KKA5020 : 002 : 000</t>
  </si>
  <si>
    <t>21:0105:000023</t>
  </si>
  <si>
    <t>21:0042:000021</t>
  </si>
  <si>
    <t>21:0042:000021:0001:0002:00</t>
  </si>
  <si>
    <t>96KKA5021 : 002 : 000</t>
  </si>
  <si>
    <t>21:0105:000024</t>
  </si>
  <si>
    <t>21:0042:000022</t>
  </si>
  <si>
    <t>21:0042:000022:0001:0002:00</t>
  </si>
  <si>
    <t>96KKA5022 : 002 : 000</t>
  </si>
  <si>
    <t>21:0105:000025</t>
  </si>
  <si>
    <t>21:0042:000023</t>
  </si>
  <si>
    <t>21:0042:000023:0001:0002:00</t>
  </si>
  <si>
    <t>96KKA5023 : 002 : 000</t>
  </si>
  <si>
    <t>21:0105:000026</t>
  </si>
  <si>
    <t>21:0042:000024</t>
  </si>
  <si>
    <t>21:0042:000024:0001:0002:00</t>
  </si>
  <si>
    <t>96KKA5024 : 002 : 000</t>
  </si>
  <si>
    <t>21:0105:000027</t>
  </si>
  <si>
    <t>21:0042:000025</t>
  </si>
  <si>
    <t>21:0042:000025:0001:0002:00</t>
  </si>
  <si>
    <t>96KKA5025 : 002 : 001</t>
  </si>
  <si>
    <t>21:0105:000028</t>
  </si>
  <si>
    <t>21:0042:000026</t>
  </si>
  <si>
    <t>21:0042:000026:0001:0002:01</t>
  </si>
  <si>
    <t>96KKA5025 : 002 : 002</t>
  </si>
  <si>
    <t>21:0105:000029</t>
  </si>
  <si>
    <t>21:0042:000026:0001:0002:02</t>
  </si>
  <si>
    <t>96KKA5026 : 002 : 000</t>
  </si>
  <si>
    <t>21:0105:000030</t>
  </si>
  <si>
    <t>21:0042:000027</t>
  </si>
  <si>
    <t>21:0042:000027:0001:0002:00</t>
  </si>
  <si>
    <t>96KKA5027 : 002 : 000</t>
  </si>
  <si>
    <t>21:0105:000031</t>
  </si>
  <si>
    <t>21:0042:000028</t>
  </si>
  <si>
    <t>21:0042:000028:0001:0002:00</t>
  </si>
  <si>
    <t>96KKA5028 : 002 : 000</t>
  </si>
  <si>
    <t>21:0105:000032</t>
  </si>
  <si>
    <t>21:0042:000029</t>
  </si>
  <si>
    <t>21:0042:000029:0001:0002:00</t>
  </si>
  <si>
    <t>96KKA5029 : 002 : 000</t>
  </si>
  <si>
    <t>21:0105:000033</t>
  </si>
  <si>
    <t>21:0042:000030</t>
  </si>
  <si>
    <t>21:0042:000030:0001:0002:00</t>
  </si>
  <si>
    <t>96KKA5030 : 002 : 000</t>
  </si>
  <si>
    <t>21:0105:000034</t>
  </si>
  <si>
    <t>21:0042:000031</t>
  </si>
  <si>
    <t>21:0042:000031:0001:0002:00</t>
  </si>
  <si>
    <t>96KKA5031 : 002 : 000</t>
  </si>
  <si>
    <t>21:0105:000035</t>
  </si>
  <si>
    <t>21:0042:000032</t>
  </si>
  <si>
    <t>21:0042:000032:0001:0002:00</t>
  </si>
  <si>
    <t>96KKA5032 : 002 : 000</t>
  </si>
  <si>
    <t>21:0105:000036</t>
  </si>
  <si>
    <t>21:0042:000033</t>
  </si>
  <si>
    <t>21:0042:000033:0001:0002:00</t>
  </si>
  <si>
    <t>96KKA5033 : 002 : 000</t>
  </si>
  <si>
    <t>21:0105:000037</t>
  </si>
  <si>
    <t>21:0042:000034</t>
  </si>
  <si>
    <t>21:0042:000034:0001:0002:00</t>
  </si>
  <si>
    <t>96KKA5034 : 002 : 000</t>
  </si>
  <si>
    <t>21:0105:000038</t>
  </si>
  <si>
    <t>21:0042:000035</t>
  </si>
  <si>
    <t>21:0042:000035:0001:0002:00</t>
  </si>
  <si>
    <t>96KKA5035 : 002 : 001</t>
  </si>
  <si>
    <t>21:0105:000039</t>
  </si>
  <si>
    <t>21:0042:000036</t>
  </si>
  <si>
    <t>21:0042:000036:0001:0002:01</t>
  </si>
  <si>
    <t>96KKA5035 : 002 : 002</t>
  </si>
  <si>
    <t>21:0105:000040</t>
  </si>
  <si>
    <t>21:0042:000036:0001:0002:02</t>
  </si>
  <si>
    <t>31.58</t>
  </si>
  <si>
    <t>96KKA5036 : 002 : 000</t>
  </si>
  <si>
    <t>21:0105:000041</t>
  </si>
  <si>
    <t>21:0042:000037</t>
  </si>
  <si>
    <t>21:0042:000037:0001:0002:00</t>
  </si>
  <si>
    <t>96KKA5037 : 002 : 000</t>
  </si>
  <si>
    <t>21:0105:000042</t>
  </si>
  <si>
    <t>21:0042:000038</t>
  </si>
  <si>
    <t>21:0042:000038:0001:0002:00</t>
  </si>
  <si>
    <t>96KKA5038 : 002 : 000</t>
  </si>
  <si>
    <t>21:0105:000043</t>
  </si>
  <si>
    <t>21:0042:000039</t>
  </si>
  <si>
    <t>21:0042:000039:0001:0002:00</t>
  </si>
  <si>
    <t>96KKA5039 : 002 : 000</t>
  </si>
  <si>
    <t>21:0105:000044</t>
  </si>
  <si>
    <t>21:0042:000040</t>
  </si>
  <si>
    <t>21:0042:000040:0001:0002:00</t>
  </si>
  <si>
    <t>96KKA5040 : 002 : 000</t>
  </si>
  <si>
    <t>21:0105:000045</t>
  </si>
  <si>
    <t>21:0042:000041</t>
  </si>
  <si>
    <t>21:0042:000041:0001:0002:00</t>
  </si>
  <si>
    <t>96KKA5041 : 002 : 000</t>
  </si>
  <si>
    <t>21:0105:000046</t>
  </si>
  <si>
    <t>21:0042:000042</t>
  </si>
  <si>
    <t>21:0042:000042:0001:0002:00</t>
  </si>
  <si>
    <t>96KKA5042 : 002 : 000</t>
  </si>
  <si>
    <t>21:0105:000047</t>
  </si>
  <si>
    <t>21:0042:000043</t>
  </si>
  <si>
    <t>21:0042:000043:0001:0002:00</t>
  </si>
  <si>
    <t>96KKA5043 : 002 : 000</t>
  </si>
  <si>
    <t>21:0105:000048</t>
  </si>
  <si>
    <t>21:0042:000044</t>
  </si>
  <si>
    <t>21:0042:000044:0001:0002:00</t>
  </si>
  <si>
    <t>96KKA5044 : 002 : 000</t>
  </si>
  <si>
    <t>21:0105:000049</t>
  </si>
  <si>
    <t>21:0042:000045</t>
  </si>
  <si>
    <t>21:0042:000045:0001:0002:00</t>
  </si>
  <si>
    <t>96KKA5045 : 002 : 001</t>
  </si>
  <si>
    <t>21:0105:000050</t>
  </si>
  <si>
    <t>21:0042:000046</t>
  </si>
  <si>
    <t>21:0042:000046:0001:0002:01</t>
  </si>
  <si>
    <t>96KKA5045 : 002 : 002</t>
  </si>
  <si>
    <t>21:0105:000051</t>
  </si>
  <si>
    <t>21:0042:000046:0001:0002:02</t>
  </si>
  <si>
    <t>18.67</t>
  </si>
  <si>
    <t>96KKA5046 : 002 : 000</t>
  </si>
  <si>
    <t>21:0105:000052</t>
  </si>
  <si>
    <t>21:0042:000047</t>
  </si>
  <si>
    <t>21:0042:000047:0001:0002:00</t>
  </si>
  <si>
    <t>96KKA5047 : 002 : 000</t>
  </si>
  <si>
    <t>21:0105:000053</t>
  </si>
  <si>
    <t>21:0042:000048</t>
  </si>
  <si>
    <t>21:0042:000048:0001:0002:00</t>
  </si>
  <si>
    <t>96KKA5048 : 002 : 000</t>
  </si>
  <si>
    <t>21:0105:000054</t>
  </si>
  <si>
    <t>21:0042:000049</t>
  </si>
  <si>
    <t>21:0042:000049:0001:0002:00</t>
  </si>
  <si>
    <t>96KKA5049 : 002 : 000</t>
  </si>
  <si>
    <t>21:0105:000055</t>
  </si>
  <si>
    <t>21:0042:000050</t>
  </si>
  <si>
    <t>21:0042:000050:0001:0002:00</t>
  </si>
  <si>
    <t>96KKA5050 : 002 : 000</t>
  </si>
  <si>
    <t>21:0105:000056</t>
  </si>
  <si>
    <t>21:0042:000051</t>
  </si>
  <si>
    <t>21:0042:000051:0001:0002:00</t>
  </si>
  <si>
    <t>96KKA5051 : 002 : 000</t>
  </si>
  <si>
    <t>21:0105:000057</t>
  </si>
  <si>
    <t>21:0042:000052</t>
  </si>
  <si>
    <t>21:0042:000052:0001:0002:00</t>
  </si>
  <si>
    <t>96KKA5052 : 002 : 000</t>
  </si>
  <si>
    <t>21:0105:000058</t>
  </si>
  <si>
    <t>21:0042:000053</t>
  </si>
  <si>
    <t>21:0042:000053:0001:0002:00</t>
  </si>
  <si>
    <t>96KKA5053 : 002 : 000</t>
  </si>
  <si>
    <t>21:0105:000059</t>
  </si>
  <si>
    <t>21:0042:000054</t>
  </si>
  <si>
    <t>21:0042:000054:0001:0002:00</t>
  </si>
  <si>
    <t>96KKA5054 : 002 : 000</t>
  </si>
  <si>
    <t>21:0105:000060</t>
  </si>
  <si>
    <t>21:0042:000055</t>
  </si>
  <si>
    <t>21:0042:000055:0001:0002:00</t>
  </si>
  <si>
    <t>96KKA5055 : 002 : 001</t>
  </si>
  <si>
    <t>21:0105:000061</t>
  </si>
  <si>
    <t>21:0042:000056</t>
  </si>
  <si>
    <t>21:0042:000056:0001:0002:01</t>
  </si>
  <si>
    <t>96KKA5055 : 002 : 002</t>
  </si>
  <si>
    <t>21:0105:000062</t>
  </si>
  <si>
    <t>21:0042:000056:0001:0002:02</t>
  </si>
  <si>
    <t>30.38</t>
  </si>
  <si>
    <t>96KKA5056 : 002 : 000</t>
  </si>
  <si>
    <t>21:0105:000063</t>
  </si>
  <si>
    <t>21:0042:000057</t>
  </si>
  <si>
    <t>21:0042:000057:0001:0002:00</t>
  </si>
  <si>
    <t>96KKA5057 : 002 : 000</t>
  </si>
  <si>
    <t>21:0105:000064</t>
  </si>
  <si>
    <t>21:0042:000058</t>
  </si>
  <si>
    <t>21:0042:000058:0001:0002:00</t>
  </si>
  <si>
    <t>96KKA5058 : 002 : 000</t>
  </si>
  <si>
    <t>21:0105:000065</t>
  </si>
  <si>
    <t>21:0042:000059</t>
  </si>
  <si>
    <t>21:0042:000059:0001:0002:00</t>
  </si>
  <si>
    <t>96KKA5059 : 002 : 000</t>
  </si>
  <si>
    <t>21:0105:000066</t>
  </si>
  <si>
    <t>21:0042:000060</t>
  </si>
  <si>
    <t>21:0042:000060:0001:0002:00</t>
  </si>
  <si>
    <t>96KKA5060 : 002 : 000</t>
  </si>
  <si>
    <t>21:0105:000067</t>
  </si>
  <si>
    <t>21:0042:000061</t>
  </si>
  <si>
    <t>21:0042:000061:0001:0002:00</t>
  </si>
  <si>
    <t>96KKA5061 : 002 : 000</t>
  </si>
  <si>
    <t>21:0105:000068</t>
  </si>
  <si>
    <t>21:0042:000062</t>
  </si>
  <si>
    <t>21:0042:000062:0001:0002:00</t>
  </si>
  <si>
    <t>96KKA5062 : 002 : 000</t>
  </si>
  <si>
    <t>21:0105:000069</t>
  </si>
  <si>
    <t>21:0042:000063</t>
  </si>
  <si>
    <t>21:0042:000063:0001:0002:00</t>
  </si>
  <si>
    <t>96KKA5063 : 002 : 000</t>
  </si>
  <si>
    <t>21:0105:000070</t>
  </si>
  <si>
    <t>21:0042:000064</t>
  </si>
  <si>
    <t>21:0042:000064:0001:0002:00</t>
  </si>
  <si>
    <t>96KKA5064 : 002 : 000</t>
  </si>
  <si>
    <t>21:0105:000071</t>
  </si>
  <si>
    <t>21:0042:000065</t>
  </si>
  <si>
    <t>21:0042:000065:0001:0002:00</t>
  </si>
  <si>
    <t>96KKA5065 : 002 : 001</t>
  </si>
  <si>
    <t>21:0105:000072</t>
  </si>
  <si>
    <t>21:0042:000066</t>
  </si>
  <si>
    <t>21:0042:000066:0001:0002:01</t>
  </si>
  <si>
    <t>96KKA5065 : 002 : 002</t>
  </si>
  <si>
    <t>21:0105:000073</t>
  </si>
  <si>
    <t>21:0042:000066:0001:0002:02</t>
  </si>
  <si>
    <t>29.49</t>
  </si>
  <si>
    <t>96KKA5066 : 002 : 000</t>
  </si>
  <si>
    <t>21:0105:000074</t>
  </si>
  <si>
    <t>21:0042:000067</t>
  </si>
  <si>
    <t>21:0042:000067:0001:0002:00</t>
  </si>
  <si>
    <t>96KKA5067 : 002 : 000</t>
  </si>
  <si>
    <t>21:0105:000075</t>
  </si>
  <si>
    <t>21:0042:000068</t>
  </si>
  <si>
    <t>21:0042:000068:0001:0002:00</t>
  </si>
  <si>
    <t>96KKA5068 : 002 : 000</t>
  </si>
  <si>
    <t>21:0105:000076</t>
  </si>
  <si>
    <t>21:0042:000069</t>
  </si>
  <si>
    <t>21:0042:000069:0001:0002:00</t>
  </si>
  <si>
    <t>96KKA5069 : 002 : 000</t>
  </si>
  <si>
    <t>21:0105:000077</t>
  </si>
  <si>
    <t>21:0042:000070</t>
  </si>
  <si>
    <t>21:0042:000070:0001:0002:00</t>
  </si>
  <si>
    <t>96KKA5070 : 002 : 000</t>
  </si>
  <si>
    <t>21:0105:000078</t>
  </si>
  <si>
    <t>21:0042:000071</t>
  </si>
  <si>
    <t>21:0042:000071:0001:0002:00</t>
  </si>
  <si>
    <t>96KKA5071 : 002 : 000</t>
  </si>
  <si>
    <t>21:0105:000079</t>
  </si>
  <si>
    <t>21:0042:000072</t>
  </si>
  <si>
    <t>21:0042:000072:0001:0002:00</t>
  </si>
  <si>
    <t>96KKA5072 : 002 : 000</t>
  </si>
  <si>
    <t>21:0105:000080</t>
  </si>
  <si>
    <t>21:0042:000073</t>
  </si>
  <si>
    <t>21:0042:000073:0001:0002:00</t>
  </si>
  <si>
    <t>96KKA5073 : 002 : 000</t>
  </si>
  <si>
    <t>21:0105:000081</t>
  </si>
  <si>
    <t>21:0042:000074</t>
  </si>
  <si>
    <t>21:0042:000074:0001:0002:00</t>
  </si>
  <si>
    <t>96KKA5074 : 002 : 000</t>
  </si>
  <si>
    <t>21:0105:000082</t>
  </si>
  <si>
    <t>21:0042:000075</t>
  </si>
  <si>
    <t>21:0042:000075:0001:0002:00</t>
  </si>
  <si>
    <t>96KKA5075 : 002 : 001</t>
  </si>
  <si>
    <t>21:0105:000083</t>
  </si>
  <si>
    <t>21:0042:000076</t>
  </si>
  <si>
    <t>21:0042:000076:0001:0002:01</t>
  </si>
  <si>
    <t>96KKA5075 : 002 : 002</t>
  </si>
  <si>
    <t>21:0105:000084</t>
  </si>
  <si>
    <t>21:0042:000076:0001:0002:02</t>
  </si>
  <si>
    <t>30.15</t>
  </si>
  <si>
    <t>96KKA5076 : 002 : 000</t>
  </si>
  <si>
    <t>21:0105:000085</t>
  </si>
  <si>
    <t>21:0042:000077</t>
  </si>
  <si>
    <t>21:0042:000077:0001:0002:00</t>
  </si>
  <si>
    <t>96KKA5077 : 002 : 000</t>
  </si>
  <si>
    <t>21:0105:000086</t>
  </si>
  <si>
    <t>21:0042:000078</t>
  </si>
  <si>
    <t>21:0042:000078:0001:0002:00</t>
  </si>
  <si>
    <t>96KKA5078 : 002 : 000</t>
  </si>
  <si>
    <t>21:0105:000087</t>
  </si>
  <si>
    <t>21:0042:000079</t>
  </si>
  <si>
    <t>21:0042:000079:0001:0002:00</t>
  </si>
  <si>
    <t>96KKA5079 : 002 : 000</t>
  </si>
  <si>
    <t>21:0105:000088</t>
  </si>
  <si>
    <t>21:0042:000080</t>
  </si>
  <si>
    <t>21:0042:000080:0001:0002:00</t>
  </si>
  <si>
    <t>96KKA5080 : 002 : 000</t>
  </si>
  <si>
    <t>21:0105:000089</t>
  </si>
  <si>
    <t>21:0042:000081</t>
  </si>
  <si>
    <t>21:0042:000081:0001:0002:00</t>
  </si>
  <si>
    <t>96KKA5081 : 002 : 000</t>
  </si>
  <si>
    <t>21:0105:000090</t>
  </si>
  <si>
    <t>21:0042:000082</t>
  </si>
  <si>
    <t>21:0042:000082:0001:0002:00</t>
  </si>
  <si>
    <t>96KKA5082 : 002 : 000</t>
  </si>
  <si>
    <t>21:0105:000091</t>
  </si>
  <si>
    <t>21:0042:000083</t>
  </si>
  <si>
    <t>21:0042:000083:0001:0002:00</t>
  </si>
  <si>
    <t>96KKA5083 : 002 : 000</t>
  </si>
  <si>
    <t>21:0105:000092</t>
  </si>
  <si>
    <t>21:0042:000084</t>
  </si>
  <si>
    <t>21:0042:000084:0001:0002:00</t>
  </si>
  <si>
    <t>96KKA5084 : 002 : 000</t>
  </si>
  <si>
    <t>21:0105:000093</t>
  </si>
  <si>
    <t>21:0042:000085</t>
  </si>
  <si>
    <t>21:0042:000085:0001:0002:00</t>
  </si>
  <si>
    <t>96KKA5085 : 002 : 001</t>
  </si>
  <si>
    <t>21:0105:000094</t>
  </si>
  <si>
    <t>21:0042:000086</t>
  </si>
  <si>
    <t>21:0042:000086:0001:0002:01</t>
  </si>
  <si>
    <t>96KKA5085 : 002 : 002</t>
  </si>
  <si>
    <t>21:0105:000095</t>
  </si>
  <si>
    <t>21:0042:000086:0001:0002:02</t>
  </si>
  <si>
    <t>30.27</t>
  </si>
  <si>
    <t>96KKA5086 : 002 : 000</t>
  </si>
  <si>
    <t>21:0105:000096</t>
  </si>
  <si>
    <t>21:0042:000087</t>
  </si>
  <si>
    <t>21:0042:000087:0001:0002:00</t>
  </si>
  <si>
    <t>96KKA5087 : 002 : 000</t>
  </si>
  <si>
    <t>21:0105:000097</t>
  </si>
  <si>
    <t>21:0042:000088</t>
  </si>
  <si>
    <t>21:0042:000088:0001:0002:00</t>
  </si>
  <si>
    <t>101</t>
  </si>
  <si>
    <t>96KKA5088 : 002 : 000</t>
  </si>
  <si>
    <t>21:0105:000098</t>
  </si>
  <si>
    <t>21:0042:000089</t>
  </si>
  <si>
    <t>21:0042:000089:0001:0002:00</t>
  </si>
  <si>
    <t>96KKA5089 : 002 : 000</t>
  </si>
  <si>
    <t>21:0105:000099</t>
  </si>
  <si>
    <t>21:0042:000090</t>
  </si>
  <si>
    <t>21:0042:000090:0001:0002:00</t>
  </si>
  <si>
    <t>96KKA5090 : 002 : 000</t>
  </si>
  <si>
    <t>21:0105:000100</t>
  </si>
  <si>
    <t>21:0042:000091</t>
  </si>
  <si>
    <t>21:0042:000091:0001:0002:00</t>
  </si>
  <si>
    <t>96KKA5091 : 002 : 000</t>
  </si>
  <si>
    <t>21:0105:000101</t>
  </si>
  <si>
    <t>21:0042:000092</t>
  </si>
  <si>
    <t>21:0042:000092:0001:0002:00</t>
  </si>
  <si>
    <t>96KKA5092 : 002 : 000</t>
  </si>
  <si>
    <t>21:0105:000102</t>
  </si>
  <si>
    <t>21:0042:000093</t>
  </si>
  <si>
    <t>21:0042:000093:0001:0002:00</t>
  </si>
  <si>
    <t>96KKA5093 : 002 : 000</t>
  </si>
  <si>
    <t>21:0105:000103</t>
  </si>
  <si>
    <t>21:0042:000094</t>
  </si>
  <si>
    <t>21:0042:000094:0001:0002:00</t>
  </si>
  <si>
    <t>96KKA5094 : 002 : 000</t>
  </si>
  <si>
    <t>21:0105:000104</t>
  </si>
  <si>
    <t>21:0042:000095</t>
  </si>
  <si>
    <t>21:0042:000095:0001:0002:00</t>
  </si>
  <si>
    <t>96KKA5095 : 002 : 001</t>
  </si>
  <si>
    <t>21:0105:000105</t>
  </si>
  <si>
    <t>21:0042:000096</t>
  </si>
  <si>
    <t>21:0042:000096:0001:0002:01</t>
  </si>
  <si>
    <t>96KKA5095 : 002 : 002</t>
  </si>
  <si>
    <t>21:0105:000106</t>
  </si>
  <si>
    <t>21:0042:000096:0001:0002:02</t>
  </si>
  <si>
    <t>27.5</t>
  </si>
  <si>
    <t>96KKA5096 : 002 : 000</t>
  </si>
  <si>
    <t>21:0105:000107</t>
  </si>
  <si>
    <t>21:0042:000097</t>
  </si>
  <si>
    <t>21:0042:000097:0001:0002:00</t>
  </si>
  <si>
    <t>96KKA5097 : 002 : 000</t>
  </si>
  <si>
    <t>21:0105:000108</t>
  </si>
  <si>
    <t>21:0042:000098</t>
  </si>
  <si>
    <t>21:0042:000098:0001:0002:00</t>
  </si>
  <si>
    <t>96KKA5098 : 002 : 000</t>
  </si>
  <si>
    <t>21:0105:000109</t>
  </si>
  <si>
    <t>21:0042:000099</t>
  </si>
  <si>
    <t>21:0042:000099:0001:0002:00</t>
  </si>
  <si>
    <t>96KKA5099 : 002 : 000</t>
  </si>
  <si>
    <t>21:0105:000110</t>
  </si>
  <si>
    <t>21:0042:000100</t>
  </si>
  <si>
    <t>21:0042:000100:0001:0002:00</t>
  </si>
  <si>
    <t>96KKA5100 : 002 : 000</t>
  </si>
  <si>
    <t>21:0105:000111</t>
  </si>
  <si>
    <t>21:0042:000101</t>
  </si>
  <si>
    <t>21:0042:000101:0001:0002:00</t>
  </si>
  <si>
    <t>96KKA5101 : 002 : 000</t>
  </si>
  <si>
    <t>21:0105:000112</t>
  </si>
  <si>
    <t>21:0042:000102</t>
  </si>
  <si>
    <t>21:0042:000102:0001:0002:00</t>
  </si>
  <si>
    <t>96KKA5102 : 002 : 000</t>
  </si>
  <si>
    <t>21:0105:000113</t>
  </si>
  <si>
    <t>21:0042:000103</t>
  </si>
  <si>
    <t>21:0042:000103:0001:0002:00</t>
  </si>
  <si>
    <t>96KKA5103 : 002 : 000</t>
  </si>
  <si>
    <t>21:0105:000114</t>
  </si>
  <si>
    <t>21:0042:000104</t>
  </si>
  <si>
    <t>21:0042:000104:0001:0002:00</t>
  </si>
  <si>
    <t>96KKA5104 : 002 : 000</t>
  </si>
  <si>
    <t>21:0105:000115</t>
  </si>
  <si>
    <t>21:0042:000105</t>
  </si>
  <si>
    <t>21:0042:000105:0001:0002:00</t>
  </si>
  <si>
    <t>96KKA5105 : 002 : 000</t>
  </si>
  <si>
    <t>21:0105:000116</t>
  </si>
  <si>
    <t>21:0042:000106</t>
  </si>
  <si>
    <t>21:0042:000106:0001:0002:00</t>
  </si>
  <si>
    <t>96KKA5106 : 002 : 000</t>
  </si>
  <si>
    <t>21:0105:000117</t>
  </si>
  <si>
    <t>21:0042:000107</t>
  </si>
  <si>
    <t>21:0042:000107:0001:0002:00</t>
  </si>
  <si>
    <t>96KKA5107 : 002 : 000</t>
  </si>
  <si>
    <t>21:0105:000118</t>
  </si>
  <si>
    <t>21:0042:000108</t>
  </si>
  <si>
    <t>21:0042:000108:0001:0002:00</t>
  </si>
  <si>
    <t>96KKA5108 : 002 : 000</t>
  </si>
  <si>
    <t>21:0105:000119</t>
  </si>
  <si>
    <t>21:0042:000109</t>
  </si>
  <si>
    <t>21:0042:000109:0001:0002:00</t>
  </si>
  <si>
    <t>96KKA5109 : 002 : 000</t>
  </si>
  <si>
    <t>21:0105:000120</t>
  </si>
  <si>
    <t>21:0042:000110</t>
  </si>
  <si>
    <t>21:0042:000110:0001:0002:00</t>
  </si>
  <si>
    <t>96KKA5110 : 002 : 000</t>
  </si>
  <si>
    <t>21:0105:000121</t>
  </si>
  <si>
    <t>21:0042:000111</t>
  </si>
  <si>
    <t>21:0042:000111:0001:0002:00</t>
  </si>
  <si>
    <t>96KKA5112 : 002 : 000</t>
  </si>
  <si>
    <t>21:0105:000122</t>
  </si>
  <si>
    <t>21:0042:000112</t>
  </si>
  <si>
    <t>21:0042:000112:0001:0002:00</t>
  </si>
  <si>
    <t>96KKA_TCA8010-03</t>
  </si>
  <si>
    <t>21:0105:000123</t>
  </si>
  <si>
    <t>155</t>
  </si>
  <si>
    <t>34.79</t>
  </si>
  <si>
    <t>96KKA_TCA8010-04</t>
  </si>
  <si>
    <t>21:0105:000124</t>
  </si>
  <si>
    <t>162</t>
  </si>
  <si>
    <t>34.28</t>
  </si>
  <si>
    <t>97KKA5515 : 002 : 000</t>
  </si>
  <si>
    <t>21:0107:000001</t>
  </si>
  <si>
    <t>21:0069:000016</t>
  </si>
  <si>
    <t>21:0069:000016:0001:0002:00</t>
  </si>
  <si>
    <t>97KKA5523 : 002 : 000</t>
  </si>
  <si>
    <t>21:0107:000002</t>
  </si>
  <si>
    <t>21:0069:000024</t>
  </si>
  <si>
    <t>21:0069:000024:0001:0002:00</t>
  </si>
  <si>
    <t>4.35</t>
  </si>
  <si>
    <t>148</t>
  </si>
  <si>
    <t>97KKA5524 : 002 : 000</t>
  </si>
  <si>
    <t>21:0107:000003</t>
  </si>
  <si>
    <t>21:0069:000025</t>
  </si>
  <si>
    <t>21:0069:000025:0001:0002:00</t>
  </si>
  <si>
    <t>97KKA5525 : 002 : 000</t>
  </si>
  <si>
    <t>21:0107:000004</t>
  </si>
  <si>
    <t>21:0069:000026</t>
  </si>
  <si>
    <t>21:0069:000026:0001:0002:00</t>
  </si>
  <si>
    <t>97KKA5528 : 002 : 000</t>
  </si>
  <si>
    <t>21:0107:000005</t>
  </si>
  <si>
    <t>21:0069:000029</t>
  </si>
  <si>
    <t>21:0069:000029:0001:0002:00</t>
  </si>
  <si>
    <t>97KKA5529 : 002 : 000</t>
  </si>
  <si>
    <t>21:0107:000006</t>
  </si>
  <si>
    <t>21:0069:000030</t>
  </si>
  <si>
    <t>21:0069:000030:0001:0002:00</t>
  </si>
  <si>
    <t>97KKA5530 : 002 : 000</t>
  </si>
  <si>
    <t>21:0107:000007</t>
  </si>
  <si>
    <t>21:0069:000031</t>
  </si>
  <si>
    <t>21:0069:000031:0001:0002:00</t>
  </si>
  <si>
    <t>97KKA5541 : 002 : 000</t>
  </si>
  <si>
    <t>21:0107:000008</t>
  </si>
  <si>
    <t>21:0069:000042</t>
  </si>
  <si>
    <t>21:0069:000042:0001:0002:00</t>
  </si>
  <si>
    <t>97KKA5544 : 002 : 000</t>
  </si>
  <si>
    <t>21:0107:000009</t>
  </si>
  <si>
    <t>21:0069:000045</t>
  </si>
  <si>
    <t>21:0069:000045:0001:0002:00</t>
  </si>
  <si>
    <t>97KKA5545 : 002 : 001</t>
  </si>
  <si>
    <t>21:0107:000010</t>
  </si>
  <si>
    <t>21:0069:000046</t>
  </si>
  <si>
    <t>21:0069:000046:0001:0002:01</t>
  </si>
  <si>
    <t>97KKA5545 : 002 : 002</t>
  </si>
  <si>
    <t>21:0107:000011</t>
  </si>
  <si>
    <t>21:0069:000046:0001:0002:02</t>
  </si>
  <si>
    <t>30.2</t>
  </si>
  <si>
    <t>97KKA5546A : 002 : 000</t>
  </si>
  <si>
    <t>21:0107:000012</t>
  </si>
  <si>
    <t>21:0069:000047</t>
  </si>
  <si>
    <t>21:0069:000047:0001:0002:00</t>
  </si>
  <si>
    <t>97KKA5546B : 002 : 000</t>
  </si>
  <si>
    <t>21:0107:000013</t>
  </si>
  <si>
    <t>21:0069:000047:0002:0002:00</t>
  </si>
  <si>
    <t>97KKA5547 : 002 : 000</t>
  </si>
  <si>
    <t>21:0107:000014</t>
  </si>
  <si>
    <t>21:0069:000048</t>
  </si>
  <si>
    <t>21:0069:000048:0001:0002:00</t>
  </si>
  <si>
    <t>97KKA5549 : 002 : 000</t>
  </si>
  <si>
    <t>21:0107:000015</t>
  </si>
  <si>
    <t>21:0069:000050</t>
  </si>
  <si>
    <t>21:0069:000050:0001:0002:00</t>
  </si>
  <si>
    <t>97KKA5550 : 002 : 000</t>
  </si>
  <si>
    <t>21:0107:000016</t>
  </si>
  <si>
    <t>21:0069:000051</t>
  </si>
  <si>
    <t>21:0069:000051:0001:0002:00</t>
  </si>
  <si>
    <t>97KKA5551 : 002 : 000</t>
  </si>
  <si>
    <t>21:0107:000017</t>
  </si>
  <si>
    <t>21:0069:000052</t>
  </si>
  <si>
    <t>21:0069:000052:0001:0002:00</t>
  </si>
  <si>
    <t>97KKA5552 : 002 : 000</t>
  </si>
  <si>
    <t>21:0107:000018</t>
  </si>
  <si>
    <t>21:0069:000053</t>
  </si>
  <si>
    <t>21:0069:000053:0001:0002:00</t>
  </si>
  <si>
    <t>97KKA5554 : 002 : 000</t>
  </si>
  <si>
    <t>21:0107:000019</t>
  </si>
  <si>
    <t>21:0069:000055</t>
  </si>
  <si>
    <t>21:0069:000055:0001:0002:00</t>
  </si>
  <si>
    <t>97KKA5555 : 002 : 000</t>
  </si>
  <si>
    <t>21:0107:000020</t>
  </si>
  <si>
    <t>21:0069:000056</t>
  </si>
  <si>
    <t>21:0069:000056:0001:0002:00</t>
  </si>
  <si>
    <t>97KKA5558 : 002 : 001</t>
  </si>
  <si>
    <t>21:0107:000021</t>
  </si>
  <si>
    <t>21:0069:000059</t>
  </si>
  <si>
    <t>21:0069:000059:0001:0002:01</t>
  </si>
  <si>
    <t>97KKA5558 : 002 : 002</t>
  </si>
  <si>
    <t>21:0107:000022</t>
  </si>
  <si>
    <t>21:0069:000059:0001:0002:02</t>
  </si>
  <si>
    <t>31.4</t>
  </si>
  <si>
    <t>97KKA5559 : 002 : 000</t>
  </si>
  <si>
    <t>21:0107:000023</t>
  </si>
  <si>
    <t>21:0069:000060</t>
  </si>
  <si>
    <t>21:0069:000060:0001:0002:00</t>
  </si>
  <si>
    <t>97KKA5560 : 002 : 000</t>
  </si>
  <si>
    <t>21:0107:000024</t>
  </si>
  <si>
    <t>21:0069:000061</t>
  </si>
  <si>
    <t>21:0069:000061:0001:0002:00</t>
  </si>
  <si>
    <t>97KKA5561 : 002 : 000</t>
  </si>
  <si>
    <t>21:0107:000025</t>
  </si>
  <si>
    <t>21:0069:000062</t>
  </si>
  <si>
    <t>21:0069:000062:0001:0002:00</t>
  </si>
  <si>
    <t>3.87</t>
  </si>
  <si>
    <t>149</t>
  </si>
  <si>
    <t>97KKA5562 : 002 : 000</t>
  </si>
  <si>
    <t>21:0107:000026</t>
  </si>
  <si>
    <t>21:0069:000063</t>
  </si>
  <si>
    <t>21:0069:000063:0001:0002:00</t>
  </si>
  <si>
    <t>97KKA5563 : 002 : 000</t>
  </si>
  <si>
    <t>21:0107:000027</t>
  </si>
  <si>
    <t>21:0069:000064</t>
  </si>
  <si>
    <t>21:0069:000064:0001:0002:00</t>
  </si>
  <si>
    <t>3.44</t>
  </si>
  <si>
    <t>97KKA5564 : 002 : 000</t>
  </si>
  <si>
    <t>21:0107:000028</t>
  </si>
  <si>
    <t>21:0069:000065</t>
  </si>
  <si>
    <t>21:0069:000065:0001:0002:00</t>
  </si>
  <si>
    <t>3.66</t>
  </si>
  <si>
    <t>97KKA5568 : 002 : 000</t>
  </si>
  <si>
    <t>21:0107:000029</t>
  </si>
  <si>
    <t>21:0069:000069</t>
  </si>
  <si>
    <t>21:0069:000069:0001:0002:00</t>
  </si>
  <si>
    <t>3.27</t>
  </si>
  <si>
    <t>97KKA5570 : 002 : 000</t>
  </si>
  <si>
    <t>21:0107:000030</t>
  </si>
  <si>
    <t>21:0069:000071</t>
  </si>
  <si>
    <t>21:0069:000071:0001:0002:00</t>
  </si>
  <si>
    <t>97KKA5572 : 002 : 000</t>
  </si>
  <si>
    <t>21:0107:000031</t>
  </si>
  <si>
    <t>21:0069:000073</t>
  </si>
  <si>
    <t>21:0069:000073:0001:0002:00</t>
  </si>
  <si>
    <t>97KKA5573 : 002 : 001</t>
  </si>
  <si>
    <t>21:0107:000032</t>
  </si>
  <si>
    <t>21:0069:000074</t>
  </si>
  <si>
    <t>21:0069:000074:0001:0002:01</t>
  </si>
  <si>
    <t>97KKA5573 : 002 : 002</t>
  </si>
  <si>
    <t>21:0107:000033</t>
  </si>
  <si>
    <t>21:0069:000074:0001:0002:02</t>
  </si>
  <si>
    <t>33.21</t>
  </si>
  <si>
    <t>97KKA5578 : 002 : 000</t>
  </si>
  <si>
    <t>21:0107:000034</t>
  </si>
  <si>
    <t>21:0069:000079</t>
  </si>
  <si>
    <t>21:0069:000079:0001:0002:00</t>
  </si>
  <si>
    <t>97KKA5579 : 002 : 000</t>
  </si>
  <si>
    <t>21:0107:000035</t>
  </si>
  <si>
    <t>21:0069:000080</t>
  </si>
  <si>
    <t>21:0069:000080:0001:0002:00</t>
  </si>
  <si>
    <t>97KKA5580 : 002 : 000</t>
  </si>
  <si>
    <t>21:0107:000036</t>
  </si>
  <si>
    <t>21:0069:000081</t>
  </si>
  <si>
    <t>21:0069:000081:0001:0002:00</t>
  </si>
  <si>
    <t>97KKA5581 : 002 : 000</t>
  </si>
  <si>
    <t>21:0107:000037</t>
  </si>
  <si>
    <t>21:0069:000082</t>
  </si>
  <si>
    <t>21:0069:000082:0001:0002:00</t>
  </si>
  <si>
    <t>97KKA5582 : 002 : 000</t>
  </si>
  <si>
    <t>21:0107:000038</t>
  </si>
  <si>
    <t>21:0069:000083</t>
  </si>
  <si>
    <t>21:0069:000083:0001:0002:00</t>
  </si>
  <si>
    <t>97KKA5583 : 002 : 000</t>
  </si>
  <si>
    <t>21:0107:000039</t>
  </si>
  <si>
    <t>21:0069:000084</t>
  </si>
  <si>
    <t>21:0069:000084:0001:0002:00</t>
  </si>
  <si>
    <t>97KKA5584 : 002 : 000</t>
  </si>
  <si>
    <t>21:0107:000040</t>
  </si>
  <si>
    <t>21:0069:000085</t>
  </si>
  <si>
    <t>21:0069:000085:0001:0002:00</t>
  </si>
  <si>
    <t>3.82</t>
  </si>
  <si>
    <t>123</t>
  </si>
  <si>
    <t>97KKA5585 : 002 : 000</t>
  </si>
  <si>
    <t>21:0107:000041</t>
  </si>
  <si>
    <t>21:0069:000086</t>
  </si>
  <si>
    <t>21:0069:000086:0001:0002:00</t>
  </si>
  <si>
    <t>97KKA5589A : 002 : 000</t>
  </si>
  <si>
    <t>21:0107:000042</t>
  </si>
  <si>
    <t>21:0069:000090</t>
  </si>
  <si>
    <t>21:0069:000090:0001:0002:00</t>
  </si>
  <si>
    <t>97KKA5589B : 002 : 001</t>
  </si>
  <si>
    <t>21:0107:000043</t>
  </si>
  <si>
    <t>21:0069:000090:0002:0002:01</t>
  </si>
  <si>
    <t>97KKA5589B : 002 : 002</t>
  </si>
  <si>
    <t>21:0107:000044</t>
  </si>
  <si>
    <t>21:0069:000090:0002:0002:02</t>
  </si>
  <si>
    <t>23.93</t>
  </si>
  <si>
    <t>97KKA5590 : 002 : 000</t>
  </si>
  <si>
    <t>21:0107:000045</t>
  </si>
  <si>
    <t>21:0069:000091</t>
  </si>
  <si>
    <t>21:0069:000091:0001:0002:00</t>
  </si>
  <si>
    <t>97KKA5591 : 002 : 000</t>
  </si>
  <si>
    <t>21:0107:000046</t>
  </si>
  <si>
    <t>21:0069:000092</t>
  </si>
  <si>
    <t>21:0069:000092:0001:0002:00</t>
  </si>
  <si>
    <t>97KKA5593 : 002 : 000</t>
  </si>
  <si>
    <t>21:0107:000047</t>
  </si>
  <si>
    <t>21:0069:000094</t>
  </si>
  <si>
    <t>21:0069:000094:0001:0002:00</t>
  </si>
  <si>
    <t>97KKA5594 : 002 : 000</t>
  </si>
  <si>
    <t>21:0107:000048</t>
  </si>
  <si>
    <t>21:0069:000095</t>
  </si>
  <si>
    <t>21:0069:000095:0001:0002:00</t>
  </si>
  <si>
    <t>97KKA5595 : 002 : 000</t>
  </si>
  <si>
    <t>21:0107:000049</t>
  </si>
  <si>
    <t>21:0069:000096</t>
  </si>
  <si>
    <t>21:0069:000096:0001:0002:00</t>
  </si>
  <si>
    <t>97KKA5597 : 002 : 000</t>
  </si>
  <si>
    <t>21:0107:000050</t>
  </si>
  <si>
    <t>21:0069:000098</t>
  </si>
  <si>
    <t>21:0069:000098:0001:0002:00</t>
  </si>
  <si>
    <t>97KKA5598 : 002 : 000</t>
  </si>
  <si>
    <t>21:0107:000051</t>
  </si>
  <si>
    <t>21:0069:000099</t>
  </si>
  <si>
    <t>21:0069:000099:0001:0002:00</t>
  </si>
  <si>
    <t>97KKA5599 : 002 : 000</t>
  </si>
  <si>
    <t>21:0107:000052</t>
  </si>
  <si>
    <t>21:0069:000100</t>
  </si>
  <si>
    <t>21:0069:000100:0001:0002:00</t>
  </si>
  <si>
    <t>97KKA5600A : 002 : 000</t>
  </si>
  <si>
    <t>21:0107:000053</t>
  </si>
  <si>
    <t>21:0069:000101</t>
  </si>
  <si>
    <t>21:0069:000101:0001:0002:00</t>
  </si>
  <si>
    <t>97KKA5600B : 002 : 001</t>
  </si>
  <si>
    <t>21:0107:000054</t>
  </si>
  <si>
    <t>21:0069:000101:0002:0002:01</t>
  </si>
  <si>
    <t>97KKA5600B : 002 : 002</t>
  </si>
  <si>
    <t>21:0107:000055</t>
  </si>
  <si>
    <t>21:0069:000101:0002:0002:02</t>
  </si>
  <si>
    <t>28.59</t>
  </si>
  <si>
    <t>97KKA5601 : 002 : 000</t>
  </si>
  <si>
    <t>21:0107:000056</t>
  </si>
  <si>
    <t>21:0069:000102</t>
  </si>
  <si>
    <t>21:0069:000102:0001:0002:00</t>
  </si>
  <si>
    <t>97KKA5602 : 002 : 000</t>
  </si>
  <si>
    <t>21:0107:000057</t>
  </si>
  <si>
    <t>21:0069:000103</t>
  </si>
  <si>
    <t>21:0069:000103:0001:0002:00</t>
  </si>
  <si>
    <t>260</t>
  </si>
  <si>
    <t>0.12</t>
  </si>
  <si>
    <t>97KKA5603 : 002 : 000</t>
  </si>
  <si>
    <t>21:0107:000058</t>
  </si>
  <si>
    <t>21:0069:000104</t>
  </si>
  <si>
    <t>21:0069:000104:0001:0002:00</t>
  </si>
  <si>
    <t>97KKA5604 : 002 : 000</t>
  </si>
  <si>
    <t>21:0107:000059</t>
  </si>
  <si>
    <t>21:0069:000105</t>
  </si>
  <si>
    <t>21:0069:000105:0001:0002:00</t>
  </si>
  <si>
    <t>4.15</t>
  </si>
  <si>
    <t>97KKA5605 : 002 : 000</t>
  </si>
  <si>
    <t>21:0107:000060</t>
  </si>
  <si>
    <t>21:0069:000106</t>
  </si>
  <si>
    <t>21:0069:000106:0001:0002:00</t>
  </si>
  <si>
    <t>97KKA5606 : 002 : 000</t>
  </si>
  <si>
    <t>21:0107:000061</t>
  </si>
  <si>
    <t>21:0069:000107</t>
  </si>
  <si>
    <t>21:0069:000107:0001:0002:00</t>
  </si>
  <si>
    <t>3.16</t>
  </si>
  <si>
    <t>133</t>
  </si>
  <si>
    <t>97KKA5611 : 002 : 000</t>
  </si>
  <si>
    <t>21:0107:000062</t>
  </si>
  <si>
    <t>21:0069:000112</t>
  </si>
  <si>
    <t>21:0069:000112:0001:0002:00</t>
  </si>
  <si>
    <t>97KKA5614 : 002 : 000</t>
  </si>
  <si>
    <t>21:0107:000063</t>
  </si>
  <si>
    <t>21:0069:000115</t>
  </si>
  <si>
    <t>21:0069:000115:0001:0002:00</t>
  </si>
  <si>
    <t>97KKA5616 : 002 : 000</t>
  </si>
  <si>
    <t>21:0107:000064</t>
  </si>
  <si>
    <t>21:0069:000117</t>
  </si>
  <si>
    <t>21:0069:000117:0001:0002:00</t>
  </si>
  <si>
    <t>97KKA5617 : 002 : 000</t>
  </si>
  <si>
    <t>21:0107:000065</t>
  </si>
  <si>
    <t>21:0069:000118</t>
  </si>
  <si>
    <t>21:0069:000118:0001:0002:00</t>
  </si>
  <si>
    <t>5.92</t>
  </si>
  <si>
    <t>97KKA5618 : 002 : 001</t>
  </si>
  <si>
    <t>21:0107:000066</t>
  </si>
  <si>
    <t>21:0069:000119</t>
  </si>
  <si>
    <t>21:0069:000119:0001:0002:01</t>
  </si>
  <si>
    <t>97KKA5618 : 002 : 002</t>
  </si>
  <si>
    <t>21:0107:000067</t>
  </si>
  <si>
    <t>21:0069:000119:0001:0002:02</t>
  </si>
  <si>
    <t>30.16</t>
  </si>
  <si>
    <t>97KKA5619 : 002 : 000</t>
  </si>
  <si>
    <t>21:0107:000068</t>
  </si>
  <si>
    <t>21:0069:000120</t>
  </si>
  <si>
    <t>21:0069:000120:0001:0002:00</t>
  </si>
  <si>
    <t>97KKA5620 : 002 : 000</t>
  </si>
  <si>
    <t>21:0107:000069</t>
  </si>
  <si>
    <t>21:0069:000121</t>
  </si>
  <si>
    <t>21:0069:000121:0001:0002:00</t>
  </si>
  <si>
    <t>97KKA5621 : 002 : 000</t>
  </si>
  <si>
    <t>21:0107:000070</t>
  </si>
  <si>
    <t>21:0069:000122</t>
  </si>
  <si>
    <t>21:0069:000122:0001:0002:00</t>
  </si>
  <si>
    <t>97KKA5622 : 002 : 000</t>
  </si>
  <si>
    <t>21:0107:000071</t>
  </si>
  <si>
    <t>21:0069:000123</t>
  </si>
  <si>
    <t>21:0069:000123:0001:0002:00</t>
  </si>
  <si>
    <t>97KKA5623 : 002 : 000</t>
  </si>
  <si>
    <t>21:0107:000072</t>
  </si>
  <si>
    <t>21:0069:000124</t>
  </si>
  <si>
    <t>21:0069:000124:0001:0002:00</t>
  </si>
  <si>
    <t>97KKA5624 : 002 : 000</t>
  </si>
  <si>
    <t>21:0107:000073</t>
  </si>
  <si>
    <t>21:0069:000125</t>
  </si>
  <si>
    <t>21:0069:000125:0001:0002:00</t>
  </si>
  <si>
    <t>97KKA5625 : 002 : 000</t>
  </si>
  <si>
    <t>21:0107:000074</t>
  </si>
  <si>
    <t>21:0069:000126</t>
  </si>
  <si>
    <t>21:0069:000126:0001:0002:00</t>
  </si>
  <si>
    <t>97KKA5627 : 002 : 000</t>
  </si>
  <si>
    <t>21:0107:000075</t>
  </si>
  <si>
    <t>21:0069:000128</t>
  </si>
  <si>
    <t>21:0069:000128:0001:0002:00</t>
  </si>
  <si>
    <t>97KKA5630 : 002 : 000</t>
  </si>
  <si>
    <t>21:0107:000076</t>
  </si>
  <si>
    <t>21:0069:000131</t>
  </si>
  <si>
    <t>21:0069:000131:0001:0002:00</t>
  </si>
  <si>
    <t>97KKA5632 : 002 : 000</t>
  </si>
  <si>
    <t>21:0107:000077</t>
  </si>
  <si>
    <t>21:0069:000133</t>
  </si>
  <si>
    <t>21:0069:000133:0001:0002:00</t>
  </si>
  <si>
    <t>97KKA5634 : 002 : 000</t>
  </si>
  <si>
    <t>21:0107:000078</t>
  </si>
  <si>
    <t>21:0069:000135</t>
  </si>
  <si>
    <t>21:0069:000135:0001:0002:00</t>
  </si>
  <si>
    <t>97KKA5635 : 002 : 000</t>
  </si>
  <si>
    <t>21:0107:000079</t>
  </si>
  <si>
    <t>21:0069:000136</t>
  </si>
  <si>
    <t>21:0069:000136:0001:0002:00</t>
  </si>
  <si>
    <t>129</t>
  </si>
  <si>
    <t>97KKA5636 : 002 : 000</t>
  </si>
  <si>
    <t>21:0107:000080</t>
  </si>
  <si>
    <t>21:0069:000137</t>
  </si>
  <si>
    <t>21:0069:000137:0001:0002:00</t>
  </si>
  <si>
    <t>97KKA5637 : 002 : 000</t>
  </si>
  <si>
    <t>21:0107:000081</t>
  </si>
  <si>
    <t>21:0069:000138</t>
  </si>
  <si>
    <t>21:0069:000138:0001:0002:00</t>
  </si>
  <si>
    <t>97KKA5639 : 002 : 000</t>
  </si>
  <si>
    <t>21:0107:000082</t>
  </si>
  <si>
    <t>21:0069:000140</t>
  </si>
  <si>
    <t>21:0069:000140:0001:0002:00</t>
  </si>
  <si>
    <t>97KKA5640 : 002 : 001</t>
  </si>
  <si>
    <t>21:0107:000083</t>
  </si>
  <si>
    <t>21:0069:000141</t>
  </si>
  <si>
    <t>21:0069:000141:0001:0002:01</t>
  </si>
  <si>
    <t>97KKA5640 : 002 : 002</t>
  </si>
  <si>
    <t>21:0107:000084</t>
  </si>
  <si>
    <t>21:0069:000141:0001:0002:02</t>
  </si>
  <si>
    <t>31.92</t>
  </si>
  <si>
    <t>97KKA5641 : 002 : 000</t>
  </si>
  <si>
    <t>21:0107:000085</t>
  </si>
  <si>
    <t>21:0069:000142</t>
  </si>
  <si>
    <t>21:0069:000142:0001:0002:00</t>
  </si>
  <si>
    <t>97KKA5642 : 002 : 000</t>
  </si>
  <si>
    <t>21:0107:000086</t>
  </si>
  <si>
    <t>21:0069:000143</t>
  </si>
  <si>
    <t>21:0069:000143:0001:0002:00</t>
  </si>
  <si>
    <t>97KKA5643 : 002 : 000</t>
  </si>
  <si>
    <t>21:0107:000087</t>
  </si>
  <si>
    <t>21:0069:000144</t>
  </si>
  <si>
    <t>21:0069:000144:0001:0002:00</t>
  </si>
  <si>
    <t>97KKA5644 : 002 : 000</t>
  </si>
  <si>
    <t>21:0107:000088</t>
  </si>
  <si>
    <t>21:0069:000145</t>
  </si>
  <si>
    <t>21:0069:000145:0001:0002:00</t>
  </si>
  <si>
    <t>97KKA5645 : 002 : 000</t>
  </si>
  <si>
    <t>21:0107:000089</t>
  </si>
  <si>
    <t>21:0069:000146</t>
  </si>
  <si>
    <t>21:0069:000146:0001:0002:00</t>
  </si>
  <si>
    <t>97KKA5647 : 002 : 000</t>
  </si>
  <si>
    <t>21:0107:000090</t>
  </si>
  <si>
    <t>21:0069:000148</t>
  </si>
  <si>
    <t>21:0069:000148:0001:0002:00</t>
  </si>
  <si>
    <t>97KKA5648 : 002 : 000</t>
  </si>
  <si>
    <t>21:0107:000091</t>
  </si>
  <si>
    <t>21:0069:000149</t>
  </si>
  <si>
    <t>21:0069:000149:0001:0002:00</t>
  </si>
  <si>
    <t>97KKA5649 : 002 : 000</t>
  </si>
  <si>
    <t>21:0107:000092</t>
  </si>
  <si>
    <t>21:0069:000150</t>
  </si>
  <si>
    <t>21:0069:000150:0001:0002:00</t>
  </si>
  <si>
    <t>97KKA5650 : 002 : 000</t>
  </si>
  <si>
    <t>21:0107:000093</t>
  </si>
  <si>
    <t>21:0069:000151</t>
  </si>
  <si>
    <t>21:0069:000151:0001:0002:00</t>
  </si>
  <si>
    <t>154</t>
  </si>
  <si>
    <t>97KKA5651 : 002 : 000</t>
  </si>
  <si>
    <t>21:0107:000094</t>
  </si>
  <si>
    <t>21:0069:000152</t>
  </si>
  <si>
    <t>21:0069:000152:0001:0002:00</t>
  </si>
  <si>
    <t>97KKA5652 : 002 : 000</t>
  </si>
  <si>
    <t>21:0107:000095</t>
  </si>
  <si>
    <t>21:0069:000153</t>
  </si>
  <si>
    <t>21:0069:000153:0001:0002:00</t>
  </si>
  <si>
    <t>97KKA5653 : 002 : 000</t>
  </si>
  <si>
    <t>21:0107:000096</t>
  </si>
  <si>
    <t>21:0069:000154</t>
  </si>
  <si>
    <t>21:0069:000154:0001:0002:00</t>
  </si>
  <si>
    <t>256</t>
  </si>
  <si>
    <t>97KKA5654 : 002 : 000</t>
  </si>
  <si>
    <t>21:0107:000097</t>
  </si>
  <si>
    <t>21:0069:000155</t>
  </si>
  <si>
    <t>21:0069:000155:0001:0002:00</t>
  </si>
  <si>
    <t>5.39</t>
  </si>
  <si>
    <t>97KKA5655 : 002 : 000</t>
  </si>
  <si>
    <t>21:0107:000098</t>
  </si>
  <si>
    <t>21:0069:000156</t>
  </si>
  <si>
    <t>21:0069:000156:0001:0002:00</t>
  </si>
  <si>
    <t>97KKA5656 : 002 : 000</t>
  </si>
  <si>
    <t>21:0107:000099</t>
  </si>
  <si>
    <t>21:0069:000157</t>
  </si>
  <si>
    <t>21:0069:000157:0001:0002:00</t>
  </si>
  <si>
    <t>97KKA5657 : 002 : 000</t>
  </si>
  <si>
    <t>21:0107:000100</t>
  </si>
  <si>
    <t>21:0069:000158</t>
  </si>
  <si>
    <t>21:0069:000158:0001:0002:00</t>
  </si>
  <si>
    <t>97KKA5658 : 002 : 000</t>
  </si>
  <si>
    <t>21:0107:000101</t>
  </si>
  <si>
    <t>21:0069:000159</t>
  </si>
  <si>
    <t>21:0069:000159:0001:0002:00</t>
  </si>
  <si>
    <t>97KKA5659 : 002 : 000</t>
  </si>
  <si>
    <t>21:0107:000102</t>
  </si>
  <si>
    <t>21:0069:000160</t>
  </si>
  <si>
    <t>21:0069:000160:0001:0002:00</t>
  </si>
  <si>
    <t>97KKA5661 : 002 : 001</t>
  </si>
  <si>
    <t>21:0107:000103</t>
  </si>
  <si>
    <t>21:0069:000162</t>
  </si>
  <si>
    <t>21:0069:000162:0001:0002:01</t>
  </si>
  <si>
    <t>97KKA5661 : 002 : 002</t>
  </si>
  <si>
    <t>21:0107:000104</t>
  </si>
  <si>
    <t>21:0069:000162:0001:0002:02</t>
  </si>
  <si>
    <t>31.36</t>
  </si>
  <si>
    <t>97KKA_TCA8010-03</t>
  </si>
  <si>
    <t>21:0107:000105</t>
  </si>
  <si>
    <t>167</t>
  </si>
  <si>
    <t>34.41</t>
  </si>
  <si>
    <t>97KKA_TCA8010-04</t>
  </si>
  <si>
    <t>21:0107:000106</t>
  </si>
  <si>
    <t>32.78</t>
  </si>
  <si>
    <t>0739</t>
  </si>
  <si>
    <t>21:1154:000001</t>
  </si>
  <si>
    <t>21:0325:000731</t>
  </si>
  <si>
    <t>21:0325:000731:0001:0001:00</t>
  </si>
  <si>
    <t>28.24</t>
  </si>
  <si>
    <t>0740</t>
  </si>
  <si>
    <t>21:1154:000002</t>
  </si>
  <si>
    <t>21:0325:000732</t>
  </si>
  <si>
    <t>21:0325:000732:0001:0001:00</t>
  </si>
  <si>
    <t>26.95</t>
  </si>
  <si>
    <t>0741</t>
  </si>
  <si>
    <t>21:1154:000003</t>
  </si>
  <si>
    <t>21:0325:000733</t>
  </si>
  <si>
    <t>21:0325:000733:0001:0001:00</t>
  </si>
  <si>
    <t>25.76</t>
  </si>
  <si>
    <t>0742</t>
  </si>
  <si>
    <t>21:1154:000004</t>
  </si>
  <si>
    <t>21:0325:000734</t>
  </si>
  <si>
    <t>21:0325:000734:0001:0001:00</t>
  </si>
  <si>
    <t>27.41</t>
  </si>
  <si>
    <t>0743</t>
  </si>
  <si>
    <t>21:1154:000005</t>
  </si>
  <si>
    <t>21:0325:000735</t>
  </si>
  <si>
    <t>21:0325:000735:0001:0001:00</t>
  </si>
  <si>
    <t>28.47</t>
  </si>
  <si>
    <t>0744</t>
  </si>
  <si>
    <t>21:1154:000006</t>
  </si>
  <si>
    <t>21:0325:000736</t>
  </si>
  <si>
    <t>21:0325:000736:0001:0001:00</t>
  </si>
  <si>
    <t>29.36</t>
  </si>
  <si>
    <t>0745</t>
  </si>
  <si>
    <t>21:1154:000007</t>
  </si>
  <si>
    <t>21:0325:000737</t>
  </si>
  <si>
    <t>21:0325:000737:0001:0001:00</t>
  </si>
  <si>
    <t>3.08</t>
  </si>
  <si>
    <t>25.73</t>
  </si>
  <si>
    <t>0746</t>
  </si>
  <si>
    <t>21:1154:000008</t>
  </si>
  <si>
    <t>21:0325:000738</t>
  </si>
  <si>
    <t>21:0325:000738:0001:0001:00</t>
  </si>
  <si>
    <t>0.68</t>
  </si>
  <si>
    <t>0747</t>
  </si>
  <si>
    <t>21:1154:000009</t>
  </si>
  <si>
    <t>21:0325:000739</t>
  </si>
  <si>
    <t>21:0325:000739:0001:0001:00</t>
  </si>
  <si>
    <t>29.92</t>
  </si>
  <si>
    <t>0748</t>
  </si>
  <si>
    <t>21:1154:000010</t>
  </si>
  <si>
    <t>21:0325:000740</t>
  </si>
  <si>
    <t>21:0325:000740:0001:0001:00</t>
  </si>
  <si>
    <t>25.96</t>
  </si>
  <si>
    <t>0749</t>
  </si>
  <si>
    <t>21:1154:000011</t>
  </si>
  <si>
    <t>21:0325:000741</t>
  </si>
  <si>
    <t>21:0325:000741:0001:0001:00</t>
  </si>
  <si>
    <t>0.14</t>
  </si>
  <si>
    <t>29.12</t>
  </si>
  <si>
    <t>0764</t>
  </si>
  <si>
    <t>21:1154:000012</t>
  </si>
  <si>
    <t>21:0325:000755</t>
  </si>
  <si>
    <t>21:0325:000755:0001:0001:00</t>
  </si>
  <si>
    <t>20.41</t>
  </si>
  <si>
    <t>0765</t>
  </si>
  <si>
    <t>21:1154:000013</t>
  </si>
  <si>
    <t>21:0325:000756</t>
  </si>
  <si>
    <t>21:0325:000756:0001:0001:00</t>
  </si>
  <si>
    <t>21.11</t>
  </si>
  <si>
    <t>0766</t>
  </si>
  <si>
    <t>21:1154:000014</t>
  </si>
  <si>
    <t>21:0325:000757</t>
  </si>
  <si>
    <t>21:0325:000757:0001:0001:00</t>
  </si>
  <si>
    <t>24.85</t>
  </si>
  <si>
    <t>0768</t>
  </si>
  <si>
    <t>21:1154:000015</t>
  </si>
  <si>
    <t>21:0325:000759</t>
  </si>
  <si>
    <t>21:0325:000759:0001:0001:00</t>
  </si>
  <si>
    <t>25.34</t>
  </si>
  <si>
    <t>0769</t>
  </si>
  <si>
    <t>21:1154:000016</t>
  </si>
  <si>
    <t>21:0325:000760</t>
  </si>
  <si>
    <t>21:0325:000760:0001:0001:00</t>
  </si>
  <si>
    <t>24.31</t>
  </si>
  <si>
    <t>0770</t>
  </si>
  <si>
    <t>21:1154:000017</t>
  </si>
  <si>
    <t>21:0325:000761</t>
  </si>
  <si>
    <t>21:0325:000761:0001:0001:00</t>
  </si>
  <si>
    <t>28.44</t>
  </si>
  <si>
    <t>0771</t>
  </si>
  <si>
    <t>21:1154:000018</t>
  </si>
  <si>
    <t>21:0325:000762</t>
  </si>
  <si>
    <t>21:0325:000762:0001:0001:00</t>
  </si>
  <si>
    <t>0772</t>
  </si>
  <si>
    <t>21:1154:000019</t>
  </si>
  <si>
    <t>21:0325:000763</t>
  </si>
  <si>
    <t>21:0325:000763:0001:0001:00</t>
  </si>
  <si>
    <t>20.05</t>
  </si>
  <si>
    <t>0773</t>
  </si>
  <si>
    <t>21:1154:000020</t>
  </si>
  <si>
    <t>21:0325:000764</t>
  </si>
  <si>
    <t>21:0325:000764:0001:0001:00</t>
  </si>
  <si>
    <t>0.76</t>
  </si>
  <si>
    <t>28.18</t>
  </si>
  <si>
    <t>0774</t>
  </si>
  <si>
    <t>21:1154:000021</t>
  </si>
  <si>
    <t>21:0325:000765</t>
  </si>
  <si>
    <t>21:0325:000765:0001:0001:00</t>
  </si>
  <si>
    <t>0775</t>
  </si>
  <si>
    <t>21:1154:000022</t>
  </si>
  <si>
    <t>21:0325:000766</t>
  </si>
  <si>
    <t>21:0325:000766:0001:0001:00</t>
  </si>
  <si>
    <t>23.2</t>
  </si>
  <si>
    <t>0778</t>
  </si>
  <si>
    <t>21:1154:000023</t>
  </si>
  <si>
    <t>21:0325:000769</t>
  </si>
  <si>
    <t>21:0325:000769:0001:0001:00</t>
  </si>
  <si>
    <t>27.65</t>
  </si>
  <si>
    <t>0779</t>
  </si>
  <si>
    <t>21:1154:000024</t>
  </si>
  <si>
    <t>21:0325:000770</t>
  </si>
  <si>
    <t>21:0325:000770:0001:0001:00</t>
  </si>
  <si>
    <t>22.64</t>
  </si>
  <si>
    <t>0780</t>
  </si>
  <si>
    <t>21:1154:000025</t>
  </si>
  <si>
    <t>21:0325:000771</t>
  </si>
  <si>
    <t>21:0325:000771:0001:0001:00</t>
  </si>
  <si>
    <t>27.99</t>
  </si>
  <si>
    <t>0781</t>
  </si>
  <si>
    <t>21:1154:000026</t>
  </si>
  <si>
    <t>21:0325:000772</t>
  </si>
  <si>
    <t>21:0325:000772:0001:0001:00</t>
  </si>
  <si>
    <t>28.66</t>
  </si>
  <si>
    <t>0782</t>
  </si>
  <si>
    <t>21:1154:000027</t>
  </si>
  <si>
    <t>21:0325:000773</t>
  </si>
  <si>
    <t>21:0325:000773:0001:0001:00</t>
  </si>
  <si>
    <t>28.22</t>
  </si>
  <si>
    <t>0783</t>
  </si>
  <si>
    <t>21:1154:000028</t>
  </si>
  <si>
    <t>21:0325:000774</t>
  </si>
  <si>
    <t>21:0325:000774:0001:0001:00</t>
  </si>
  <si>
    <t>26.36</t>
  </si>
  <si>
    <t>0784</t>
  </si>
  <si>
    <t>21:1154:000029</t>
  </si>
  <si>
    <t>21:0325:000775</t>
  </si>
  <si>
    <t>21:0325:000775:0001:0001:00</t>
  </si>
  <si>
    <t>28.09</t>
  </si>
  <si>
    <t>0785</t>
  </si>
  <si>
    <t>21:1154:000030</t>
  </si>
  <si>
    <t>21:0325:000776</t>
  </si>
  <si>
    <t>21:0325:000776:0001:0001:00</t>
  </si>
  <si>
    <t>27.62</t>
  </si>
  <si>
    <t>0786</t>
  </si>
  <si>
    <t>21:1154:000031</t>
  </si>
  <si>
    <t>21:0325:000777</t>
  </si>
  <si>
    <t>21:0325:000777:0001:0001:00</t>
  </si>
  <si>
    <t>30.85</t>
  </si>
  <si>
    <t>0881</t>
  </si>
  <si>
    <t>21:1154:000032</t>
  </si>
  <si>
    <t>21:0325:000871</t>
  </si>
  <si>
    <t>21:0325:000871:0001:0001:00</t>
  </si>
  <si>
    <t>25.36</t>
  </si>
  <si>
    <t>0882</t>
  </si>
  <si>
    <t>21:1154:000033</t>
  </si>
  <si>
    <t>21:0325:000872</t>
  </si>
  <si>
    <t>21:0325:000872:0001:0001:00</t>
  </si>
  <si>
    <t>25.04</t>
  </si>
  <si>
    <t>0883</t>
  </si>
  <si>
    <t>21:1154:000034</t>
  </si>
  <si>
    <t>21:0325:000873</t>
  </si>
  <si>
    <t>21:0325:000873:0001:0001:00</t>
  </si>
  <si>
    <t>26.86</t>
  </si>
  <si>
    <t>0884</t>
  </si>
  <si>
    <t>21:1154:000035</t>
  </si>
  <si>
    <t>21:0325:000874</t>
  </si>
  <si>
    <t>21:0325:000874:0001:0001:00</t>
  </si>
  <si>
    <t>28.9</t>
  </si>
  <si>
    <t>2668</t>
  </si>
  <si>
    <t>21:1154:000036</t>
  </si>
  <si>
    <t>21:0325:001899</t>
  </si>
  <si>
    <t>21:0325:001899:0001:0001:00</t>
  </si>
  <si>
    <t>27.48</t>
  </si>
  <si>
    <t>2669</t>
  </si>
  <si>
    <t>21:1154:000037</t>
  </si>
  <si>
    <t>21:0325:001900</t>
  </si>
  <si>
    <t>21:0325:001900:0001:0001:00</t>
  </si>
  <si>
    <t>31.93</t>
  </si>
  <si>
    <t>2670</t>
  </si>
  <si>
    <t>21:1154:000038</t>
  </si>
  <si>
    <t>21:0325:001901</t>
  </si>
  <si>
    <t>21:0325:001901:0001:0001:00</t>
  </si>
  <si>
    <t>28.13</t>
  </si>
  <si>
    <t>2671</t>
  </si>
  <si>
    <t>21:1154:000039</t>
  </si>
  <si>
    <t>21:0325:001902</t>
  </si>
  <si>
    <t>21:0325:001902:0001:0001:00</t>
  </si>
  <si>
    <t>25.55</t>
  </si>
  <si>
    <t>2672</t>
  </si>
  <si>
    <t>21:1154:000040</t>
  </si>
  <si>
    <t>21:0325:001903</t>
  </si>
  <si>
    <t>21:0325:001903:0001:0001:00</t>
  </si>
  <si>
    <t>27.16</t>
  </si>
  <si>
    <t>2673</t>
  </si>
  <si>
    <t>21:1154:000041</t>
  </si>
  <si>
    <t>21:0325:001904</t>
  </si>
  <si>
    <t>21:0325:001904:0001:0001:00</t>
  </si>
  <si>
    <t>26.22</t>
  </si>
  <si>
    <t>2674</t>
  </si>
  <si>
    <t>21:1154:000042</t>
  </si>
  <si>
    <t>21:0325:001905</t>
  </si>
  <si>
    <t>21:0325:001905:0001:0001:00</t>
  </si>
  <si>
    <t>25.8</t>
  </si>
  <si>
    <t>2675</t>
  </si>
  <si>
    <t>21:1154:000043</t>
  </si>
  <si>
    <t>21:0325:001906</t>
  </si>
  <si>
    <t>21:0325:001906:0001:0001:00</t>
  </si>
  <si>
    <t>2676</t>
  </si>
  <si>
    <t>21:1154:000044</t>
  </si>
  <si>
    <t>21:0325:001907</t>
  </si>
  <si>
    <t>21:0325:001907:0001:0001:00</t>
  </si>
  <si>
    <t>26.81</t>
  </si>
  <si>
    <t>2677</t>
  </si>
  <si>
    <t>21:1154:000045</t>
  </si>
  <si>
    <t>21:0325:001908</t>
  </si>
  <si>
    <t>21:0325:001908:0001:0001:00</t>
  </si>
  <si>
    <t>25.85</t>
  </si>
  <si>
    <t>2678</t>
  </si>
  <si>
    <t>21:1154:000046</t>
  </si>
  <si>
    <t>21:0325:001909</t>
  </si>
  <si>
    <t>21:0325:001909:0001:0001:00</t>
  </si>
  <si>
    <t>16.51</t>
  </si>
  <si>
    <t>2679</t>
  </si>
  <si>
    <t>21:1154:000047</t>
  </si>
  <si>
    <t>21:0325:001910</t>
  </si>
  <si>
    <t>21:0325:001910:0001:0001:00</t>
  </si>
  <si>
    <t>32.39</t>
  </si>
  <si>
    <t>2680</t>
  </si>
  <si>
    <t>21:1154:000048</t>
  </si>
  <si>
    <t>21:0325:001911</t>
  </si>
  <si>
    <t>21:0325:001911:0001:0001:00</t>
  </si>
  <si>
    <t>27.25</t>
  </si>
  <si>
    <t>2681</t>
  </si>
  <si>
    <t>21:1154:000049</t>
  </si>
  <si>
    <t>21:0325:001912</t>
  </si>
  <si>
    <t>21:0325:001912:0001:0001:00</t>
  </si>
  <si>
    <t>2682</t>
  </si>
  <si>
    <t>21:1154:000050</t>
  </si>
  <si>
    <t>21:0325:001913</t>
  </si>
  <si>
    <t>21:0325:001913:0001:0001:00</t>
  </si>
  <si>
    <t>29.99</t>
  </si>
  <si>
    <t>2683</t>
  </si>
  <si>
    <t>21:1154:000051</t>
  </si>
  <si>
    <t>21:0325:001914</t>
  </si>
  <si>
    <t>21:0325:001914:0001:0001:00</t>
  </si>
  <si>
    <t>26.93</t>
  </si>
  <si>
    <t>2684</t>
  </si>
  <si>
    <t>21:1154:000052</t>
  </si>
  <si>
    <t>21:0325:001915</t>
  </si>
  <si>
    <t>21:0325:001915:0001:0001:00</t>
  </si>
  <si>
    <t>24.83</t>
  </si>
  <si>
    <t>2685</t>
  </si>
  <si>
    <t>21:1154:000053</t>
  </si>
  <si>
    <t>21:0325:001916</t>
  </si>
  <si>
    <t>21:0325:001916:0001:0001:00</t>
  </si>
  <si>
    <t>26.31</t>
  </si>
  <si>
    <t>2686</t>
  </si>
  <si>
    <t>21:1154:000054</t>
  </si>
  <si>
    <t>21:0325:001917</t>
  </si>
  <si>
    <t>21:0325:001917:0001:0001:00</t>
  </si>
  <si>
    <t>2687</t>
  </si>
  <si>
    <t>21:1154:000055</t>
  </si>
  <si>
    <t>21:0325:001918</t>
  </si>
  <si>
    <t>21:0325:001918:0001:0001:00</t>
  </si>
  <si>
    <t>0.16</t>
  </si>
  <si>
    <t>28.38</t>
  </si>
  <si>
    <t>2688</t>
  </si>
  <si>
    <t>21:1154:000056</t>
  </si>
  <si>
    <t>21:0325:001919</t>
  </si>
  <si>
    <t>21:0325:001919:0001:0001:00</t>
  </si>
  <si>
    <t>25.83</t>
  </si>
  <si>
    <t>2689</t>
  </si>
  <si>
    <t>21:1154:000057</t>
  </si>
  <si>
    <t>21:0325:001920</t>
  </si>
  <si>
    <t>21:0325:001920:0001:0001:00</t>
  </si>
  <si>
    <t>33.46</t>
  </si>
  <si>
    <t>2691</t>
  </si>
  <si>
    <t>21:1154:000058</t>
  </si>
  <si>
    <t>21:0325:001921</t>
  </si>
  <si>
    <t>21:0325:001921:0001:0001:00</t>
  </si>
  <si>
    <t>25.75</t>
  </si>
  <si>
    <t>2692</t>
  </si>
  <si>
    <t>21:1154:000059</t>
  </si>
  <si>
    <t>21:0325:001922</t>
  </si>
  <si>
    <t>21:0325:001922:0001:0001:00</t>
  </si>
  <si>
    <t>18.25</t>
  </si>
  <si>
    <t>2693</t>
  </si>
  <si>
    <t>21:1154:000060</t>
  </si>
  <si>
    <t>21:0325:001923</t>
  </si>
  <si>
    <t>21:0325:001923:0001:0001:00</t>
  </si>
  <si>
    <t>33.76</t>
  </si>
  <si>
    <t>2694</t>
  </si>
  <si>
    <t>21:1154:000061</t>
  </si>
  <si>
    <t>21:0325:001924</t>
  </si>
  <si>
    <t>21:0325:001924:0001:0001:00</t>
  </si>
  <si>
    <t>0.88</t>
  </si>
  <si>
    <t>28.07</t>
  </si>
  <si>
    <t>2695</t>
  </si>
  <si>
    <t>21:1154:000062</t>
  </si>
  <si>
    <t>21:0325:001925</t>
  </si>
  <si>
    <t>21:0325:001925:0001:0001:00</t>
  </si>
  <si>
    <t>25.32</t>
  </si>
  <si>
    <t>2696</t>
  </si>
  <si>
    <t>21:1154:000063</t>
  </si>
  <si>
    <t>21:0325:001926</t>
  </si>
  <si>
    <t>21:0325:001926:0001:0001:00</t>
  </si>
  <si>
    <t>2697</t>
  </si>
  <si>
    <t>21:1154:000064</t>
  </si>
  <si>
    <t>21:0325:001927</t>
  </si>
  <si>
    <t>21:0325:001927:0001:0001:00</t>
  </si>
  <si>
    <t>26.68</t>
  </si>
  <si>
    <t>2698</t>
  </si>
  <si>
    <t>21:1154:000065</t>
  </si>
  <si>
    <t>21:0325:001928</t>
  </si>
  <si>
    <t>21:0325:001928:0001:0001:00</t>
  </si>
  <si>
    <t>2699</t>
  </si>
  <si>
    <t>21:1154:000066</t>
  </si>
  <si>
    <t>21:0325:001929</t>
  </si>
  <si>
    <t>21:0325:001929:0001:0001:00</t>
  </si>
  <si>
    <t>29.14</t>
  </si>
  <si>
    <t>2700</t>
  </si>
  <si>
    <t>21:1154:000067</t>
  </si>
  <si>
    <t>21:0325:001930</t>
  </si>
  <si>
    <t>21:0325:001930:0001:0001:00</t>
  </si>
  <si>
    <t>27.28</t>
  </si>
  <si>
    <t>2701</t>
  </si>
  <si>
    <t>21:1154:000068</t>
  </si>
  <si>
    <t>21:0325:001931</t>
  </si>
  <si>
    <t>21:0325:001931:0001:0001:00</t>
  </si>
  <si>
    <t>33.07</t>
  </si>
  <si>
    <t>2702</t>
  </si>
  <si>
    <t>21:1154:000069</t>
  </si>
  <si>
    <t>21:0325:001932</t>
  </si>
  <si>
    <t>21:0325:001932:0001:0001:00</t>
  </si>
  <si>
    <t>20.64</t>
  </si>
  <si>
    <t>2790</t>
  </si>
  <si>
    <t>21:1154:000070</t>
  </si>
  <si>
    <t>21:0325:002019</t>
  </si>
  <si>
    <t>21:0325:002019:0001:0001:00</t>
  </si>
  <si>
    <t>2791</t>
  </si>
  <si>
    <t>21:1154:000071</t>
  </si>
  <si>
    <t>21:0325:002020</t>
  </si>
  <si>
    <t>21:0325:002020:0001:0001:00</t>
  </si>
  <si>
    <t>33.8</t>
  </si>
  <si>
    <t>2792</t>
  </si>
  <si>
    <t>21:1154:000072</t>
  </si>
  <si>
    <t>21:0325:002021</t>
  </si>
  <si>
    <t>21:0325:002021:0001:0001:00</t>
  </si>
  <si>
    <t>30.73</t>
  </si>
  <si>
    <t>2793</t>
  </si>
  <si>
    <t>21:1154:000073</t>
  </si>
  <si>
    <t>21:0325:002022</t>
  </si>
  <si>
    <t>21:0325:002022:0001:0001:00</t>
  </si>
  <si>
    <t>24.94</t>
  </si>
  <si>
    <t>2794</t>
  </si>
  <si>
    <t>21:1154:000074</t>
  </si>
  <si>
    <t>21:0325:002023</t>
  </si>
  <si>
    <t>21:0325:002023:0001:0001:00</t>
  </si>
  <si>
    <t>27.63</t>
  </si>
  <si>
    <t>2795</t>
  </si>
  <si>
    <t>21:1154:000075</t>
  </si>
  <si>
    <t>21:0325:002024</t>
  </si>
  <si>
    <t>21:0325:002024:0001:0001:00</t>
  </si>
  <si>
    <t>2796</t>
  </si>
  <si>
    <t>21:1154:000076</t>
  </si>
  <si>
    <t>21:0325:002025</t>
  </si>
  <si>
    <t>21:0325:002025:0001:0001:00</t>
  </si>
  <si>
    <t>4.34</t>
  </si>
  <si>
    <t>23.62</t>
  </si>
  <si>
    <t>2797</t>
  </si>
  <si>
    <t>21:1154:000077</t>
  </si>
  <si>
    <t>21:0325:002026</t>
  </si>
  <si>
    <t>21:0325:002026:0001:0001:00</t>
  </si>
  <si>
    <t>23.59</t>
  </si>
  <si>
    <t>2798</t>
  </si>
  <si>
    <t>21:1154:000078</t>
  </si>
  <si>
    <t>21:0325:002027</t>
  </si>
  <si>
    <t>21:0325:002027:0001:0001:00</t>
  </si>
  <si>
    <t>22.99</t>
  </si>
  <si>
    <t>2799</t>
  </si>
  <si>
    <t>21:1154:000079</t>
  </si>
  <si>
    <t>21:0325:002028</t>
  </si>
  <si>
    <t>21:0325:002028:0001:0001:00</t>
  </si>
  <si>
    <t>29.2</t>
  </si>
  <si>
    <t>2800</t>
  </si>
  <si>
    <t>21:1154:000080</t>
  </si>
  <si>
    <t>21:0325:002029</t>
  </si>
  <si>
    <t>21:0325:002029:0001:0001:00</t>
  </si>
  <si>
    <t>4.23</t>
  </si>
  <si>
    <t>27.81</t>
  </si>
  <si>
    <t>2801</t>
  </si>
  <si>
    <t>21:1154:000081</t>
  </si>
  <si>
    <t>21:0325:002030</t>
  </si>
  <si>
    <t>21:0325:002030:0001:0001:00</t>
  </si>
  <si>
    <t>28.03</t>
  </si>
  <si>
    <t>2802</t>
  </si>
  <si>
    <t>21:1154:000082</t>
  </si>
  <si>
    <t>21:0325:002031</t>
  </si>
  <si>
    <t>21:0325:002031:0001:0001:00</t>
  </si>
  <si>
    <t>22.09</t>
  </si>
  <si>
    <t>2803</t>
  </si>
  <si>
    <t>21:1154:000083</t>
  </si>
  <si>
    <t>21:0325:002032</t>
  </si>
  <si>
    <t>21:0325:002032:0001:0001:00</t>
  </si>
  <si>
    <t>21.89</t>
  </si>
  <si>
    <t>2804</t>
  </si>
  <si>
    <t>21:1154:000084</t>
  </si>
  <si>
    <t>21:0325:002033</t>
  </si>
  <si>
    <t>21:0325:002033:0001:0001:00</t>
  </si>
  <si>
    <t>28.94</t>
  </si>
  <si>
    <t>2805</t>
  </si>
  <si>
    <t>21:1154:000085</t>
  </si>
  <si>
    <t>21:0325:002034</t>
  </si>
  <si>
    <t>21:0325:002034:0001:0001:00</t>
  </si>
  <si>
    <t>28.58</t>
  </si>
  <si>
    <t>2806</t>
  </si>
  <si>
    <t>21:1154:000086</t>
  </si>
  <si>
    <t>21:0325:002035</t>
  </si>
  <si>
    <t>21:0325:002035:0001:0001:00</t>
  </si>
  <si>
    <t>29.38</t>
  </si>
  <si>
    <t>2807</t>
  </si>
  <si>
    <t>21:1154:000087</t>
  </si>
  <si>
    <t>21:0325:002036</t>
  </si>
  <si>
    <t>21:0325:002036:0001:0001:00</t>
  </si>
  <si>
    <t>31.79</t>
  </si>
  <si>
    <t>2808</t>
  </si>
  <si>
    <t>21:1154:000088</t>
  </si>
  <si>
    <t>21:0325:002037</t>
  </si>
  <si>
    <t>21:0325:002037:0001:0001:00</t>
  </si>
  <si>
    <t>25.92</t>
  </si>
  <si>
    <t>2809</t>
  </si>
  <si>
    <t>21:1154:000089</t>
  </si>
  <si>
    <t>21:0325:002038</t>
  </si>
  <si>
    <t>21:0325:002038:0001:0001:00</t>
  </si>
  <si>
    <t>33.54</t>
  </si>
  <si>
    <t>2810</t>
  </si>
  <si>
    <t>21:1154:000090</t>
  </si>
  <si>
    <t>21:0325:002039</t>
  </si>
  <si>
    <t>21:0325:002039:0001:0001:00</t>
  </si>
  <si>
    <t>28.42</t>
  </si>
  <si>
    <t>2811</t>
  </si>
  <si>
    <t>21:1154:000091</t>
  </si>
  <si>
    <t>21:0325:002040</t>
  </si>
  <si>
    <t>21:0325:002040:0001:0001:00</t>
  </si>
  <si>
    <t>34.06</t>
  </si>
  <si>
    <t>2812</t>
  </si>
  <si>
    <t>21:1154:000092</t>
  </si>
  <si>
    <t>21:0325:002041</t>
  </si>
  <si>
    <t>21:0325:002041:0001:0001:00</t>
  </si>
  <si>
    <t>0.63</t>
  </si>
  <si>
    <t>33.6</t>
  </si>
  <si>
    <t>2813</t>
  </si>
  <si>
    <t>21:1154:000093</t>
  </si>
  <si>
    <t>21:0325:002042</t>
  </si>
  <si>
    <t>21:0325:002042:0001:0001:00</t>
  </si>
  <si>
    <t>29.83</t>
  </si>
  <si>
    <t>2814</t>
  </si>
  <si>
    <t>21:1154:000094</t>
  </si>
  <si>
    <t>21:0325:002043</t>
  </si>
  <si>
    <t>21:0325:002043:0001:0001:00</t>
  </si>
  <si>
    <t>27.33</t>
  </si>
  <si>
    <t>2815</t>
  </si>
  <si>
    <t>21:1154:000095</t>
  </si>
  <si>
    <t>21:0325:002044</t>
  </si>
  <si>
    <t>21:0325:002044:0001:0001:00</t>
  </si>
  <si>
    <t>29.82</t>
  </si>
  <si>
    <t>2816</t>
  </si>
  <si>
    <t>21:1154:000096</t>
  </si>
  <si>
    <t>21:0325:002045</t>
  </si>
  <si>
    <t>21:0325:002045:0001:0001:00</t>
  </si>
  <si>
    <t>0.79</t>
  </si>
  <si>
    <t>30.24</t>
  </si>
  <si>
    <t>2817</t>
  </si>
  <si>
    <t>21:1154:000097</t>
  </si>
  <si>
    <t>21:0325:002046</t>
  </si>
  <si>
    <t>21:0325:002046:0001:0001:00</t>
  </si>
  <si>
    <t>30.12</t>
  </si>
  <si>
    <t>2818</t>
  </si>
  <si>
    <t>21:1154:000098</t>
  </si>
  <si>
    <t>21:0325:002047</t>
  </si>
  <si>
    <t>21:0325:002047:0001:0001:00</t>
  </si>
  <si>
    <t>28.41</t>
  </si>
  <si>
    <t>2819</t>
  </si>
  <si>
    <t>21:1154:000099</t>
  </si>
  <si>
    <t>21:0325:002048</t>
  </si>
  <si>
    <t>21:0325:002048:0001:0001:00</t>
  </si>
  <si>
    <t>29.46</t>
  </si>
  <si>
    <t>2820</t>
  </si>
  <si>
    <t>21:1154:000100</t>
  </si>
  <si>
    <t>21:0325:002049</t>
  </si>
  <si>
    <t>21:0325:002049:0001:0001:00</t>
  </si>
  <si>
    <t>2821</t>
  </si>
  <si>
    <t>21:1154:000101</t>
  </si>
  <si>
    <t>21:0325:002050</t>
  </si>
  <si>
    <t>21:0325:002050:0001:0001:00</t>
  </si>
  <si>
    <t>0.71</t>
  </si>
  <si>
    <t>27.56</t>
  </si>
  <si>
    <t>2822</t>
  </si>
  <si>
    <t>21:1154:000102</t>
  </si>
  <si>
    <t>21:0325:002051</t>
  </si>
  <si>
    <t>21:0325:002051:0001:0001:00</t>
  </si>
  <si>
    <t>0.64</t>
  </si>
  <si>
    <t>28.99</t>
  </si>
  <si>
    <t>2823</t>
  </si>
  <si>
    <t>21:1154:000103</t>
  </si>
  <si>
    <t>21:0325:002052</t>
  </si>
  <si>
    <t>21:0325:002052:0001:0001:00</t>
  </si>
  <si>
    <t>0.84</t>
  </si>
  <si>
    <t>33.64</t>
  </si>
  <si>
    <t>2824</t>
  </si>
  <si>
    <t>21:1154:000104</t>
  </si>
  <si>
    <t>21:0325:002053</t>
  </si>
  <si>
    <t>21:0325:002053:0001:0001:00</t>
  </si>
  <si>
    <t>28.51</t>
  </si>
  <si>
    <t>2825</t>
  </si>
  <si>
    <t>21:1154:000105</t>
  </si>
  <si>
    <t>21:0325:002054</t>
  </si>
  <si>
    <t>21:0325:002054:0001:0001:00</t>
  </si>
  <si>
    <t>23.86</t>
  </si>
  <si>
    <t>2826</t>
  </si>
  <si>
    <t>21:1154:000106</t>
  </si>
  <si>
    <t>21:0325:002055</t>
  </si>
  <si>
    <t>21:0325:002055:0001:0001:00</t>
  </si>
  <si>
    <t>27.73</t>
  </si>
  <si>
    <t>2828</t>
  </si>
  <si>
    <t>21:1154:000107</t>
  </si>
  <si>
    <t>21:0325:002056</t>
  </si>
  <si>
    <t>21:0325:002056:0001:0001:00</t>
  </si>
  <si>
    <t>29.3</t>
  </si>
  <si>
    <t>2829</t>
  </si>
  <si>
    <t>21:1154:000108</t>
  </si>
  <si>
    <t>21:0325:002057</t>
  </si>
  <si>
    <t>21:0325:002057:0001:0001:00</t>
  </si>
  <si>
    <t>27.42</t>
  </si>
  <si>
    <t>2830</t>
  </si>
  <si>
    <t>21:1154:000109</t>
  </si>
  <si>
    <t>21:0325:002058</t>
  </si>
  <si>
    <t>21:0325:002058:0001:0001:00</t>
  </si>
  <si>
    <t>32.54</t>
  </si>
  <si>
    <t>2831</t>
  </si>
  <si>
    <t>21:1154:000110</t>
  </si>
  <si>
    <t>21:0325:002059</t>
  </si>
  <si>
    <t>21:0325:002059:0001:0001:00</t>
  </si>
  <si>
    <t>2832</t>
  </si>
  <si>
    <t>21:1154:000111</t>
  </si>
  <si>
    <t>21:0325:002060</t>
  </si>
  <si>
    <t>21:0325:002060:0001:0001:00</t>
  </si>
  <si>
    <t>2833</t>
  </si>
  <si>
    <t>21:1154:000112</t>
  </si>
  <si>
    <t>21:0325:002061</t>
  </si>
  <si>
    <t>21:0325:002061:0001:0001:00</t>
  </si>
  <si>
    <t>31.75</t>
  </si>
  <si>
    <t>2834</t>
  </si>
  <si>
    <t>21:1154:000113</t>
  </si>
  <si>
    <t>21:0325:002062</t>
  </si>
  <si>
    <t>21:0325:002062:0001:0001:00</t>
  </si>
  <si>
    <t>27.17</t>
  </si>
  <si>
    <t>2835</t>
  </si>
  <si>
    <t>21:1154:000114</t>
  </si>
  <si>
    <t>21:0325:002063</t>
  </si>
  <si>
    <t>21:0325:002063:0001:0001:00</t>
  </si>
  <si>
    <t>31.52</t>
  </si>
  <si>
    <t>2836</t>
  </si>
  <si>
    <t>21:1154:000115</t>
  </si>
  <si>
    <t>21:0325:002064</t>
  </si>
  <si>
    <t>21:0325:002064:0001:0001:00</t>
  </si>
  <si>
    <t>12.2</t>
  </si>
  <si>
    <t>29.8</t>
  </si>
  <si>
    <t>2837</t>
  </si>
  <si>
    <t>21:1154:000116</t>
  </si>
  <si>
    <t>21:0325:002065</t>
  </si>
  <si>
    <t>21:0325:002065:0001:0001:00</t>
  </si>
  <si>
    <t>25.38</t>
  </si>
  <si>
    <t>2838</t>
  </si>
  <si>
    <t>21:1154:000117</t>
  </si>
  <si>
    <t>21:0325:002066</t>
  </si>
  <si>
    <t>21:0325:002066:0001:0001:00</t>
  </si>
  <si>
    <t>26.03</t>
  </si>
  <si>
    <t>3294</t>
  </si>
  <si>
    <t>21:1154:000118</t>
  </si>
  <si>
    <t>21:0325:002444</t>
  </si>
  <si>
    <t>21:0325:002444:0001:0001:00</t>
  </si>
  <si>
    <t>26.98</t>
  </si>
  <si>
    <t>3295</t>
  </si>
  <si>
    <t>21:1154:000119</t>
  </si>
  <si>
    <t>21:0325:002445</t>
  </si>
  <si>
    <t>21:0325:002445:0001:0001:00</t>
  </si>
  <si>
    <t>26.1</t>
  </si>
  <si>
    <t>3310</t>
  </si>
  <si>
    <t>21:1154:000120</t>
  </si>
  <si>
    <t>21:0325:002460</t>
  </si>
  <si>
    <t>21:0325:002460:0001:0001:00</t>
  </si>
  <si>
    <t>23.76</t>
  </si>
  <si>
    <t>3311</t>
  </si>
  <si>
    <t>21:1154:000121</t>
  </si>
  <si>
    <t>21:0325:002461</t>
  </si>
  <si>
    <t>21:0325:002461:0001:0001:00</t>
  </si>
  <si>
    <t>26.51</t>
  </si>
  <si>
    <t>3312</t>
  </si>
  <si>
    <t>21:1154:000122</t>
  </si>
  <si>
    <t>21:0325:002462</t>
  </si>
  <si>
    <t>21:0325:002462:0001:0001:00</t>
  </si>
  <si>
    <t>&lt;0.05</t>
  </si>
  <si>
    <t>23.27</t>
  </si>
  <si>
    <t>4770</t>
  </si>
  <si>
    <t>21:1154:000123</t>
  </si>
  <si>
    <t>21:0325:003276</t>
  </si>
  <si>
    <t>21:0325:003276:0001:0001:00</t>
  </si>
  <si>
    <t>4771</t>
  </si>
  <si>
    <t>21:1154:000124</t>
  </si>
  <si>
    <t>21:0325:003277</t>
  </si>
  <si>
    <t>21:0325:003277:0001:0001:00</t>
  </si>
  <si>
    <t>25.1</t>
  </si>
  <si>
    <t>4772</t>
  </si>
  <si>
    <t>21:1154:000125</t>
  </si>
  <si>
    <t>21:0325:003278</t>
  </si>
  <si>
    <t>21:0325:003278:0001:0001:00</t>
  </si>
  <si>
    <t>26.14</t>
  </si>
  <si>
    <t>4773</t>
  </si>
  <si>
    <t>21:1154:000126</t>
  </si>
  <si>
    <t>21:0325:003279</t>
  </si>
  <si>
    <t>21:0325:003279:0001:0001:00</t>
  </si>
  <si>
    <t>28.05</t>
  </si>
  <si>
    <t>4774</t>
  </si>
  <si>
    <t>21:1154:000127</t>
  </si>
  <si>
    <t>21:0325:003280</t>
  </si>
  <si>
    <t>21:0325:003280:0001:0001:00</t>
  </si>
  <si>
    <t>30.32</t>
  </si>
  <si>
    <t>4775</t>
  </si>
  <si>
    <t>21:1154:000128</t>
  </si>
  <si>
    <t>21:0325:003281</t>
  </si>
  <si>
    <t>21:0325:003281:0001:0001:00</t>
  </si>
  <si>
    <t>20.93</t>
  </si>
  <si>
    <t>4776</t>
  </si>
  <si>
    <t>21:1154:000129</t>
  </si>
  <si>
    <t>21:0325:003282</t>
  </si>
  <si>
    <t>21:0325:003282:0001:0001:00</t>
  </si>
  <si>
    <t>28.21</t>
  </si>
  <si>
    <t>4777</t>
  </si>
  <si>
    <t>21:1154:000130</t>
  </si>
  <si>
    <t>21:0325:003283</t>
  </si>
  <si>
    <t>21:0325:003283:0001:0001:00</t>
  </si>
  <si>
    <t>29.84</t>
  </si>
  <si>
    <t>4778</t>
  </si>
  <si>
    <t>21:1154:000131</t>
  </si>
  <si>
    <t>21:0325:003284</t>
  </si>
  <si>
    <t>21:0325:003284:0001:0001:00</t>
  </si>
  <si>
    <t>4779</t>
  </si>
  <si>
    <t>21:1154:000132</t>
  </si>
  <si>
    <t>21:0325:003285</t>
  </si>
  <si>
    <t>21:0325:003285:0001:0001:00</t>
  </si>
  <si>
    <t>31.17</t>
  </si>
  <si>
    <t>4780</t>
  </si>
  <si>
    <t>21:1154:000133</t>
  </si>
  <si>
    <t>21:0325:003286</t>
  </si>
  <si>
    <t>21:0325:003286:0001:0001:00</t>
  </si>
  <si>
    <t>31.18</t>
  </si>
  <si>
    <t>4781</t>
  </si>
  <si>
    <t>21:1154:000134</t>
  </si>
  <si>
    <t>21:0325:003287</t>
  </si>
  <si>
    <t>21:0325:003287:0001:0001:00</t>
  </si>
  <si>
    <t>18.73</t>
  </si>
  <si>
    <t>4782</t>
  </si>
  <si>
    <t>21:1154:000135</t>
  </si>
  <si>
    <t>21:0325:003288</t>
  </si>
  <si>
    <t>21:0325:003288:0001:0001:00</t>
  </si>
  <si>
    <t>4783</t>
  </si>
  <si>
    <t>21:1154:000136</t>
  </si>
  <si>
    <t>21:0325:003289</t>
  </si>
  <si>
    <t>21:0325:003289:0001:0001:00</t>
  </si>
  <si>
    <t>31.66</t>
  </si>
  <si>
    <t>4784</t>
  </si>
  <si>
    <t>21:1154:000137</t>
  </si>
  <si>
    <t>21:0325:003290</t>
  </si>
  <si>
    <t>21:0325:003290:0001:0001:00</t>
  </si>
  <si>
    <t>0.75</t>
  </si>
  <si>
    <t>31.9</t>
  </si>
  <si>
    <t>4785</t>
  </si>
  <si>
    <t>21:1154:000138</t>
  </si>
  <si>
    <t>21:0325:003291</t>
  </si>
  <si>
    <t>21:0325:003291:0001:0001:00</t>
  </si>
  <si>
    <t>29.45</t>
  </si>
  <si>
    <t>4786</t>
  </si>
  <si>
    <t>21:1154:000139</t>
  </si>
  <si>
    <t>21:0325:003292</t>
  </si>
  <si>
    <t>21:0325:003292:0001:0001:00</t>
  </si>
  <si>
    <t>4787</t>
  </si>
  <si>
    <t>21:1154:000140</t>
  </si>
  <si>
    <t>21:0325:003293</t>
  </si>
  <si>
    <t>21:0325:003293:0001:0001:00</t>
  </si>
  <si>
    <t>22.57</t>
  </si>
  <si>
    <t>4788</t>
  </si>
  <si>
    <t>21:1154:000141</t>
  </si>
  <si>
    <t>21:0325:003294</t>
  </si>
  <si>
    <t>21:0325:003294:0001:0001:00</t>
  </si>
  <si>
    <t>20.89</t>
  </si>
  <si>
    <t>4789</t>
  </si>
  <si>
    <t>21:1154:000142</t>
  </si>
  <si>
    <t>21:0325:003295</t>
  </si>
  <si>
    <t>21:0325:003295:0001:0001:00</t>
  </si>
  <si>
    <t>5.24</t>
  </si>
  <si>
    <t>4790</t>
  </si>
  <si>
    <t>21:1154:000143</t>
  </si>
  <si>
    <t>21:0325:003296</t>
  </si>
  <si>
    <t>21:0325:003296:0001:0001:00</t>
  </si>
  <si>
    <t>32.43</t>
  </si>
  <si>
    <t>4791</t>
  </si>
  <si>
    <t>21:1154:000144</t>
  </si>
  <si>
    <t>21:0325:003297</t>
  </si>
  <si>
    <t>21:0325:003297:0001:0001:00</t>
  </si>
  <si>
    <t>30.11</t>
  </si>
  <si>
    <t>4838</t>
  </si>
  <si>
    <t>21:1154:000145</t>
  </si>
  <si>
    <t>21:0325:003344</t>
  </si>
  <si>
    <t>21:0325:003344:0001:0001:00</t>
  </si>
  <si>
    <t>33.79</t>
  </si>
  <si>
    <t>4839</t>
  </si>
  <si>
    <t>21:1154:000146</t>
  </si>
  <si>
    <t>21:0325:003345</t>
  </si>
  <si>
    <t>21:0325:003345:0001:0001:00</t>
  </si>
  <si>
    <t>4840</t>
  </si>
  <si>
    <t>21:1154:000147</t>
  </si>
  <si>
    <t>21:0325:003346</t>
  </si>
  <si>
    <t>21:0325:003346:0001:0001:00</t>
  </si>
  <si>
    <t>29.03</t>
  </si>
  <si>
    <t>4841</t>
  </si>
  <si>
    <t>21:1154:000148</t>
  </si>
  <si>
    <t>21:0325:003347</t>
  </si>
  <si>
    <t>21:0325:003347:0001:0001:00</t>
  </si>
  <si>
    <t>19.58</t>
  </si>
  <si>
    <t>4842</t>
  </si>
  <si>
    <t>21:1154:000149</t>
  </si>
  <si>
    <t>21:0325:003348</t>
  </si>
  <si>
    <t>21:0325:003348:0001:0001:00</t>
  </si>
  <si>
    <t>26.83</t>
  </si>
  <si>
    <t>4843</t>
  </si>
  <si>
    <t>21:1154:000150</t>
  </si>
  <si>
    <t>21:0325:003349</t>
  </si>
  <si>
    <t>21:0325:003349:0001:0001:00</t>
  </si>
  <si>
    <t>4844</t>
  </si>
  <si>
    <t>21:1154:000151</t>
  </si>
  <si>
    <t>21:0325:003350</t>
  </si>
  <si>
    <t>21:0325:003350:0001:0001:00</t>
  </si>
  <si>
    <t>31.51</t>
  </si>
  <si>
    <t>4845</t>
  </si>
  <si>
    <t>21:1154:000152</t>
  </si>
  <si>
    <t>21:0325:003351</t>
  </si>
  <si>
    <t>21:0325:003351:0001:0001:00</t>
  </si>
  <si>
    <t>3.91</t>
  </si>
  <si>
    <t>4846</t>
  </si>
  <si>
    <t>21:1154:000153</t>
  </si>
  <si>
    <t>21:0325:003352</t>
  </si>
  <si>
    <t>21:0325:003352:0001:0001:00</t>
  </si>
  <si>
    <t>28.55</t>
  </si>
  <si>
    <t>4847</t>
  </si>
  <si>
    <t>21:1154:000154</t>
  </si>
  <si>
    <t>21:0325:003353</t>
  </si>
  <si>
    <t>21:0325:003353:0001:0001:00</t>
  </si>
  <si>
    <t>4.11</t>
  </si>
  <si>
    <t>27.13</t>
  </si>
  <si>
    <t>4848</t>
  </si>
  <si>
    <t>21:1154:000155</t>
  </si>
  <si>
    <t>21:0325:003354</t>
  </si>
  <si>
    <t>21:0325:003354:0001:0001:00</t>
  </si>
  <si>
    <t>26.15</t>
  </si>
  <si>
    <t>4849</t>
  </si>
  <si>
    <t>21:1154:000156</t>
  </si>
  <si>
    <t>21:0325:003355</t>
  </si>
  <si>
    <t>21:0325:003355:0001:0001:00</t>
  </si>
  <si>
    <t>0.66</t>
  </si>
  <si>
    <t>4850</t>
  </si>
  <si>
    <t>21:1154:000157</t>
  </si>
  <si>
    <t>21:0325:003356</t>
  </si>
  <si>
    <t>21:0325:003356:0001:0001:00</t>
  </si>
  <si>
    <t>30.55</t>
  </si>
  <si>
    <t>4851</t>
  </si>
  <si>
    <t>21:1154:000158</t>
  </si>
  <si>
    <t>21:0325:003357</t>
  </si>
  <si>
    <t>21:0325:003357:0001:0001:00</t>
  </si>
  <si>
    <t>4852</t>
  </si>
  <si>
    <t>21:1154:000159</t>
  </si>
  <si>
    <t>21:0325:003358</t>
  </si>
  <si>
    <t>21:0325:003358:0001:0001:00</t>
  </si>
  <si>
    <t>27.49</t>
  </si>
  <si>
    <t>4853</t>
  </si>
  <si>
    <t>21:1154:000160</t>
  </si>
  <si>
    <t>21:0325:003359</t>
  </si>
  <si>
    <t>21:0325:003359:0001:0001:00</t>
  </si>
  <si>
    <t>4854</t>
  </si>
  <si>
    <t>21:1154:000161</t>
  </si>
  <si>
    <t>21:0325:003360</t>
  </si>
  <si>
    <t>21:0325:003360:0001:0001:00</t>
  </si>
  <si>
    <t>17.02</t>
  </si>
  <si>
    <t>4855</t>
  </si>
  <si>
    <t>21:1154:000162</t>
  </si>
  <si>
    <t>21:0325:003361</t>
  </si>
  <si>
    <t>21:0325:003361:0001:0001:00</t>
  </si>
  <si>
    <t>4856</t>
  </si>
  <si>
    <t>21:1154:000163</t>
  </si>
  <si>
    <t>21:0325:003362</t>
  </si>
  <si>
    <t>21:0325:003362:0001:0001:00</t>
  </si>
  <si>
    <t>26.38</t>
  </si>
  <si>
    <t>4878</t>
  </si>
  <si>
    <t>21:1154:000164</t>
  </si>
  <si>
    <t>21:0325:003384</t>
  </si>
  <si>
    <t>21:0325:003384:0001:0001:00</t>
  </si>
  <si>
    <t>30.71</t>
  </si>
  <si>
    <t>4879</t>
  </si>
  <si>
    <t>21:1154:000165</t>
  </si>
  <si>
    <t>21:0325:003385</t>
  </si>
  <si>
    <t>21:0325:003385:0001:0001:00</t>
  </si>
  <si>
    <t>29.66</t>
  </si>
  <si>
    <t>4881</t>
  </si>
  <si>
    <t>21:1154:000166</t>
  </si>
  <si>
    <t>21:0325:003387</t>
  </si>
  <si>
    <t>21:0325:003387:0001:0001:00</t>
  </si>
  <si>
    <t>26.52</t>
  </si>
  <si>
    <t>4884</t>
  </si>
  <si>
    <t>21:1154:000167</t>
  </si>
  <si>
    <t>21:0325:003390</t>
  </si>
  <si>
    <t>21:0325:003390:0001:0001:00</t>
  </si>
  <si>
    <t>31.73</t>
  </si>
  <si>
    <t>4975</t>
  </si>
  <si>
    <t>21:1154:000168</t>
  </si>
  <si>
    <t>21:0325:003479</t>
  </si>
  <si>
    <t>21:0325:003479:0001:0001:00</t>
  </si>
  <si>
    <t>29.61</t>
  </si>
  <si>
    <t>4977</t>
  </si>
  <si>
    <t>21:1154:000169</t>
  </si>
  <si>
    <t>21:0325:003480</t>
  </si>
  <si>
    <t>21:0325:003480:0001:0001:00</t>
  </si>
  <si>
    <t>30.23</t>
  </si>
  <si>
    <t>4981</t>
  </si>
  <si>
    <t>21:1154:000170</t>
  </si>
  <si>
    <t>21:0325:003482</t>
  </si>
  <si>
    <t>21:0325:003482:0001:0001:00</t>
  </si>
  <si>
    <t>29.54</t>
  </si>
  <si>
    <t>4983</t>
  </si>
  <si>
    <t>21:1154:000171</t>
  </si>
  <si>
    <t>21:0325:003483</t>
  </si>
  <si>
    <t>21:0325:003483:0001:0001:00</t>
  </si>
  <si>
    <t>29.09</t>
  </si>
  <si>
    <t>4985</t>
  </si>
  <si>
    <t>21:1154:000172</t>
  </si>
  <si>
    <t>21:0325:003485</t>
  </si>
  <si>
    <t>21:0325:003485:0001:0001:00</t>
  </si>
  <si>
    <t>21.67</t>
  </si>
  <si>
    <t>4989</t>
  </si>
  <si>
    <t>21:1154:000173</t>
  </si>
  <si>
    <t>21:0325:003487</t>
  </si>
  <si>
    <t>21:0325:003487:0001:0001:00</t>
  </si>
  <si>
    <t>28.49</t>
  </si>
  <si>
    <t>4991</t>
  </si>
  <si>
    <t>21:1154:000174</t>
  </si>
  <si>
    <t>21:0325:003488</t>
  </si>
  <si>
    <t>21:0325:003488:0001:0001:00</t>
  </si>
  <si>
    <t>17.62</t>
  </si>
  <si>
    <t>4993</t>
  </si>
  <si>
    <t>21:1154:000175</t>
  </si>
  <si>
    <t>21:0325:003489</t>
  </si>
  <si>
    <t>21:0325:003489:0001:0001:00</t>
  </si>
  <si>
    <t>33.43</t>
  </si>
  <si>
    <t>4995</t>
  </si>
  <si>
    <t>21:1154:000176</t>
  </si>
  <si>
    <t>21:0325:003490</t>
  </si>
  <si>
    <t>21:0325:003490:0001:0001:00</t>
  </si>
  <si>
    <t>21.23</t>
  </si>
  <si>
    <t>4997</t>
  </si>
  <si>
    <t>21:1154:000177</t>
  </si>
  <si>
    <t>21:0325:003491</t>
  </si>
  <si>
    <t>21:0325:003491:0001:0001:00</t>
  </si>
  <si>
    <t>26.17</t>
  </si>
  <si>
    <t>4999</t>
  </si>
  <si>
    <t>21:1154:000178</t>
  </si>
  <si>
    <t>21:0325:003493</t>
  </si>
  <si>
    <t>21:0325:003493:0001:0001:00</t>
  </si>
  <si>
    <t>17.6</t>
  </si>
  <si>
    <t>5001</t>
  </si>
  <si>
    <t>21:1154:000179</t>
  </si>
  <si>
    <t>21:0325:003494</t>
  </si>
  <si>
    <t>21:0325:003494:0001:0001:00</t>
  </si>
  <si>
    <t>4.69</t>
  </si>
  <si>
    <t>15.41</t>
  </si>
  <si>
    <t>5003</t>
  </si>
  <si>
    <t>21:1154:000180</t>
  </si>
  <si>
    <t>21:0325:003496</t>
  </si>
  <si>
    <t>21:0325:003496:0001:0001:00</t>
  </si>
  <si>
    <t>5005</t>
  </si>
  <si>
    <t>21:1154:000181</t>
  </si>
  <si>
    <t>21:0325:003497</t>
  </si>
  <si>
    <t>21:0325:003497:0001:0001:00</t>
  </si>
  <si>
    <t>25.77</t>
  </si>
  <si>
    <t>5007</t>
  </si>
  <si>
    <t>21:1154:000182</t>
  </si>
  <si>
    <t>21:0325:003498</t>
  </si>
  <si>
    <t>21:0325:003498:0001:0001:00</t>
  </si>
  <si>
    <t>19.78</t>
  </si>
  <si>
    <t>5009</t>
  </si>
  <si>
    <t>21:1154:000183</t>
  </si>
  <si>
    <t>21:0325:003499</t>
  </si>
  <si>
    <t>21:0325:003499:0001:0001:00</t>
  </si>
  <si>
    <t>17.49</t>
  </si>
  <si>
    <t>5011</t>
  </si>
  <si>
    <t>21:1154:000184</t>
  </si>
  <si>
    <t>21:0325:003501</t>
  </si>
  <si>
    <t>21:0325:003501:0001:0001:00</t>
  </si>
  <si>
    <t>17.55</t>
  </si>
  <si>
    <t>5013</t>
  </si>
  <si>
    <t>21:1154:000185</t>
  </si>
  <si>
    <t>21:0325:003502</t>
  </si>
  <si>
    <t>21:0325:003502:0001:0001:00</t>
  </si>
  <si>
    <t>22.23</t>
  </si>
  <si>
    <t>5015</t>
  </si>
  <si>
    <t>21:1154:000186</t>
  </si>
  <si>
    <t>21:0325:003503</t>
  </si>
  <si>
    <t>21:0325:003503:0001:0001:00</t>
  </si>
  <si>
    <t>20.98</t>
  </si>
  <si>
    <t>5017</t>
  </si>
  <si>
    <t>21:1154:000187</t>
  </si>
  <si>
    <t>21:0325:003504</t>
  </si>
  <si>
    <t>21:0325:003504:0001:0001:00</t>
  </si>
  <si>
    <t>23.12</t>
  </si>
  <si>
    <t>5020</t>
  </si>
  <si>
    <t>21:1154:000188</t>
  </si>
  <si>
    <t>21:0325:003506</t>
  </si>
  <si>
    <t>21:0325:003506:0001:0001:00</t>
  </si>
  <si>
    <t>28.79</t>
  </si>
  <si>
    <t>5021</t>
  </si>
  <si>
    <t>21:1154:000189</t>
  </si>
  <si>
    <t>21:0325:003507</t>
  </si>
  <si>
    <t>21:0325:003507:0001:0001:00</t>
  </si>
  <si>
    <t>26.66</t>
  </si>
  <si>
    <t>5023</t>
  </si>
  <si>
    <t>21:1154:000190</t>
  </si>
  <si>
    <t>21:0325:003509</t>
  </si>
  <si>
    <t>21:0325:003509:0001:0001:00</t>
  </si>
  <si>
    <t>18.8</t>
  </si>
  <si>
    <t>5025</t>
  </si>
  <si>
    <t>21:1154:000191</t>
  </si>
  <si>
    <t>21:0325:003510</t>
  </si>
  <si>
    <t>21:0325:003510:0001:0001:00</t>
  </si>
  <si>
    <t>19.61</t>
  </si>
  <si>
    <t>5027</t>
  </si>
  <si>
    <t>21:1154:000192</t>
  </si>
  <si>
    <t>21:0325:003511</t>
  </si>
  <si>
    <t>21:0325:003511:0001:0001:00</t>
  </si>
  <si>
    <t>26.5</t>
  </si>
  <si>
    <t>5029</t>
  </si>
  <si>
    <t>21:1154:000193</t>
  </si>
  <si>
    <t>21:0325:003513</t>
  </si>
  <si>
    <t>21:0325:003513:0001:0001:00</t>
  </si>
  <si>
    <t>5031</t>
  </si>
  <si>
    <t>21:1154:000194</t>
  </si>
  <si>
    <t>21:0325:003515</t>
  </si>
  <si>
    <t>21:0325:003515:0001:0001:00</t>
  </si>
  <si>
    <t>26.89</t>
  </si>
  <si>
    <t>5033</t>
  </si>
  <si>
    <t>21:1154:000195</t>
  </si>
  <si>
    <t>21:0325:003516</t>
  </si>
  <si>
    <t>21:0325:003516:0001:0001:00</t>
  </si>
  <si>
    <t>27.53</t>
  </si>
  <si>
    <t>5035</t>
  </si>
  <si>
    <t>21:1154:000196</t>
  </si>
  <si>
    <t>21:0325:003518</t>
  </si>
  <si>
    <t>21:0325:003518:0001:0001:00</t>
  </si>
  <si>
    <t>27.02</t>
  </si>
  <si>
    <t>5037</t>
  </si>
  <si>
    <t>21:1154:000197</t>
  </si>
  <si>
    <t>21:0325:003520</t>
  </si>
  <si>
    <t>21:0325:003520:0001:0001:00</t>
  </si>
  <si>
    <t>28.95</t>
  </si>
  <si>
    <t>5038</t>
  </si>
  <si>
    <t>21:1154:000198</t>
  </si>
  <si>
    <t>21:0325:003521</t>
  </si>
  <si>
    <t>21:0325:003521:0001:0001:00</t>
  </si>
  <si>
    <t>31.16</t>
  </si>
  <si>
    <t>5039</t>
  </si>
  <si>
    <t>21:1154:000199</t>
  </si>
  <si>
    <t>21:0325:003522</t>
  </si>
  <si>
    <t>21:0325:003522:0001:0001:00</t>
  </si>
  <si>
    <t>28.45</t>
  </si>
  <si>
    <t>5040</t>
  </si>
  <si>
    <t>21:1154:000200</t>
  </si>
  <si>
    <t>21:0325:003523</t>
  </si>
  <si>
    <t>21:0325:003523:0001:0001:00</t>
  </si>
  <si>
    <t>26.84</t>
  </si>
  <si>
    <t>5041</t>
  </si>
  <si>
    <t>21:1154:000201</t>
  </si>
  <si>
    <t>21:0325:003524</t>
  </si>
  <si>
    <t>21:0325:003524:0001:0001:00</t>
  </si>
  <si>
    <t>28.36</t>
  </si>
  <si>
    <t>5043</t>
  </si>
  <si>
    <t>21:1154:000202</t>
  </si>
  <si>
    <t>21:0325:003526</t>
  </si>
  <si>
    <t>21:0325:003526:0001:0001:00</t>
  </si>
  <si>
    <t>24.99</t>
  </si>
  <si>
    <t>5044</t>
  </si>
  <si>
    <t>21:1154:000203</t>
  </si>
  <si>
    <t>21:0325:003527</t>
  </si>
  <si>
    <t>21:0325:003527:0001:0001:00</t>
  </si>
  <si>
    <t>26.94</t>
  </si>
  <si>
    <t>5045</t>
  </si>
  <si>
    <t>21:1154:000204</t>
  </si>
  <si>
    <t>21:0325:003528</t>
  </si>
  <si>
    <t>21:0325:003528:0001:0001:00</t>
  </si>
  <si>
    <t>0.09</t>
  </si>
  <si>
    <t>24.68</t>
  </si>
  <si>
    <t>5058</t>
  </si>
  <si>
    <t>21:1154:000205</t>
  </si>
  <si>
    <t>21:0325:003537</t>
  </si>
  <si>
    <t>21:0325:003537:0001:0001:00</t>
  </si>
  <si>
    <t>28.87</t>
  </si>
  <si>
    <t>5059</t>
  </si>
  <si>
    <t>21:1154:000206</t>
  </si>
  <si>
    <t>21:0325:003538</t>
  </si>
  <si>
    <t>21:0325:003538:0001:0001:00</t>
  </si>
  <si>
    <t>28.88</t>
  </si>
  <si>
    <t>5060</t>
  </si>
  <si>
    <t>21:1154:000207</t>
  </si>
  <si>
    <t>21:0325:003539</t>
  </si>
  <si>
    <t>21:0325:003539:0001:0001:00</t>
  </si>
  <si>
    <t>5061</t>
  </si>
  <si>
    <t>21:1154:000208</t>
  </si>
  <si>
    <t>21:0325:003540</t>
  </si>
  <si>
    <t>21:0325:003540:0001:0001:00</t>
  </si>
  <si>
    <t>25.93</t>
  </si>
  <si>
    <t>5062</t>
  </si>
  <si>
    <t>21:1154:000209</t>
  </si>
  <si>
    <t>21:0325:003541</t>
  </si>
  <si>
    <t>21:0325:003541:0001:0001:00</t>
  </si>
  <si>
    <t>5063</t>
  </si>
  <si>
    <t>21:1154:000210</t>
  </si>
  <si>
    <t>21:0325:003542</t>
  </si>
  <si>
    <t>21:0325:003542:0001:0001:00</t>
  </si>
  <si>
    <t>26.12</t>
  </si>
  <si>
    <t>5064</t>
  </si>
  <si>
    <t>21:1154:000211</t>
  </si>
  <si>
    <t>21:0325:003543</t>
  </si>
  <si>
    <t>21:0325:003543:0001:0001:00</t>
  </si>
  <si>
    <t>29.59</t>
  </si>
  <si>
    <t>5065</t>
  </si>
  <si>
    <t>21:1154:000212</t>
  </si>
  <si>
    <t>21:0325:003544</t>
  </si>
  <si>
    <t>21:0325:003544:0001:0001:00</t>
  </si>
  <si>
    <t>32.52</t>
  </si>
  <si>
    <t>5066</t>
  </si>
  <si>
    <t>21:1154:000213</t>
  </si>
  <si>
    <t>21:0325:003545</t>
  </si>
  <si>
    <t>21:0325:003545:0001:0001:00</t>
  </si>
  <si>
    <t>27.22</t>
  </si>
  <si>
    <t>5067</t>
  </si>
  <si>
    <t>21:1154:000214</t>
  </si>
  <si>
    <t>21:0325:003546</t>
  </si>
  <si>
    <t>21:0325:003546:0001:0001:00</t>
  </si>
  <si>
    <t>24.92</t>
  </si>
  <si>
    <t>5068</t>
  </si>
  <si>
    <t>21:1154:000215</t>
  </si>
  <si>
    <t>21:0325:003547</t>
  </si>
  <si>
    <t>21:0325:003547:0001:0001:00</t>
  </si>
  <si>
    <t>28.73</t>
  </si>
  <si>
    <t>5069</t>
  </si>
  <si>
    <t>21:1154:000216</t>
  </si>
  <si>
    <t>21:0325:003548</t>
  </si>
  <si>
    <t>21:0325:003548:0001:0001:00</t>
  </si>
  <si>
    <t>24.8</t>
  </si>
  <si>
    <t>5070</t>
  </si>
  <si>
    <t>21:1154:000217</t>
  </si>
  <si>
    <t>21:0325:003549</t>
  </si>
  <si>
    <t>21:0325:003549:0001:0001:00</t>
  </si>
  <si>
    <t>28.72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</si>
</sst>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U1733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47" width="14.77734375" customWidth="1"/>
  </cols>
  <sheetData>
    <row r="1" spans="1:47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</row>
    <row r="2" spans="1:47" hidden="1" x14ac:dyDescent="0.3">
      <c r="A2" t="s">
        <v>47</v>
      </c>
      <c r="B2" t="s">
        <v>48</v>
      </c>
      <c r="C2" s="1" t="str">
        <f t="shared" ref="C2:C65" si="0">HYPERLINK("https://geochem.nrcan.gc.ca/cdogs/content/bdl/bdl210088_e.htm", "21:0088")</f>
        <v>21:0088</v>
      </c>
      <c r="D2" s="1" t="str">
        <f t="shared" ref="D2:D65" si="1">HYPERLINK("https://geochem.nrcan.gc.ca/cdogs/content/svy/svy210001_e.htm", "21:0001")</f>
        <v>21:0001</v>
      </c>
      <c r="E2" t="s">
        <v>49</v>
      </c>
      <c r="F2" t="s">
        <v>50</v>
      </c>
      <c r="H2">
        <v>64.788417300000006</v>
      </c>
      <c r="I2">
        <v>-109.9901672</v>
      </c>
      <c r="J2" s="1" t="str">
        <f t="shared" ref="J2:J65" si="2">HYPERLINK("https://geochem.nrcan.gc.ca/cdogs/content/kwd/kwd020044_e.htm", "Till")</f>
        <v>Till</v>
      </c>
      <c r="K2" s="1" t="str">
        <f t="shared" ref="K2:K65" si="3">HYPERLINK("https://geochem.nrcan.gc.ca/cdogs/content/kwd/kwd080004_e.htm", "&lt;63 micron")</f>
        <v>&lt;63 micron</v>
      </c>
      <c r="L2" t="s">
        <v>51</v>
      </c>
      <c r="M2" t="s">
        <v>52</v>
      </c>
      <c r="N2" t="s">
        <v>53</v>
      </c>
      <c r="O2" t="s">
        <v>54</v>
      </c>
      <c r="P2" t="s">
        <v>55</v>
      </c>
      <c r="Q2" t="s">
        <v>56</v>
      </c>
      <c r="R2" t="s">
        <v>57</v>
      </c>
      <c r="S2" t="s">
        <v>58</v>
      </c>
      <c r="T2" t="s">
        <v>59</v>
      </c>
      <c r="U2" t="s">
        <v>60</v>
      </c>
      <c r="V2" t="s">
        <v>61</v>
      </c>
      <c r="W2" t="s">
        <v>62</v>
      </c>
      <c r="X2" t="s">
        <v>63</v>
      </c>
      <c r="Y2" t="s">
        <v>64</v>
      </c>
      <c r="Z2" t="s">
        <v>51</v>
      </c>
      <c r="AA2" t="s">
        <v>65</v>
      </c>
      <c r="AB2" t="s">
        <v>66</v>
      </c>
      <c r="AC2" t="s">
        <v>64</v>
      </c>
      <c r="AD2" t="s">
        <v>67</v>
      </c>
      <c r="AE2" t="s">
        <v>68</v>
      </c>
      <c r="AF2" t="s">
        <v>69</v>
      </c>
      <c r="AG2" t="s">
        <v>70</v>
      </c>
      <c r="AH2" t="s">
        <v>71</v>
      </c>
      <c r="AI2" t="s">
        <v>72</v>
      </c>
      <c r="AJ2" t="s">
        <v>73</v>
      </c>
      <c r="AK2" t="s">
        <v>74</v>
      </c>
      <c r="AL2" t="s">
        <v>75</v>
      </c>
      <c r="AM2" t="s">
        <v>76</v>
      </c>
      <c r="AN2" t="s">
        <v>77</v>
      </c>
      <c r="AO2" t="s">
        <v>78</v>
      </c>
      <c r="AP2" t="s">
        <v>79</v>
      </c>
      <c r="AQ2" t="s">
        <v>80</v>
      </c>
      <c r="AR2" t="s">
        <v>81</v>
      </c>
      <c r="AS2" t="s">
        <v>82</v>
      </c>
      <c r="AT2" t="s">
        <v>83</v>
      </c>
      <c r="AU2" t="s">
        <v>84</v>
      </c>
    </row>
    <row r="3" spans="1:47" hidden="1" x14ac:dyDescent="0.3">
      <c r="A3" t="s">
        <v>85</v>
      </c>
      <c r="B3" t="s">
        <v>86</v>
      </c>
      <c r="C3" s="1" t="str">
        <f t="shared" si="0"/>
        <v>21:0088</v>
      </c>
      <c r="D3" s="1" t="str">
        <f t="shared" si="1"/>
        <v>21:0001</v>
      </c>
      <c r="E3" t="s">
        <v>87</v>
      </c>
      <c r="F3" t="s">
        <v>88</v>
      </c>
      <c r="H3">
        <v>64.777536100000006</v>
      </c>
      <c r="I3">
        <v>-109.7221184</v>
      </c>
      <c r="J3" s="1" t="str">
        <f t="shared" si="2"/>
        <v>Till</v>
      </c>
      <c r="K3" s="1" t="str">
        <f t="shared" si="3"/>
        <v>&lt;63 micron</v>
      </c>
      <c r="L3" t="s">
        <v>51</v>
      </c>
      <c r="M3" t="s">
        <v>89</v>
      </c>
      <c r="N3" t="s">
        <v>53</v>
      </c>
      <c r="O3" t="s">
        <v>90</v>
      </c>
      <c r="P3" t="s">
        <v>91</v>
      </c>
      <c r="Q3" t="s">
        <v>92</v>
      </c>
      <c r="R3" t="s">
        <v>93</v>
      </c>
      <c r="S3" t="s">
        <v>72</v>
      </c>
      <c r="T3" t="s">
        <v>94</v>
      </c>
      <c r="U3" t="s">
        <v>60</v>
      </c>
      <c r="V3" t="s">
        <v>95</v>
      </c>
      <c r="W3" t="s">
        <v>96</v>
      </c>
      <c r="X3" t="s">
        <v>97</v>
      </c>
      <c r="Y3" t="s">
        <v>64</v>
      </c>
      <c r="Z3" t="s">
        <v>51</v>
      </c>
      <c r="AA3" t="s">
        <v>98</v>
      </c>
      <c r="AB3" t="s">
        <v>99</v>
      </c>
      <c r="AC3" t="s">
        <v>64</v>
      </c>
      <c r="AD3" t="s">
        <v>100</v>
      </c>
      <c r="AE3" t="s">
        <v>101</v>
      </c>
      <c r="AF3" t="s">
        <v>69</v>
      </c>
      <c r="AG3" t="s">
        <v>59</v>
      </c>
      <c r="AH3" t="s">
        <v>102</v>
      </c>
      <c r="AI3" t="s">
        <v>58</v>
      </c>
      <c r="AJ3" t="s">
        <v>73</v>
      </c>
      <c r="AK3" t="s">
        <v>103</v>
      </c>
      <c r="AL3" t="s">
        <v>75</v>
      </c>
      <c r="AM3" t="s">
        <v>76</v>
      </c>
      <c r="AN3" t="s">
        <v>78</v>
      </c>
      <c r="AO3" t="s">
        <v>104</v>
      </c>
      <c r="AP3" t="s">
        <v>58</v>
      </c>
      <c r="AQ3" t="s">
        <v>105</v>
      </c>
      <c r="AR3" t="s">
        <v>64</v>
      </c>
      <c r="AS3" t="s">
        <v>82</v>
      </c>
      <c r="AT3" t="s">
        <v>106</v>
      </c>
      <c r="AU3" t="s">
        <v>84</v>
      </c>
    </row>
    <row r="4" spans="1:47" hidden="1" x14ac:dyDescent="0.3">
      <c r="A4" t="s">
        <v>107</v>
      </c>
      <c r="B4" t="s">
        <v>108</v>
      </c>
      <c r="C4" s="1" t="str">
        <f t="shared" si="0"/>
        <v>21:0088</v>
      </c>
      <c r="D4" s="1" t="str">
        <f t="shared" si="1"/>
        <v>21:0001</v>
      </c>
      <c r="E4" t="s">
        <v>109</v>
      </c>
      <c r="F4" t="s">
        <v>110</v>
      </c>
      <c r="H4">
        <v>64.814817300000001</v>
      </c>
      <c r="I4">
        <v>-109.7087464</v>
      </c>
      <c r="J4" s="1" t="str">
        <f t="shared" si="2"/>
        <v>Till</v>
      </c>
      <c r="K4" s="1" t="str">
        <f t="shared" si="3"/>
        <v>&lt;63 micron</v>
      </c>
      <c r="L4" t="s">
        <v>51</v>
      </c>
      <c r="M4" t="s">
        <v>111</v>
      </c>
      <c r="N4" t="s">
        <v>53</v>
      </c>
      <c r="O4" t="s">
        <v>112</v>
      </c>
      <c r="P4" t="s">
        <v>82</v>
      </c>
      <c r="Q4" t="s">
        <v>92</v>
      </c>
      <c r="R4" t="s">
        <v>113</v>
      </c>
      <c r="S4" t="s">
        <v>114</v>
      </c>
      <c r="T4" t="s">
        <v>115</v>
      </c>
      <c r="U4" t="s">
        <v>116</v>
      </c>
      <c r="V4" t="s">
        <v>117</v>
      </c>
      <c r="W4" t="s">
        <v>118</v>
      </c>
      <c r="X4" t="s">
        <v>119</v>
      </c>
      <c r="Y4" t="s">
        <v>64</v>
      </c>
      <c r="Z4" t="s">
        <v>51</v>
      </c>
      <c r="AA4" t="s">
        <v>120</v>
      </c>
      <c r="AB4" t="s">
        <v>121</v>
      </c>
      <c r="AC4" t="s">
        <v>64</v>
      </c>
      <c r="AD4" t="s">
        <v>122</v>
      </c>
      <c r="AE4" t="s">
        <v>101</v>
      </c>
      <c r="AF4" t="s">
        <v>69</v>
      </c>
      <c r="AG4" t="s">
        <v>123</v>
      </c>
      <c r="AH4" t="s">
        <v>71</v>
      </c>
      <c r="AI4" t="s">
        <v>58</v>
      </c>
      <c r="AJ4" t="s">
        <v>73</v>
      </c>
      <c r="AK4" t="s">
        <v>124</v>
      </c>
      <c r="AL4" t="s">
        <v>75</v>
      </c>
      <c r="AM4" t="s">
        <v>76</v>
      </c>
      <c r="AN4" t="s">
        <v>78</v>
      </c>
      <c r="AO4" t="s">
        <v>78</v>
      </c>
      <c r="AP4" t="s">
        <v>58</v>
      </c>
      <c r="AQ4" t="s">
        <v>125</v>
      </c>
      <c r="AR4" t="s">
        <v>64</v>
      </c>
      <c r="AS4" t="s">
        <v>126</v>
      </c>
      <c r="AT4" t="s">
        <v>127</v>
      </c>
      <c r="AU4" t="s">
        <v>84</v>
      </c>
    </row>
    <row r="5" spans="1:47" hidden="1" x14ac:dyDescent="0.3">
      <c r="A5" t="s">
        <v>128</v>
      </c>
      <c r="B5" t="s">
        <v>129</v>
      </c>
      <c r="C5" s="1" t="str">
        <f t="shared" si="0"/>
        <v>21:0088</v>
      </c>
      <c r="D5" s="1" t="str">
        <f t="shared" si="1"/>
        <v>21:0001</v>
      </c>
      <c r="E5" t="s">
        <v>109</v>
      </c>
      <c r="F5" t="s">
        <v>130</v>
      </c>
      <c r="H5">
        <v>64.814817300000001</v>
      </c>
      <c r="I5">
        <v>-109.7087464</v>
      </c>
      <c r="J5" s="1" t="str">
        <f t="shared" si="2"/>
        <v>Till</v>
      </c>
      <c r="K5" s="1" t="str">
        <f t="shared" si="3"/>
        <v>&lt;63 micron</v>
      </c>
      <c r="L5" t="s">
        <v>51</v>
      </c>
      <c r="M5" t="s">
        <v>79</v>
      </c>
      <c r="N5" t="s">
        <v>60</v>
      </c>
      <c r="O5" t="s">
        <v>112</v>
      </c>
      <c r="P5" t="s">
        <v>78</v>
      </c>
      <c r="Q5" t="s">
        <v>81</v>
      </c>
      <c r="R5" t="s">
        <v>131</v>
      </c>
      <c r="S5" t="s">
        <v>72</v>
      </c>
      <c r="T5" t="s">
        <v>132</v>
      </c>
      <c r="U5" t="s">
        <v>56</v>
      </c>
      <c r="V5" t="s">
        <v>61</v>
      </c>
      <c r="W5" t="s">
        <v>133</v>
      </c>
      <c r="X5" t="s">
        <v>97</v>
      </c>
      <c r="Y5" t="s">
        <v>64</v>
      </c>
      <c r="Z5" t="s">
        <v>51</v>
      </c>
      <c r="AA5" t="s">
        <v>98</v>
      </c>
      <c r="AB5" t="s">
        <v>134</v>
      </c>
      <c r="AC5" t="s">
        <v>64</v>
      </c>
      <c r="AD5" t="s">
        <v>135</v>
      </c>
      <c r="AE5" t="s">
        <v>101</v>
      </c>
      <c r="AF5" t="s">
        <v>69</v>
      </c>
      <c r="AG5" t="s">
        <v>136</v>
      </c>
      <c r="AH5" t="s">
        <v>71</v>
      </c>
      <c r="AI5" t="s">
        <v>72</v>
      </c>
      <c r="AJ5" t="s">
        <v>73</v>
      </c>
      <c r="AK5" t="s">
        <v>52</v>
      </c>
      <c r="AL5" t="s">
        <v>75</v>
      </c>
      <c r="AM5" t="s">
        <v>76</v>
      </c>
      <c r="AN5" t="s">
        <v>137</v>
      </c>
      <c r="AO5" t="s">
        <v>78</v>
      </c>
      <c r="AP5" t="s">
        <v>138</v>
      </c>
      <c r="AQ5" t="s">
        <v>52</v>
      </c>
      <c r="AR5" t="s">
        <v>64</v>
      </c>
      <c r="AS5" t="s">
        <v>139</v>
      </c>
      <c r="AT5" t="s">
        <v>140</v>
      </c>
      <c r="AU5" t="s">
        <v>84</v>
      </c>
    </row>
    <row r="6" spans="1:47" hidden="1" x14ac:dyDescent="0.3">
      <c r="A6" t="s">
        <v>141</v>
      </c>
      <c r="B6" t="s">
        <v>142</v>
      </c>
      <c r="C6" s="1" t="str">
        <f t="shared" si="0"/>
        <v>21:0088</v>
      </c>
      <c r="D6" s="1" t="str">
        <f t="shared" si="1"/>
        <v>21:0001</v>
      </c>
      <c r="E6" t="s">
        <v>143</v>
      </c>
      <c r="F6" t="s">
        <v>144</v>
      </c>
      <c r="H6">
        <v>64.9740793</v>
      </c>
      <c r="I6">
        <v>-109.82585520000001</v>
      </c>
      <c r="J6" s="1" t="str">
        <f t="shared" si="2"/>
        <v>Till</v>
      </c>
      <c r="K6" s="1" t="str">
        <f t="shared" si="3"/>
        <v>&lt;63 micron</v>
      </c>
      <c r="L6" t="s">
        <v>51</v>
      </c>
      <c r="M6" t="s">
        <v>58</v>
      </c>
      <c r="N6" t="s">
        <v>53</v>
      </c>
      <c r="O6" t="s">
        <v>112</v>
      </c>
      <c r="P6" t="s">
        <v>78</v>
      </c>
      <c r="Q6" t="s">
        <v>81</v>
      </c>
      <c r="R6" t="s">
        <v>145</v>
      </c>
      <c r="S6" t="s">
        <v>58</v>
      </c>
      <c r="T6" t="s">
        <v>146</v>
      </c>
      <c r="U6" t="s">
        <v>116</v>
      </c>
      <c r="V6" t="s">
        <v>147</v>
      </c>
      <c r="W6" t="s">
        <v>148</v>
      </c>
      <c r="X6" t="s">
        <v>63</v>
      </c>
      <c r="Y6" t="s">
        <v>64</v>
      </c>
      <c r="Z6" t="s">
        <v>51</v>
      </c>
      <c r="AA6" t="s">
        <v>149</v>
      </c>
      <c r="AB6" t="s">
        <v>150</v>
      </c>
      <c r="AC6" t="s">
        <v>64</v>
      </c>
      <c r="AD6" t="s">
        <v>151</v>
      </c>
      <c r="AE6" t="s">
        <v>152</v>
      </c>
      <c r="AF6" t="s">
        <v>69</v>
      </c>
      <c r="AG6" t="s">
        <v>140</v>
      </c>
      <c r="AH6" t="s">
        <v>71</v>
      </c>
      <c r="AI6" t="s">
        <v>58</v>
      </c>
      <c r="AJ6" t="s">
        <v>73</v>
      </c>
      <c r="AK6" t="s">
        <v>153</v>
      </c>
      <c r="AL6" t="s">
        <v>75</v>
      </c>
      <c r="AM6" t="s">
        <v>76</v>
      </c>
      <c r="AN6" t="s">
        <v>154</v>
      </c>
      <c r="AO6" t="s">
        <v>137</v>
      </c>
      <c r="AP6" t="s">
        <v>72</v>
      </c>
      <c r="AQ6" t="s">
        <v>155</v>
      </c>
      <c r="AR6" t="s">
        <v>81</v>
      </c>
      <c r="AS6" t="s">
        <v>126</v>
      </c>
      <c r="AT6" t="s">
        <v>156</v>
      </c>
      <c r="AU6" t="s">
        <v>84</v>
      </c>
    </row>
    <row r="7" spans="1:47" hidden="1" x14ac:dyDescent="0.3">
      <c r="A7" t="s">
        <v>157</v>
      </c>
      <c r="B7" t="s">
        <v>158</v>
      </c>
      <c r="C7" s="1" t="str">
        <f t="shared" si="0"/>
        <v>21:0088</v>
      </c>
      <c r="D7" s="1" t="str">
        <f t="shared" si="1"/>
        <v>21:0001</v>
      </c>
      <c r="E7" t="s">
        <v>159</v>
      </c>
      <c r="F7" t="s">
        <v>160</v>
      </c>
      <c r="H7">
        <v>64.958080800000005</v>
      </c>
      <c r="I7">
        <v>-109.5837672</v>
      </c>
      <c r="J7" s="1" t="str">
        <f t="shared" si="2"/>
        <v>Till</v>
      </c>
      <c r="K7" s="1" t="str">
        <f t="shared" si="3"/>
        <v>&lt;63 micron</v>
      </c>
      <c r="L7" t="s">
        <v>51</v>
      </c>
      <c r="M7" t="s">
        <v>161</v>
      </c>
      <c r="N7" t="s">
        <v>162</v>
      </c>
      <c r="O7" t="s">
        <v>163</v>
      </c>
      <c r="P7" t="s">
        <v>95</v>
      </c>
      <c r="Q7" t="s">
        <v>81</v>
      </c>
      <c r="R7" t="s">
        <v>164</v>
      </c>
      <c r="S7" t="s">
        <v>119</v>
      </c>
      <c r="T7" t="s">
        <v>113</v>
      </c>
      <c r="U7" t="s">
        <v>56</v>
      </c>
      <c r="V7" t="s">
        <v>61</v>
      </c>
      <c r="W7" t="s">
        <v>165</v>
      </c>
      <c r="X7" t="s">
        <v>97</v>
      </c>
      <c r="Y7" t="s">
        <v>64</v>
      </c>
      <c r="Z7" t="s">
        <v>51</v>
      </c>
      <c r="AA7" t="s">
        <v>98</v>
      </c>
      <c r="AB7" t="s">
        <v>121</v>
      </c>
      <c r="AC7" t="s">
        <v>64</v>
      </c>
      <c r="AD7" t="s">
        <v>77</v>
      </c>
      <c r="AE7" t="s">
        <v>162</v>
      </c>
      <c r="AF7" t="s">
        <v>69</v>
      </c>
      <c r="AG7" t="s">
        <v>156</v>
      </c>
      <c r="AH7" t="s">
        <v>71</v>
      </c>
      <c r="AI7" t="s">
        <v>166</v>
      </c>
      <c r="AJ7" t="s">
        <v>73</v>
      </c>
      <c r="AK7" t="s">
        <v>167</v>
      </c>
      <c r="AL7" t="s">
        <v>75</v>
      </c>
      <c r="AM7" t="s">
        <v>76</v>
      </c>
      <c r="AN7" t="s">
        <v>78</v>
      </c>
      <c r="AO7" t="s">
        <v>168</v>
      </c>
      <c r="AP7" t="s">
        <v>169</v>
      </c>
      <c r="AQ7" t="s">
        <v>170</v>
      </c>
      <c r="AR7" t="s">
        <v>64</v>
      </c>
      <c r="AS7" t="s">
        <v>81</v>
      </c>
      <c r="AT7" t="s">
        <v>171</v>
      </c>
      <c r="AU7" t="s">
        <v>84</v>
      </c>
    </row>
    <row r="8" spans="1:47" hidden="1" x14ac:dyDescent="0.3">
      <c r="A8" t="s">
        <v>172</v>
      </c>
      <c r="B8" t="s">
        <v>173</v>
      </c>
      <c r="C8" s="1" t="str">
        <f t="shared" si="0"/>
        <v>21:0088</v>
      </c>
      <c r="D8" s="1" t="str">
        <f t="shared" si="1"/>
        <v>21:0001</v>
      </c>
      <c r="E8" t="s">
        <v>174</v>
      </c>
      <c r="F8" t="s">
        <v>175</v>
      </c>
      <c r="H8">
        <v>64.924414499999997</v>
      </c>
      <c r="I8">
        <v>-109.56477409999999</v>
      </c>
      <c r="J8" s="1" t="str">
        <f t="shared" si="2"/>
        <v>Till</v>
      </c>
      <c r="K8" s="1" t="str">
        <f t="shared" si="3"/>
        <v>&lt;63 micron</v>
      </c>
      <c r="L8" t="s">
        <v>51</v>
      </c>
      <c r="M8" t="s">
        <v>176</v>
      </c>
      <c r="N8" t="s">
        <v>53</v>
      </c>
      <c r="O8" t="s">
        <v>177</v>
      </c>
      <c r="P8" t="s">
        <v>81</v>
      </c>
      <c r="Q8" t="s">
        <v>92</v>
      </c>
      <c r="R8" t="s">
        <v>131</v>
      </c>
      <c r="S8" t="s">
        <v>178</v>
      </c>
      <c r="T8" t="s">
        <v>179</v>
      </c>
      <c r="U8" t="s">
        <v>97</v>
      </c>
      <c r="V8" t="s">
        <v>147</v>
      </c>
      <c r="W8" t="s">
        <v>180</v>
      </c>
      <c r="X8" t="s">
        <v>181</v>
      </c>
      <c r="Y8" t="s">
        <v>64</v>
      </c>
      <c r="Z8" t="s">
        <v>51</v>
      </c>
      <c r="AA8" t="s">
        <v>68</v>
      </c>
      <c r="AB8" t="s">
        <v>66</v>
      </c>
      <c r="AC8" t="s">
        <v>64</v>
      </c>
      <c r="AD8" t="s">
        <v>182</v>
      </c>
      <c r="AE8" t="s">
        <v>152</v>
      </c>
      <c r="AF8" t="s">
        <v>69</v>
      </c>
      <c r="AG8" t="s">
        <v>145</v>
      </c>
      <c r="AH8" t="s">
        <v>71</v>
      </c>
      <c r="AI8" t="s">
        <v>183</v>
      </c>
      <c r="AJ8" t="s">
        <v>73</v>
      </c>
      <c r="AK8" t="s">
        <v>52</v>
      </c>
      <c r="AL8" t="s">
        <v>75</v>
      </c>
      <c r="AM8" t="s">
        <v>76</v>
      </c>
      <c r="AN8" t="s">
        <v>78</v>
      </c>
      <c r="AO8" t="s">
        <v>104</v>
      </c>
      <c r="AP8" t="s">
        <v>72</v>
      </c>
      <c r="AQ8" t="s">
        <v>80</v>
      </c>
      <c r="AR8" t="s">
        <v>64</v>
      </c>
      <c r="AS8" t="s">
        <v>77</v>
      </c>
      <c r="AT8" t="s">
        <v>184</v>
      </c>
      <c r="AU8" t="s">
        <v>84</v>
      </c>
    </row>
    <row r="9" spans="1:47" hidden="1" x14ac:dyDescent="0.3">
      <c r="A9" t="s">
        <v>185</v>
      </c>
      <c r="B9" t="s">
        <v>186</v>
      </c>
      <c r="C9" s="1" t="str">
        <f t="shared" si="0"/>
        <v>21:0088</v>
      </c>
      <c r="D9" s="1" t="str">
        <f t="shared" si="1"/>
        <v>21:0001</v>
      </c>
      <c r="E9" t="s">
        <v>187</v>
      </c>
      <c r="F9" t="s">
        <v>188</v>
      </c>
      <c r="H9">
        <v>64.536432500000004</v>
      </c>
      <c r="I9">
        <v>-109.90399119999999</v>
      </c>
      <c r="J9" s="1" t="str">
        <f t="shared" si="2"/>
        <v>Till</v>
      </c>
      <c r="K9" s="1" t="str">
        <f t="shared" si="3"/>
        <v>&lt;63 micron</v>
      </c>
      <c r="L9" t="s">
        <v>51</v>
      </c>
      <c r="M9" t="s">
        <v>58</v>
      </c>
      <c r="N9" t="s">
        <v>60</v>
      </c>
      <c r="O9" t="s">
        <v>189</v>
      </c>
      <c r="P9" t="s">
        <v>139</v>
      </c>
      <c r="Q9" t="s">
        <v>81</v>
      </c>
      <c r="R9" t="s">
        <v>123</v>
      </c>
      <c r="S9" t="s">
        <v>72</v>
      </c>
      <c r="T9" t="s">
        <v>190</v>
      </c>
      <c r="U9" t="s">
        <v>116</v>
      </c>
      <c r="V9" t="s">
        <v>147</v>
      </c>
      <c r="W9" t="s">
        <v>191</v>
      </c>
      <c r="X9" t="s">
        <v>97</v>
      </c>
      <c r="Y9" t="s">
        <v>64</v>
      </c>
      <c r="Z9" t="s">
        <v>51</v>
      </c>
      <c r="AA9" t="s">
        <v>192</v>
      </c>
      <c r="AB9" t="s">
        <v>150</v>
      </c>
      <c r="AC9" t="s">
        <v>64</v>
      </c>
      <c r="AD9" t="s">
        <v>193</v>
      </c>
      <c r="AE9" t="s">
        <v>176</v>
      </c>
      <c r="AF9" t="s">
        <v>69</v>
      </c>
      <c r="AG9" t="s">
        <v>164</v>
      </c>
      <c r="AH9" t="s">
        <v>194</v>
      </c>
      <c r="AI9" t="s">
        <v>195</v>
      </c>
      <c r="AJ9" t="s">
        <v>73</v>
      </c>
      <c r="AK9" t="s">
        <v>196</v>
      </c>
      <c r="AL9" t="s">
        <v>75</v>
      </c>
      <c r="AM9" t="s">
        <v>76</v>
      </c>
      <c r="AN9" t="s">
        <v>78</v>
      </c>
      <c r="AO9" t="s">
        <v>137</v>
      </c>
      <c r="AP9" t="s">
        <v>72</v>
      </c>
      <c r="AQ9" t="s">
        <v>116</v>
      </c>
      <c r="AR9" t="s">
        <v>64</v>
      </c>
      <c r="AS9" t="s">
        <v>81</v>
      </c>
      <c r="AT9" t="s">
        <v>197</v>
      </c>
      <c r="AU9" t="s">
        <v>84</v>
      </c>
    </row>
    <row r="10" spans="1:47" hidden="1" x14ac:dyDescent="0.3">
      <c r="A10" t="s">
        <v>198</v>
      </c>
      <c r="B10" t="s">
        <v>199</v>
      </c>
      <c r="C10" s="1" t="str">
        <f t="shared" si="0"/>
        <v>21:0088</v>
      </c>
      <c r="D10" s="1" t="str">
        <f t="shared" si="1"/>
        <v>21:0001</v>
      </c>
      <c r="E10" t="s">
        <v>200</v>
      </c>
      <c r="F10" t="s">
        <v>201</v>
      </c>
      <c r="H10">
        <v>64.616802500000006</v>
      </c>
      <c r="I10">
        <v>-109.9351297</v>
      </c>
      <c r="J10" s="1" t="str">
        <f t="shared" si="2"/>
        <v>Till</v>
      </c>
      <c r="K10" s="1" t="str">
        <f t="shared" si="3"/>
        <v>&lt;63 micron</v>
      </c>
      <c r="L10" t="s">
        <v>51</v>
      </c>
      <c r="M10" t="s">
        <v>202</v>
      </c>
      <c r="N10" t="s">
        <v>181</v>
      </c>
      <c r="O10" t="s">
        <v>203</v>
      </c>
      <c r="P10" t="s">
        <v>78</v>
      </c>
      <c r="Q10" t="s">
        <v>81</v>
      </c>
      <c r="R10" t="s">
        <v>83</v>
      </c>
      <c r="S10" t="s">
        <v>72</v>
      </c>
      <c r="T10" t="s">
        <v>132</v>
      </c>
      <c r="U10" t="s">
        <v>116</v>
      </c>
      <c r="V10" t="s">
        <v>61</v>
      </c>
      <c r="W10" t="s">
        <v>204</v>
      </c>
      <c r="X10" t="s">
        <v>97</v>
      </c>
      <c r="Y10" t="s">
        <v>64</v>
      </c>
      <c r="Z10" t="s">
        <v>51</v>
      </c>
      <c r="AA10" t="s">
        <v>68</v>
      </c>
      <c r="AB10" t="s">
        <v>99</v>
      </c>
      <c r="AC10" t="s">
        <v>64</v>
      </c>
      <c r="AD10" t="s">
        <v>205</v>
      </c>
      <c r="AE10" t="s">
        <v>206</v>
      </c>
      <c r="AF10" t="s">
        <v>69</v>
      </c>
      <c r="AG10" t="s">
        <v>113</v>
      </c>
      <c r="AH10" t="s">
        <v>194</v>
      </c>
      <c r="AI10" t="s">
        <v>207</v>
      </c>
      <c r="AJ10" t="s">
        <v>73</v>
      </c>
      <c r="AK10" t="s">
        <v>208</v>
      </c>
      <c r="AL10" t="s">
        <v>75</v>
      </c>
      <c r="AM10" t="s">
        <v>76</v>
      </c>
      <c r="AN10" t="s">
        <v>78</v>
      </c>
      <c r="AO10" t="s">
        <v>137</v>
      </c>
      <c r="AP10" t="s">
        <v>209</v>
      </c>
      <c r="AQ10" t="s">
        <v>210</v>
      </c>
      <c r="AR10" t="s">
        <v>64</v>
      </c>
      <c r="AS10" t="s">
        <v>77</v>
      </c>
      <c r="AT10" t="s">
        <v>211</v>
      </c>
      <c r="AU10" t="s">
        <v>84</v>
      </c>
    </row>
    <row r="11" spans="1:47" hidden="1" x14ac:dyDescent="0.3">
      <c r="A11" t="s">
        <v>212</v>
      </c>
      <c r="B11" t="s">
        <v>213</v>
      </c>
      <c r="C11" s="1" t="str">
        <f t="shared" si="0"/>
        <v>21:0088</v>
      </c>
      <c r="D11" s="1" t="str">
        <f t="shared" si="1"/>
        <v>21:0001</v>
      </c>
      <c r="E11" t="s">
        <v>214</v>
      </c>
      <c r="F11" t="s">
        <v>215</v>
      </c>
      <c r="H11">
        <v>64.682369800000004</v>
      </c>
      <c r="I11">
        <v>-109.6924575</v>
      </c>
      <c r="J11" s="1" t="str">
        <f t="shared" si="2"/>
        <v>Till</v>
      </c>
      <c r="K11" s="1" t="str">
        <f t="shared" si="3"/>
        <v>&lt;63 micron</v>
      </c>
      <c r="L11" t="s">
        <v>51</v>
      </c>
      <c r="M11" t="s">
        <v>114</v>
      </c>
      <c r="N11" t="s">
        <v>60</v>
      </c>
      <c r="O11" t="s">
        <v>216</v>
      </c>
      <c r="P11" t="s">
        <v>92</v>
      </c>
      <c r="Q11" t="s">
        <v>92</v>
      </c>
      <c r="R11" t="s">
        <v>217</v>
      </c>
      <c r="S11" t="s">
        <v>72</v>
      </c>
      <c r="T11" t="s">
        <v>218</v>
      </c>
      <c r="U11" t="s">
        <v>181</v>
      </c>
      <c r="V11" t="s">
        <v>219</v>
      </c>
      <c r="W11" t="s">
        <v>220</v>
      </c>
      <c r="X11" t="s">
        <v>97</v>
      </c>
      <c r="Y11" t="s">
        <v>64</v>
      </c>
      <c r="Z11" t="s">
        <v>51</v>
      </c>
      <c r="AA11" t="s">
        <v>206</v>
      </c>
      <c r="AB11" t="s">
        <v>221</v>
      </c>
      <c r="AC11" t="s">
        <v>64</v>
      </c>
      <c r="AD11" t="s">
        <v>222</v>
      </c>
      <c r="AE11" t="s">
        <v>223</v>
      </c>
      <c r="AF11" t="s">
        <v>69</v>
      </c>
      <c r="AG11" t="s">
        <v>224</v>
      </c>
      <c r="AH11" t="s">
        <v>71</v>
      </c>
      <c r="AI11" t="s">
        <v>161</v>
      </c>
      <c r="AJ11" t="s">
        <v>73</v>
      </c>
      <c r="AK11" t="s">
        <v>124</v>
      </c>
      <c r="AL11" t="s">
        <v>75</v>
      </c>
      <c r="AM11" t="s">
        <v>76</v>
      </c>
      <c r="AN11" t="s">
        <v>78</v>
      </c>
      <c r="AO11" t="s">
        <v>219</v>
      </c>
      <c r="AP11" t="s">
        <v>225</v>
      </c>
      <c r="AQ11" t="s">
        <v>226</v>
      </c>
      <c r="AR11" t="s">
        <v>64</v>
      </c>
      <c r="AS11" t="s">
        <v>147</v>
      </c>
      <c r="AT11" t="s">
        <v>227</v>
      </c>
      <c r="AU11" t="s">
        <v>84</v>
      </c>
    </row>
    <row r="12" spans="1:47" hidden="1" x14ac:dyDescent="0.3">
      <c r="A12" t="s">
        <v>228</v>
      </c>
      <c r="B12" t="s">
        <v>229</v>
      </c>
      <c r="C12" s="1" t="str">
        <f t="shared" si="0"/>
        <v>21:0088</v>
      </c>
      <c r="D12" s="1" t="str">
        <f t="shared" si="1"/>
        <v>21:0001</v>
      </c>
      <c r="E12" t="s">
        <v>230</v>
      </c>
      <c r="F12" t="s">
        <v>231</v>
      </c>
      <c r="H12">
        <v>64.707932200000002</v>
      </c>
      <c r="I12">
        <v>-109.5779489</v>
      </c>
      <c r="J12" s="1" t="str">
        <f t="shared" si="2"/>
        <v>Till</v>
      </c>
      <c r="K12" s="1" t="str">
        <f t="shared" si="3"/>
        <v>&lt;63 micron</v>
      </c>
      <c r="L12" t="s">
        <v>51</v>
      </c>
      <c r="M12" t="s">
        <v>232</v>
      </c>
      <c r="N12" t="s">
        <v>81</v>
      </c>
      <c r="O12" t="s">
        <v>233</v>
      </c>
      <c r="P12" t="s">
        <v>56</v>
      </c>
      <c r="Q12" t="s">
        <v>92</v>
      </c>
      <c r="R12" t="s">
        <v>234</v>
      </c>
      <c r="S12" t="s">
        <v>209</v>
      </c>
      <c r="T12" t="s">
        <v>106</v>
      </c>
      <c r="U12" t="s">
        <v>181</v>
      </c>
      <c r="V12" t="s">
        <v>61</v>
      </c>
      <c r="W12" t="s">
        <v>235</v>
      </c>
      <c r="X12" t="s">
        <v>97</v>
      </c>
      <c r="Y12" t="s">
        <v>64</v>
      </c>
      <c r="Z12" t="s">
        <v>51</v>
      </c>
      <c r="AA12" t="s">
        <v>68</v>
      </c>
      <c r="AB12" t="s">
        <v>236</v>
      </c>
      <c r="AC12" t="s">
        <v>64</v>
      </c>
      <c r="AD12" t="s">
        <v>237</v>
      </c>
      <c r="AE12" t="s">
        <v>206</v>
      </c>
      <c r="AF12" t="s">
        <v>69</v>
      </c>
      <c r="AG12" t="s">
        <v>238</v>
      </c>
      <c r="AH12" t="s">
        <v>71</v>
      </c>
      <c r="AI12" t="s">
        <v>58</v>
      </c>
      <c r="AJ12" t="s">
        <v>73</v>
      </c>
      <c r="AK12" t="s">
        <v>208</v>
      </c>
      <c r="AL12" t="s">
        <v>75</v>
      </c>
      <c r="AM12" t="s">
        <v>76</v>
      </c>
      <c r="AN12" t="s">
        <v>78</v>
      </c>
      <c r="AO12" t="s">
        <v>78</v>
      </c>
      <c r="AP12" t="s">
        <v>209</v>
      </c>
      <c r="AQ12" t="s">
        <v>239</v>
      </c>
      <c r="AR12" t="s">
        <v>60</v>
      </c>
      <c r="AS12" t="s">
        <v>77</v>
      </c>
      <c r="AT12" t="s">
        <v>240</v>
      </c>
      <c r="AU12" t="s">
        <v>84</v>
      </c>
    </row>
    <row r="13" spans="1:47" hidden="1" x14ac:dyDescent="0.3">
      <c r="A13" t="s">
        <v>241</v>
      </c>
      <c r="B13" t="s">
        <v>242</v>
      </c>
      <c r="C13" s="1" t="str">
        <f t="shared" si="0"/>
        <v>21:0088</v>
      </c>
      <c r="D13" s="1" t="str">
        <f t="shared" si="1"/>
        <v>21:0001</v>
      </c>
      <c r="E13" t="s">
        <v>243</v>
      </c>
      <c r="F13" t="s">
        <v>244</v>
      </c>
      <c r="H13">
        <v>64.583504199999993</v>
      </c>
      <c r="I13">
        <v>-109.69870659999999</v>
      </c>
      <c r="J13" s="1" t="str">
        <f t="shared" si="2"/>
        <v>Till</v>
      </c>
      <c r="K13" s="1" t="str">
        <f t="shared" si="3"/>
        <v>&lt;63 micron</v>
      </c>
      <c r="L13" t="s">
        <v>51</v>
      </c>
      <c r="M13" t="s">
        <v>58</v>
      </c>
      <c r="N13" t="s">
        <v>81</v>
      </c>
      <c r="O13" t="s">
        <v>245</v>
      </c>
      <c r="P13" t="s">
        <v>246</v>
      </c>
      <c r="Q13" t="s">
        <v>92</v>
      </c>
      <c r="R13" t="s">
        <v>218</v>
      </c>
      <c r="S13" t="s">
        <v>63</v>
      </c>
      <c r="T13" t="s">
        <v>59</v>
      </c>
      <c r="U13" t="s">
        <v>56</v>
      </c>
      <c r="V13" t="s">
        <v>154</v>
      </c>
      <c r="W13" t="s">
        <v>247</v>
      </c>
      <c r="X13" t="s">
        <v>181</v>
      </c>
      <c r="Y13" t="s">
        <v>64</v>
      </c>
      <c r="Z13" t="s">
        <v>51</v>
      </c>
      <c r="AA13" t="s">
        <v>152</v>
      </c>
      <c r="AB13" t="s">
        <v>236</v>
      </c>
      <c r="AC13" t="s">
        <v>64</v>
      </c>
      <c r="AD13" t="s">
        <v>248</v>
      </c>
      <c r="AE13" t="s">
        <v>111</v>
      </c>
      <c r="AF13" t="s">
        <v>69</v>
      </c>
      <c r="AG13" t="s">
        <v>249</v>
      </c>
      <c r="AH13" t="s">
        <v>71</v>
      </c>
      <c r="AI13" t="s">
        <v>250</v>
      </c>
      <c r="AJ13" t="s">
        <v>73</v>
      </c>
      <c r="AK13" t="s">
        <v>91</v>
      </c>
      <c r="AL13" t="s">
        <v>75</v>
      </c>
      <c r="AM13" t="s">
        <v>76</v>
      </c>
      <c r="AN13" t="s">
        <v>78</v>
      </c>
      <c r="AO13" t="s">
        <v>251</v>
      </c>
      <c r="AP13" t="s">
        <v>252</v>
      </c>
      <c r="AQ13" t="s">
        <v>55</v>
      </c>
      <c r="AR13" t="s">
        <v>64</v>
      </c>
      <c r="AS13" t="s">
        <v>253</v>
      </c>
      <c r="AT13" t="s">
        <v>197</v>
      </c>
      <c r="AU13" t="s">
        <v>84</v>
      </c>
    </row>
    <row r="14" spans="1:47" hidden="1" x14ac:dyDescent="0.3">
      <c r="A14" t="s">
        <v>254</v>
      </c>
      <c r="B14" t="s">
        <v>255</v>
      </c>
      <c r="C14" s="1" t="str">
        <f t="shared" si="0"/>
        <v>21:0088</v>
      </c>
      <c r="D14" s="1" t="str">
        <f t="shared" si="1"/>
        <v>21:0001</v>
      </c>
      <c r="E14" t="s">
        <v>256</v>
      </c>
      <c r="F14" t="s">
        <v>257</v>
      </c>
      <c r="H14">
        <v>64.521170600000005</v>
      </c>
      <c r="I14">
        <v>-109.6072831</v>
      </c>
      <c r="J14" s="1" t="str">
        <f t="shared" si="2"/>
        <v>Till</v>
      </c>
      <c r="K14" s="1" t="str">
        <f t="shared" si="3"/>
        <v>&lt;63 micron</v>
      </c>
      <c r="L14" t="s">
        <v>51</v>
      </c>
      <c r="M14" t="s">
        <v>223</v>
      </c>
      <c r="N14" t="s">
        <v>60</v>
      </c>
      <c r="O14" t="s">
        <v>258</v>
      </c>
      <c r="P14" t="s">
        <v>81</v>
      </c>
      <c r="Q14" t="s">
        <v>259</v>
      </c>
      <c r="R14" t="s">
        <v>113</v>
      </c>
      <c r="S14" t="s">
        <v>260</v>
      </c>
      <c r="T14" t="s">
        <v>261</v>
      </c>
      <c r="U14" t="s">
        <v>60</v>
      </c>
      <c r="V14" t="s">
        <v>147</v>
      </c>
      <c r="W14" t="s">
        <v>262</v>
      </c>
      <c r="X14" t="s">
        <v>97</v>
      </c>
      <c r="Y14" t="s">
        <v>64</v>
      </c>
      <c r="Z14" t="s">
        <v>51</v>
      </c>
      <c r="AA14" t="s">
        <v>120</v>
      </c>
      <c r="AB14" t="s">
        <v>66</v>
      </c>
      <c r="AC14" t="s">
        <v>64</v>
      </c>
      <c r="AD14" t="s">
        <v>263</v>
      </c>
      <c r="AE14" t="s">
        <v>206</v>
      </c>
      <c r="AF14" t="s">
        <v>69</v>
      </c>
      <c r="AG14" t="s">
        <v>70</v>
      </c>
      <c r="AH14" t="s">
        <v>71</v>
      </c>
      <c r="AI14" t="s">
        <v>114</v>
      </c>
      <c r="AJ14" t="s">
        <v>73</v>
      </c>
      <c r="AK14" t="s">
        <v>264</v>
      </c>
      <c r="AL14" t="s">
        <v>75</v>
      </c>
      <c r="AM14" t="s">
        <v>76</v>
      </c>
      <c r="AN14" t="s">
        <v>78</v>
      </c>
      <c r="AO14" t="s">
        <v>168</v>
      </c>
      <c r="AP14" t="s">
        <v>209</v>
      </c>
      <c r="AQ14" t="s">
        <v>105</v>
      </c>
      <c r="AR14" t="s">
        <v>64</v>
      </c>
      <c r="AS14" t="s">
        <v>246</v>
      </c>
      <c r="AT14" t="s">
        <v>94</v>
      </c>
      <c r="AU14" t="s">
        <v>84</v>
      </c>
    </row>
    <row r="15" spans="1:47" hidden="1" x14ac:dyDescent="0.3">
      <c r="A15" t="s">
        <v>265</v>
      </c>
      <c r="B15" t="s">
        <v>266</v>
      </c>
      <c r="C15" s="1" t="str">
        <f t="shared" si="0"/>
        <v>21:0088</v>
      </c>
      <c r="D15" s="1" t="str">
        <f t="shared" si="1"/>
        <v>21:0001</v>
      </c>
      <c r="E15" t="s">
        <v>267</v>
      </c>
      <c r="F15" t="s">
        <v>268</v>
      </c>
      <c r="H15">
        <v>64.429107799999997</v>
      </c>
      <c r="I15">
        <v>-109.5852706</v>
      </c>
      <c r="J15" s="1" t="str">
        <f t="shared" si="2"/>
        <v>Till</v>
      </c>
      <c r="K15" s="1" t="str">
        <f t="shared" si="3"/>
        <v>&lt;63 micron</v>
      </c>
      <c r="L15" t="s">
        <v>51</v>
      </c>
      <c r="M15" t="s">
        <v>269</v>
      </c>
      <c r="N15" t="s">
        <v>53</v>
      </c>
      <c r="O15" t="s">
        <v>270</v>
      </c>
      <c r="P15" t="s">
        <v>271</v>
      </c>
      <c r="Q15" t="s">
        <v>259</v>
      </c>
      <c r="R15" t="s">
        <v>272</v>
      </c>
      <c r="S15" t="s">
        <v>97</v>
      </c>
      <c r="T15" t="s">
        <v>273</v>
      </c>
      <c r="U15" t="s">
        <v>81</v>
      </c>
      <c r="V15" t="s">
        <v>95</v>
      </c>
      <c r="W15" t="s">
        <v>248</v>
      </c>
      <c r="X15" t="s">
        <v>181</v>
      </c>
      <c r="Y15" t="s">
        <v>64</v>
      </c>
      <c r="Z15" t="s">
        <v>51</v>
      </c>
      <c r="AA15" t="s">
        <v>98</v>
      </c>
      <c r="AB15" t="s">
        <v>274</v>
      </c>
      <c r="AC15" t="s">
        <v>81</v>
      </c>
      <c r="AD15" t="s">
        <v>275</v>
      </c>
      <c r="AE15" t="s">
        <v>276</v>
      </c>
      <c r="AF15" t="s">
        <v>69</v>
      </c>
      <c r="AG15" t="s">
        <v>272</v>
      </c>
      <c r="AH15" t="s">
        <v>71</v>
      </c>
      <c r="AI15" t="s">
        <v>277</v>
      </c>
      <c r="AJ15" t="s">
        <v>73</v>
      </c>
      <c r="AK15" t="s">
        <v>155</v>
      </c>
      <c r="AL15" t="s">
        <v>75</v>
      </c>
      <c r="AM15" t="s">
        <v>76</v>
      </c>
      <c r="AN15" t="s">
        <v>78</v>
      </c>
      <c r="AO15" t="s">
        <v>104</v>
      </c>
      <c r="AP15" t="s">
        <v>232</v>
      </c>
      <c r="AQ15" t="s">
        <v>126</v>
      </c>
      <c r="AR15" t="s">
        <v>64</v>
      </c>
      <c r="AS15" t="s">
        <v>139</v>
      </c>
      <c r="AT15" t="s">
        <v>171</v>
      </c>
      <c r="AU15" t="s">
        <v>84</v>
      </c>
    </row>
    <row r="16" spans="1:47" hidden="1" x14ac:dyDescent="0.3">
      <c r="A16" t="s">
        <v>278</v>
      </c>
      <c r="B16" t="s">
        <v>279</v>
      </c>
      <c r="C16" s="1" t="str">
        <f t="shared" si="0"/>
        <v>21:0088</v>
      </c>
      <c r="D16" s="1" t="str">
        <f t="shared" si="1"/>
        <v>21:0001</v>
      </c>
      <c r="E16" t="s">
        <v>267</v>
      </c>
      <c r="F16" t="s">
        <v>280</v>
      </c>
      <c r="H16">
        <v>64.429107799999997</v>
      </c>
      <c r="I16">
        <v>-109.5852706</v>
      </c>
      <c r="J16" s="1" t="str">
        <f t="shared" si="2"/>
        <v>Till</v>
      </c>
      <c r="K16" s="1" t="str">
        <f t="shared" si="3"/>
        <v>&lt;63 micron</v>
      </c>
      <c r="L16" t="s">
        <v>51</v>
      </c>
      <c r="M16" t="s">
        <v>281</v>
      </c>
      <c r="N16" t="s">
        <v>63</v>
      </c>
      <c r="O16" t="s">
        <v>282</v>
      </c>
      <c r="P16" t="s">
        <v>283</v>
      </c>
      <c r="Q16" t="s">
        <v>81</v>
      </c>
      <c r="R16" t="s">
        <v>123</v>
      </c>
      <c r="S16" t="s">
        <v>181</v>
      </c>
      <c r="T16" t="s">
        <v>284</v>
      </c>
      <c r="U16" t="s">
        <v>81</v>
      </c>
      <c r="V16" t="s">
        <v>61</v>
      </c>
      <c r="W16" t="s">
        <v>285</v>
      </c>
      <c r="X16" t="s">
        <v>181</v>
      </c>
      <c r="Y16" t="s">
        <v>64</v>
      </c>
      <c r="Z16" t="s">
        <v>51</v>
      </c>
      <c r="AA16" t="s">
        <v>176</v>
      </c>
      <c r="AB16" t="s">
        <v>99</v>
      </c>
      <c r="AC16" t="s">
        <v>259</v>
      </c>
      <c r="AD16" t="s">
        <v>286</v>
      </c>
      <c r="AE16" t="s">
        <v>287</v>
      </c>
      <c r="AF16" t="s">
        <v>69</v>
      </c>
      <c r="AG16" t="s">
        <v>156</v>
      </c>
      <c r="AH16" t="s">
        <v>194</v>
      </c>
      <c r="AI16" t="s">
        <v>288</v>
      </c>
      <c r="AJ16" t="s">
        <v>73</v>
      </c>
      <c r="AK16" t="s">
        <v>103</v>
      </c>
      <c r="AL16" t="s">
        <v>75</v>
      </c>
      <c r="AM16" t="s">
        <v>76</v>
      </c>
      <c r="AN16" t="s">
        <v>78</v>
      </c>
      <c r="AO16" t="s">
        <v>104</v>
      </c>
      <c r="AP16" t="s">
        <v>239</v>
      </c>
      <c r="AQ16" t="s">
        <v>126</v>
      </c>
      <c r="AR16" t="s">
        <v>64</v>
      </c>
      <c r="AS16" t="s">
        <v>139</v>
      </c>
      <c r="AT16" t="s">
        <v>171</v>
      </c>
      <c r="AU16" t="s">
        <v>84</v>
      </c>
    </row>
    <row r="17" spans="1:47" hidden="1" x14ac:dyDescent="0.3">
      <c r="A17" t="s">
        <v>289</v>
      </c>
      <c r="B17" t="s">
        <v>290</v>
      </c>
      <c r="C17" s="1" t="str">
        <f t="shared" si="0"/>
        <v>21:0088</v>
      </c>
      <c r="D17" s="1" t="str">
        <f t="shared" si="1"/>
        <v>21:0001</v>
      </c>
      <c r="E17" t="s">
        <v>291</v>
      </c>
      <c r="F17" t="s">
        <v>292</v>
      </c>
      <c r="H17">
        <v>64.361428799999999</v>
      </c>
      <c r="I17">
        <v>-109.5184574</v>
      </c>
      <c r="J17" s="1" t="str">
        <f t="shared" si="2"/>
        <v>Till</v>
      </c>
      <c r="K17" s="1" t="str">
        <f t="shared" si="3"/>
        <v>&lt;63 micron</v>
      </c>
      <c r="L17" t="s">
        <v>51</v>
      </c>
      <c r="M17" t="s">
        <v>293</v>
      </c>
      <c r="N17" t="s">
        <v>53</v>
      </c>
      <c r="O17" t="s">
        <v>163</v>
      </c>
      <c r="P17" t="s">
        <v>139</v>
      </c>
      <c r="Q17" t="s">
        <v>81</v>
      </c>
      <c r="R17" t="s">
        <v>249</v>
      </c>
      <c r="S17" t="s">
        <v>60</v>
      </c>
      <c r="T17" t="s">
        <v>284</v>
      </c>
      <c r="U17" t="s">
        <v>81</v>
      </c>
      <c r="V17" t="s">
        <v>154</v>
      </c>
      <c r="W17" t="s">
        <v>294</v>
      </c>
      <c r="X17" t="s">
        <v>181</v>
      </c>
      <c r="Y17" t="s">
        <v>64</v>
      </c>
      <c r="Z17" t="s">
        <v>51</v>
      </c>
      <c r="AA17" t="s">
        <v>176</v>
      </c>
      <c r="AB17" t="s">
        <v>99</v>
      </c>
      <c r="AC17" t="s">
        <v>64</v>
      </c>
      <c r="AD17" t="s">
        <v>295</v>
      </c>
      <c r="AE17" t="s">
        <v>269</v>
      </c>
      <c r="AF17" t="s">
        <v>69</v>
      </c>
      <c r="AG17" t="s">
        <v>296</v>
      </c>
      <c r="AH17" t="s">
        <v>71</v>
      </c>
      <c r="AI17" t="s">
        <v>208</v>
      </c>
      <c r="AJ17" t="s">
        <v>73</v>
      </c>
      <c r="AK17" t="s">
        <v>297</v>
      </c>
      <c r="AL17" t="s">
        <v>75</v>
      </c>
      <c r="AM17" t="s">
        <v>76</v>
      </c>
      <c r="AN17" t="s">
        <v>78</v>
      </c>
      <c r="AO17" t="s">
        <v>104</v>
      </c>
      <c r="AP17" t="s">
        <v>298</v>
      </c>
      <c r="AQ17" t="s">
        <v>299</v>
      </c>
      <c r="AR17" t="s">
        <v>64</v>
      </c>
      <c r="AS17" t="s">
        <v>300</v>
      </c>
      <c r="AT17" t="s">
        <v>171</v>
      </c>
      <c r="AU17" t="s">
        <v>84</v>
      </c>
    </row>
    <row r="18" spans="1:47" hidden="1" x14ac:dyDescent="0.3">
      <c r="A18" t="s">
        <v>301</v>
      </c>
      <c r="B18" t="s">
        <v>302</v>
      </c>
      <c r="C18" s="1" t="str">
        <f t="shared" si="0"/>
        <v>21:0088</v>
      </c>
      <c r="D18" s="1" t="str">
        <f t="shared" si="1"/>
        <v>21:0001</v>
      </c>
      <c r="E18" t="s">
        <v>303</v>
      </c>
      <c r="F18" t="s">
        <v>304</v>
      </c>
      <c r="H18">
        <v>64.263522600000002</v>
      </c>
      <c r="I18">
        <v>-109.48510159999999</v>
      </c>
      <c r="J18" s="1" t="str">
        <f t="shared" si="2"/>
        <v>Till</v>
      </c>
      <c r="K18" s="1" t="str">
        <f t="shared" si="3"/>
        <v>&lt;63 micron</v>
      </c>
      <c r="L18" t="s">
        <v>51</v>
      </c>
      <c r="M18" t="s">
        <v>209</v>
      </c>
      <c r="N18" t="s">
        <v>81</v>
      </c>
      <c r="O18" t="s">
        <v>216</v>
      </c>
      <c r="P18" t="s">
        <v>77</v>
      </c>
      <c r="Q18" t="s">
        <v>92</v>
      </c>
      <c r="R18" t="s">
        <v>249</v>
      </c>
      <c r="S18" t="s">
        <v>60</v>
      </c>
      <c r="T18" t="s">
        <v>284</v>
      </c>
      <c r="U18" t="s">
        <v>81</v>
      </c>
      <c r="V18" t="s">
        <v>95</v>
      </c>
      <c r="W18" t="s">
        <v>305</v>
      </c>
      <c r="X18" t="s">
        <v>181</v>
      </c>
      <c r="Y18" t="s">
        <v>64</v>
      </c>
      <c r="Z18" t="s">
        <v>51</v>
      </c>
      <c r="AA18" t="s">
        <v>176</v>
      </c>
      <c r="AB18" t="s">
        <v>306</v>
      </c>
      <c r="AC18" t="s">
        <v>64</v>
      </c>
      <c r="AD18" t="s">
        <v>307</v>
      </c>
      <c r="AE18" t="s">
        <v>287</v>
      </c>
      <c r="AF18" t="s">
        <v>69</v>
      </c>
      <c r="AG18" t="s">
        <v>308</v>
      </c>
      <c r="AH18" t="s">
        <v>71</v>
      </c>
      <c r="AI18" t="s">
        <v>153</v>
      </c>
      <c r="AJ18" t="s">
        <v>73</v>
      </c>
      <c r="AK18" t="s">
        <v>297</v>
      </c>
      <c r="AL18" t="s">
        <v>75</v>
      </c>
      <c r="AM18" t="s">
        <v>76</v>
      </c>
      <c r="AN18" t="s">
        <v>78</v>
      </c>
      <c r="AO18" t="s">
        <v>104</v>
      </c>
      <c r="AP18" t="s">
        <v>309</v>
      </c>
      <c r="AQ18" t="s">
        <v>246</v>
      </c>
      <c r="AR18" t="s">
        <v>81</v>
      </c>
      <c r="AS18" t="s">
        <v>139</v>
      </c>
      <c r="AT18" t="s">
        <v>171</v>
      </c>
      <c r="AU18" t="s">
        <v>84</v>
      </c>
    </row>
    <row r="19" spans="1:47" hidden="1" x14ac:dyDescent="0.3">
      <c r="A19" t="s">
        <v>310</v>
      </c>
      <c r="B19" t="s">
        <v>311</v>
      </c>
      <c r="C19" s="1" t="str">
        <f t="shared" si="0"/>
        <v>21:0088</v>
      </c>
      <c r="D19" s="1" t="str">
        <f t="shared" si="1"/>
        <v>21:0001</v>
      </c>
      <c r="E19" t="s">
        <v>312</v>
      </c>
      <c r="F19" t="s">
        <v>313</v>
      </c>
      <c r="H19">
        <v>64.202916000000002</v>
      </c>
      <c r="I19">
        <v>-109.8588669</v>
      </c>
      <c r="J19" s="1" t="str">
        <f t="shared" si="2"/>
        <v>Till</v>
      </c>
      <c r="K19" s="1" t="str">
        <f t="shared" si="3"/>
        <v>&lt;63 micron</v>
      </c>
      <c r="L19" t="s">
        <v>51</v>
      </c>
      <c r="M19" t="s">
        <v>314</v>
      </c>
      <c r="N19" t="s">
        <v>53</v>
      </c>
      <c r="O19" t="s">
        <v>315</v>
      </c>
      <c r="P19" t="s">
        <v>82</v>
      </c>
      <c r="Q19" t="s">
        <v>259</v>
      </c>
      <c r="R19" t="s">
        <v>234</v>
      </c>
      <c r="S19" t="s">
        <v>181</v>
      </c>
      <c r="T19" t="s">
        <v>316</v>
      </c>
      <c r="U19" t="s">
        <v>81</v>
      </c>
      <c r="V19" t="s">
        <v>61</v>
      </c>
      <c r="W19" t="s">
        <v>317</v>
      </c>
      <c r="X19" t="s">
        <v>63</v>
      </c>
      <c r="Y19" t="s">
        <v>64</v>
      </c>
      <c r="Z19" t="s">
        <v>51</v>
      </c>
      <c r="AA19" t="s">
        <v>318</v>
      </c>
      <c r="AB19" t="s">
        <v>319</v>
      </c>
      <c r="AC19" t="s">
        <v>64</v>
      </c>
      <c r="AD19" t="s">
        <v>320</v>
      </c>
      <c r="AE19" t="s">
        <v>276</v>
      </c>
      <c r="AF19" t="s">
        <v>69</v>
      </c>
      <c r="AG19" t="s">
        <v>123</v>
      </c>
      <c r="AH19" t="s">
        <v>71</v>
      </c>
      <c r="AI19" t="s">
        <v>321</v>
      </c>
      <c r="AJ19" t="s">
        <v>73</v>
      </c>
      <c r="AK19" t="s">
        <v>153</v>
      </c>
      <c r="AL19" t="s">
        <v>75</v>
      </c>
      <c r="AM19" t="s">
        <v>76</v>
      </c>
      <c r="AN19" t="s">
        <v>78</v>
      </c>
      <c r="AO19" t="s">
        <v>168</v>
      </c>
      <c r="AP19" t="s">
        <v>58</v>
      </c>
      <c r="AQ19" t="s">
        <v>271</v>
      </c>
      <c r="AR19" t="s">
        <v>64</v>
      </c>
      <c r="AS19" t="s">
        <v>299</v>
      </c>
      <c r="AT19" t="s">
        <v>171</v>
      </c>
      <c r="AU19" t="s">
        <v>84</v>
      </c>
    </row>
    <row r="20" spans="1:47" hidden="1" x14ac:dyDescent="0.3">
      <c r="A20" t="s">
        <v>322</v>
      </c>
      <c r="B20" t="s">
        <v>323</v>
      </c>
      <c r="C20" s="1" t="str">
        <f t="shared" si="0"/>
        <v>21:0088</v>
      </c>
      <c r="D20" s="1" t="str">
        <f t="shared" si="1"/>
        <v>21:0001</v>
      </c>
      <c r="E20" t="s">
        <v>324</v>
      </c>
      <c r="F20" t="s">
        <v>325</v>
      </c>
      <c r="H20">
        <v>64.391314199999997</v>
      </c>
      <c r="I20">
        <v>-109.7378626</v>
      </c>
      <c r="J20" s="1" t="str">
        <f t="shared" si="2"/>
        <v>Till</v>
      </c>
      <c r="K20" s="1" t="str">
        <f t="shared" si="3"/>
        <v>&lt;63 micron</v>
      </c>
      <c r="L20" t="s">
        <v>51</v>
      </c>
      <c r="M20" t="s">
        <v>208</v>
      </c>
      <c r="N20" t="s">
        <v>53</v>
      </c>
      <c r="O20" t="s">
        <v>189</v>
      </c>
      <c r="P20" t="s">
        <v>300</v>
      </c>
      <c r="Q20" t="s">
        <v>92</v>
      </c>
      <c r="R20" t="s">
        <v>83</v>
      </c>
      <c r="S20" t="s">
        <v>97</v>
      </c>
      <c r="T20" t="s">
        <v>164</v>
      </c>
      <c r="U20" t="s">
        <v>56</v>
      </c>
      <c r="V20" t="s">
        <v>61</v>
      </c>
      <c r="W20" t="s">
        <v>326</v>
      </c>
      <c r="X20" t="s">
        <v>97</v>
      </c>
      <c r="Y20" t="s">
        <v>64</v>
      </c>
      <c r="Z20" t="s">
        <v>51</v>
      </c>
      <c r="AA20" t="s">
        <v>318</v>
      </c>
      <c r="AB20" t="s">
        <v>150</v>
      </c>
      <c r="AC20" t="s">
        <v>64</v>
      </c>
      <c r="AD20" t="s">
        <v>82</v>
      </c>
      <c r="AE20" t="s">
        <v>276</v>
      </c>
      <c r="AF20" t="s">
        <v>69</v>
      </c>
      <c r="AG20" t="s">
        <v>327</v>
      </c>
      <c r="AH20" t="s">
        <v>71</v>
      </c>
      <c r="AI20" t="s">
        <v>252</v>
      </c>
      <c r="AJ20" t="s">
        <v>73</v>
      </c>
      <c r="AK20" t="s">
        <v>314</v>
      </c>
      <c r="AL20" t="s">
        <v>75</v>
      </c>
      <c r="AM20" t="s">
        <v>76</v>
      </c>
      <c r="AN20" t="s">
        <v>259</v>
      </c>
      <c r="AO20" t="s">
        <v>168</v>
      </c>
      <c r="AP20" t="s">
        <v>58</v>
      </c>
      <c r="AQ20" t="s">
        <v>271</v>
      </c>
      <c r="AR20" t="s">
        <v>60</v>
      </c>
      <c r="AS20" t="s">
        <v>299</v>
      </c>
      <c r="AT20" t="s">
        <v>171</v>
      </c>
      <c r="AU20" t="s">
        <v>84</v>
      </c>
    </row>
    <row r="21" spans="1:47" hidden="1" x14ac:dyDescent="0.3">
      <c r="A21" t="s">
        <v>328</v>
      </c>
      <c r="B21" t="s">
        <v>329</v>
      </c>
      <c r="C21" s="1" t="str">
        <f t="shared" si="0"/>
        <v>21:0088</v>
      </c>
      <c r="D21" s="1" t="str">
        <f t="shared" si="1"/>
        <v>21:0001</v>
      </c>
      <c r="E21" t="s">
        <v>330</v>
      </c>
      <c r="F21" t="s">
        <v>331</v>
      </c>
      <c r="H21">
        <v>64.326726800000003</v>
      </c>
      <c r="I21">
        <v>-109.8891852</v>
      </c>
      <c r="J21" s="1" t="str">
        <f t="shared" si="2"/>
        <v>Till</v>
      </c>
      <c r="K21" s="1" t="str">
        <f t="shared" si="3"/>
        <v>&lt;63 micron</v>
      </c>
      <c r="L21" t="s">
        <v>51</v>
      </c>
      <c r="M21" t="s">
        <v>332</v>
      </c>
      <c r="N21" t="s">
        <v>53</v>
      </c>
      <c r="O21" t="s">
        <v>216</v>
      </c>
      <c r="P21" t="s">
        <v>333</v>
      </c>
      <c r="Q21" t="s">
        <v>259</v>
      </c>
      <c r="R21" t="s">
        <v>308</v>
      </c>
      <c r="S21" t="s">
        <v>116</v>
      </c>
      <c r="T21" t="s">
        <v>334</v>
      </c>
      <c r="U21" t="s">
        <v>81</v>
      </c>
      <c r="V21" t="s">
        <v>95</v>
      </c>
      <c r="W21" t="s">
        <v>335</v>
      </c>
      <c r="X21" t="s">
        <v>181</v>
      </c>
      <c r="Y21" t="s">
        <v>64</v>
      </c>
      <c r="Z21" t="s">
        <v>51</v>
      </c>
      <c r="AA21" t="s">
        <v>336</v>
      </c>
      <c r="AB21" t="s">
        <v>236</v>
      </c>
      <c r="AC21" t="s">
        <v>64</v>
      </c>
      <c r="AD21" t="s">
        <v>286</v>
      </c>
      <c r="AE21" t="s">
        <v>337</v>
      </c>
      <c r="AF21" t="s">
        <v>69</v>
      </c>
      <c r="AG21" t="s">
        <v>338</v>
      </c>
      <c r="AH21" t="s">
        <v>71</v>
      </c>
      <c r="AI21" t="s">
        <v>167</v>
      </c>
      <c r="AJ21" t="s">
        <v>73</v>
      </c>
      <c r="AK21" t="s">
        <v>339</v>
      </c>
      <c r="AL21" t="s">
        <v>75</v>
      </c>
      <c r="AM21" t="s">
        <v>76</v>
      </c>
      <c r="AN21" t="s">
        <v>154</v>
      </c>
      <c r="AO21" t="s">
        <v>104</v>
      </c>
      <c r="AP21" t="s">
        <v>195</v>
      </c>
      <c r="AQ21" t="s">
        <v>340</v>
      </c>
      <c r="AR21" t="s">
        <v>64</v>
      </c>
      <c r="AS21" t="s">
        <v>77</v>
      </c>
      <c r="AT21" t="s">
        <v>171</v>
      </c>
      <c r="AU21" t="s">
        <v>84</v>
      </c>
    </row>
    <row r="22" spans="1:47" hidden="1" x14ac:dyDescent="0.3">
      <c r="A22" t="s">
        <v>341</v>
      </c>
      <c r="B22" t="s">
        <v>342</v>
      </c>
      <c r="C22" s="1" t="str">
        <f t="shared" si="0"/>
        <v>21:0088</v>
      </c>
      <c r="D22" s="1" t="str">
        <f t="shared" si="1"/>
        <v>21:0001</v>
      </c>
      <c r="E22" t="s">
        <v>343</v>
      </c>
      <c r="F22" t="s">
        <v>344</v>
      </c>
      <c r="H22">
        <v>64.143014199999996</v>
      </c>
      <c r="I22">
        <v>-109.9114543</v>
      </c>
      <c r="J22" s="1" t="str">
        <f t="shared" si="2"/>
        <v>Till</v>
      </c>
      <c r="K22" s="1" t="str">
        <f t="shared" si="3"/>
        <v>&lt;63 micron</v>
      </c>
      <c r="L22" t="s">
        <v>51</v>
      </c>
      <c r="M22" t="s">
        <v>332</v>
      </c>
      <c r="N22" t="s">
        <v>53</v>
      </c>
      <c r="O22" t="s">
        <v>345</v>
      </c>
      <c r="P22" t="s">
        <v>92</v>
      </c>
      <c r="Q22" t="s">
        <v>81</v>
      </c>
      <c r="R22" t="s">
        <v>234</v>
      </c>
      <c r="S22" t="s">
        <v>60</v>
      </c>
      <c r="T22" t="s">
        <v>346</v>
      </c>
      <c r="U22" t="s">
        <v>81</v>
      </c>
      <c r="V22" t="s">
        <v>61</v>
      </c>
      <c r="W22" t="s">
        <v>147</v>
      </c>
      <c r="X22" t="s">
        <v>97</v>
      </c>
      <c r="Y22" t="s">
        <v>64</v>
      </c>
      <c r="Z22" t="s">
        <v>51</v>
      </c>
      <c r="AA22" t="s">
        <v>68</v>
      </c>
      <c r="AB22" t="s">
        <v>134</v>
      </c>
      <c r="AC22" t="s">
        <v>64</v>
      </c>
      <c r="AD22" t="s">
        <v>347</v>
      </c>
      <c r="AE22" t="s">
        <v>176</v>
      </c>
      <c r="AF22" t="s">
        <v>145</v>
      </c>
      <c r="AG22" t="s">
        <v>327</v>
      </c>
      <c r="AH22" t="s">
        <v>194</v>
      </c>
      <c r="AI22" t="s">
        <v>208</v>
      </c>
      <c r="AJ22" t="s">
        <v>73</v>
      </c>
      <c r="AK22" t="s">
        <v>314</v>
      </c>
      <c r="AL22" t="s">
        <v>75</v>
      </c>
      <c r="AM22" t="s">
        <v>76</v>
      </c>
      <c r="AN22" t="s">
        <v>78</v>
      </c>
      <c r="AO22" t="s">
        <v>104</v>
      </c>
      <c r="AP22" t="s">
        <v>58</v>
      </c>
      <c r="AQ22" t="s">
        <v>348</v>
      </c>
      <c r="AR22" t="s">
        <v>64</v>
      </c>
      <c r="AS22" t="s">
        <v>82</v>
      </c>
      <c r="AT22" t="s">
        <v>273</v>
      </c>
      <c r="AU22" t="s">
        <v>84</v>
      </c>
    </row>
    <row r="23" spans="1:47" hidden="1" x14ac:dyDescent="0.3">
      <c r="A23" t="s">
        <v>349</v>
      </c>
      <c r="B23" t="s">
        <v>350</v>
      </c>
      <c r="C23" s="1" t="str">
        <f t="shared" si="0"/>
        <v>21:0088</v>
      </c>
      <c r="D23" s="1" t="str">
        <f t="shared" si="1"/>
        <v>21:0001</v>
      </c>
      <c r="E23" t="s">
        <v>343</v>
      </c>
      <c r="F23" t="s">
        <v>351</v>
      </c>
      <c r="H23">
        <v>64.143014199999996</v>
      </c>
      <c r="I23">
        <v>-109.9114543</v>
      </c>
      <c r="J23" s="1" t="str">
        <f t="shared" si="2"/>
        <v>Till</v>
      </c>
      <c r="K23" s="1" t="str">
        <f t="shared" si="3"/>
        <v>&lt;63 micron</v>
      </c>
      <c r="L23" t="s">
        <v>51</v>
      </c>
      <c r="M23" t="s">
        <v>124</v>
      </c>
      <c r="N23" t="s">
        <v>53</v>
      </c>
      <c r="O23" t="s">
        <v>352</v>
      </c>
      <c r="P23" t="s">
        <v>78</v>
      </c>
      <c r="Q23" t="s">
        <v>81</v>
      </c>
      <c r="R23" t="s">
        <v>217</v>
      </c>
      <c r="S23" t="s">
        <v>116</v>
      </c>
      <c r="T23" t="s">
        <v>68</v>
      </c>
      <c r="U23" t="s">
        <v>81</v>
      </c>
      <c r="V23" t="s">
        <v>95</v>
      </c>
      <c r="W23" t="s">
        <v>353</v>
      </c>
      <c r="X23" t="s">
        <v>181</v>
      </c>
      <c r="Y23" t="s">
        <v>64</v>
      </c>
      <c r="Z23" t="s">
        <v>51</v>
      </c>
      <c r="AA23" t="s">
        <v>101</v>
      </c>
      <c r="AB23" t="s">
        <v>99</v>
      </c>
      <c r="AC23" t="s">
        <v>64</v>
      </c>
      <c r="AD23" t="s">
        <v>286</v>
      </c>
      <c r="AE23" t="s">
        <v>223</v>
      </c>
      <c r="AF23" t="s">
        <v>69</v>
      </c>
      <c r="AG23" t="s">
        <v>354</v>
      </c>
      <c r="AH23" t="s">
        <v>71</v>
      </c>
      <c r="AI23" t="s">
        <v>196</v>
      </c>
      <c r="AJ23" t="s">
        <v>73</v>
      </c>
      <c r="AK23" t="s">
        <v>355</v>
      </c>
      <c r="AL23" t="s">
        <v>75</v>
      </c>
      <c r="AM23" t="s">
        <v>76</v>
      </c>
      <c r="AN23" t="s">
        <v>78</v>
      </c>
      <c r="AO23" t="s">
        <v>78</v>
      </c>
      <c r="AP23" t="s">
        <v>250</v>
      </c>
      <c r="AQ23" t="s">
        <v>333</v>
      </c>
      <c r="AR23" t="s">
        <v>64</v>
      </c>
      <c r="AS23" t="s">
        <v>81</v>
      </c>
      <c r="AT23" t="s">
        <v>171</v>
      </c>
      <c r="AU23" t="s">
        <v>84</v>
      </c>
    </row>
    <row r="24" spans="1:47" hidden="1" x14ac:dyDescent="0.3">
      <c r="A24" t="s">
        <v>356</v>
      </c>
      <c r="B24" t="s">
        <v>357</v>
      </c>
      <c r="C24" s="1" t="str">
        <f t="shared" si="0"/>
        <v>21:0088</v>
      </c>
      <c r="D24" s="1" t="str">
        <f t="shared" si="1"/>
        <v>21:0001</v>
      </c>
      <c r="E24" t="s">
        <v>358</v>
      </c>
      <c r="F24" t="s">
        <v>359</v>
      </c>
      <c r="H24">
        <v>64.005327800000003</v>
      </c>
      <c r="I24">
        <v>-109.7320364</v>
      </c>
      <c r="J24" s="1" t="str">
        <f t="shared" si="2"/>
        <v>Till</v>
      </c>
      <c r="K24" s="1" t="str">
        <f t="shared" si="3"/>
        <v>&lt;63 micron</v>
      </c>
      <c r="L24" t="s">
        <v>51</v>
      </c>
      <c r="M24" t="s">
        <v>288</v>
      </c>
      <c r="N24" t="s">
        <v>53</v>
      </c>
      <c r="O24" t="s">
        <v>360</v>
      </c>
      <c r="P24" t="s">
        <v>78</v>
      </c>
      <c r="Q24" t="s">
        <v>259</v>
      </c>
      <c r="R24" t="s">
        <v>131</v>
      </c>
      <c r="S24" t="s">
        <v>181</v>
      </c>
      <c r="T24" t="s">
        <v>318</v>
      </c>
      <c r="U24" t="s">
        <v>81</v>
      </c>
      <c r="V24" t="s">
        <v>95</v>
      </c>
      <c r="W24" t="s">
        <v>361</v>
      </c>
      <c r="X24" t="s">
        <v>97</v>
      </c>
      <c r="Y24" t="s">
        <v>64</v>
      </c>
      <c r="Z24" t="s">
        <v>51</v>
      </c>
      <c r="AA24" t="s">
        <v>149</v>
      </c>
      <c r="AB24" t="s">
        <v>121</v>
      </c>
      <c r="AC24" t="s">
        <v>64</v>
      </c>
      <c r="AD24" t="s">
        <v>362</v>
      </c>
      <c r="AE24" t="s">
        <v>223</v>
      </c>
      <c r="AF24" t="s">
        <v>69</v>
      </c>
      <c r="AG24" t="s">
        <v>363</v>
      </c>
      <c r="AH24" t="s">
        <v>71</v>
      </c>
      <c r="AI24" t="s">
        <v>153</v>
      </c>
      <c r="AJ24" t="s">
        <v>73</v>
      </c>
      <c r="AK24" t="s">
        <v>52</v>
      </c>
      <c r="AL24" t="s">
        <v>75</v>
      </c>
      <c r="AM24" t="s">
        <v>76</v>
      </c>
      <c r="AN24" t="s">
        <v>78</v>
      </c>
      <c r="AO24" t="s">
        <v>168</v>
      </c>
      <c r="AP24" t="s">
        <v>364</v>
      </c>
      <c r="AQ24" t="s">
        <v>56</v>
      </c>
      <c r="AR24" t="s">
        <v>64</v>
      </c>
      <c r="AS24" t="s">
        <v>246</v>
      </c>
      <c r="AT24" t="s">
        <v>171</v>
      </c>
      <c r="AU24" t="s">
        <v>84</v>
      </c>
    </row>
    <row r="25" spans="1:47" hidden="1" x14ac:dyDescent="0.3">
      <c r="A25" t="s">
        <v>365</v>
      </c>
      <c r="B25" t="s">
        <v>366</v>
      </c>
      <c r="C25" s="1" t="str">
        <f t="shared" si="0"/>
        <v>21:0088</v>
      </c>
      <c r="D25" s="1" t="str">
        <f t="shared" si="1"/>
        <v>21:0001</v>
      </c>
      <c r="E25" t="s">
        <v>367</v>
      </c>
      <c r="F25" t="s">
        <v>368</v>
      </c>
      <c r="H25">
        <v>64.106233500000002</v>
      </c>
      <c r="I25">
        <v>-109.75654919999999</v>
      </c>
      <c r="J25" s="1" t="str">
        <f t="shared" si="2"/>
        <v>Till</v>
      </c>
      <c r="K25" s="1" t="str">
        <f t="shared" si="3"/>
        <v>&lt;63 micron</v>
      </c>
      <c r="L25" t="s">
        <v>51</v>
      </c>
      <c r="M25" t="s">
        <v>155</v>
      </c>
      <c r="N25" t="s">
        <v>53</v>
      </c>
      <c r="O25" t="s">
        <v>203</v>
      </c>
      <c r="P25" t="s">
        <v>253</v>
      </c>
      <c r="Q25" t="s">
        <v>259</v>
      </c>
      <c r="R25" t="s">
        <v>369</v>
      </c>
      <c r="S25" t="s">
        <v>116</v>
      </c>
      <c r="T25" t="s">
        <v>68</v>
      </c>
      <c r="U25" t="s">
        <v>81</v>
      </c>
      <c r="V25" t="s">
        <v>154</v>
      </c>
      <c r="W25" t="s">
        <v>370</v>
      </c>
      <c r="X25" t="s">
        <v>181</v>
      </c>
      <c r="Y25" t="s">
        <v>64</v>
      </c>
      <c r="Z25" t="s">
        <v>51</v>
      </c>
      <c r="AA25" t="s">
        <v>336</v>
      </c>
      <c r="AB25" t="s">
        <v>121</v>
      </c>
      <c r="AC25" t="s">
        <v>64</v>
      </c>
      <c r="AD25" t="s">
        <v>295</v>
      </c>
      <c r="AE25" t="s">
        <v>162</v>
      </c>
      <c r="AF25" t="s">
        <v>69</v>
      </c>
      <c r="AG25" t="s">
        <v>308</v>
      </c>
      <c r="AH25" t="s">
        <v>194</v>
      </c>
      <c r="AI25" t="s">
        <v>210</v>
      </c>
      <c r="AJ25" t="s">
        <v>73</v>
      </c>
      <c r="AK25" t="s">
        <v>103</v>
      </c>
      <c r="AL25" t="s">
        <v>75</v>
      </c>
      <c r="AM25" t="s">
        <v>76</v>
      </c>
      <c r="AN25" t="s">
        <v>259</v>
      </c>
      <c r="AO25" t="s">
        <v>168</v>
      </c>
      <c r="AP25" t="s">
        <v>72</v>
      </c>
      <c r="AQ25" t="s">
        <v>340</v>
      </c>
      <c r="AR25" t="s">
        <v>64</v>
      </c>
      <c r="AS25" t="s">
        <v>81</v>
      </c>
      <c r="AT25" t="s">
        <v>171</v>
      </c>
      <c r="AU25" t="s">
        <v>84</v>
      </c>
    </row>
    <row r="26" spans="1:47" hidden="1" x14ac:dyDescent="0.3">
      <c r="A26" t="s">
        <v>371</v>
      </c>
      <c r="B26" t="s">
        <v>372</v>
      </c>
      <c r="C26" s="1" t="str">
        <f t="shared" si="0"/>
        <v>21:0088</v>
      </c>
      <c r="D26" s="1" t="str">
        <f t="shared" si="1"/>
        <v>21:0001</v>
      </c>
      <c r="E26" t="s">
        <v>373</v>
      </c>
      <c r="F26" t="s">
        <v>374</v>
      </c>
      <c r="H26">
        <v>64.150997399999994</v>
      </c>
      <c r="I26">
        <v>-109.5125393</v>
      </c>
      <c r="J26" s="1" t="str">
        <f t="shared" si="2"/>
        <v>Till</v>
      </c>
      <c r="K26" s="1" t="str">
        <f t="shared" si="3"/>
        <v>&lt;63 micron</v>
      </c>
      <c r="L26" t="s">
        <v>51</v>
      </c>
      <c r="M26" t="s">
        <v>314</v>
      </c>
      <c r="N26" t="s">
        <v>53</v>
      </c>
      <c r="O26" t="s">
        <v>375</v>
      </c>
      <c r="P26" t="s">
        <v>77</v>
      </c>
      <c r="Q26" t="s">
        <v>259</v>
      </c>
      <c r="R26" t="s">
        <v>218</v>
      </c>
      <c r="S26" t="s">
        <v>116</v>
      </c>
      <c r="T26" t="s">
        <v>346</v>
      </c>
      <c r="U26" t="s">
        <v>81</v>
      </c>
      <c r="V26" t="s">
        <v>95</v>
      </c>
      <c r="W26" t="s">
        <v>376</v>
      </c>
      <c r="X26" t="s">
        <v>181</v>
      </c>
      <c r="Y26" t="s">
        <v>64</v>
      </c>
      <c r="Z26" t="s">
        <v>51</v>
      </c>
      <c r="AA26" t="s">
        <v>101</v>
      </c>
      <c r="AB26" t="s">
        <v>274</v>
      </c>
      <c r="AC26" t="s">
        <v>64</v>
      </c>
      <c r="AD26" t="s">
        <v>246</v>
      </c>
      <c r="AE26" t="s">
        <v>287</v>
      </c>
      <c r="AF26" t="s">
        <v>69</v>
      </c>
      <c r="AG26" t="s">
        <v>327</v>
      </c>
      <c r="AH26" t="s">
        <v>194</v>
      </c>
      <c r="AI26" t="s">
        <v>314</v>
      </c>
      <c r="AJ26" t="s">
        <v>73</v>
      </c>
      <c r="AK26" t="s">
        <v>105</v>
      </c>
      <c r="AL26" t="s">
        <v>75</v>
      </c>
      <c r="AM26" t="s">
        <v>76</v>
      </c>
      <c r="AN26" t="s">
        <v>78</v>
      </c>
      <c r="AO26" t="s">
        <v>104</v>
      </c>
      <c r="AP26" t="s">
        <v>161</v>
      </c>
      <c r="AQ26" t="s">
        <v>246</v>
      </c>
      <c r="AR26" t="s">
        <v>64</v>
      </c>
      <c r="AS26" t="s">
        <v>139</v>
      </c>
      <c r="AT26" t="s">
        <v>171</v>
      </c>
      <c r="AU26" t="s">
        <v>84</v>
      </c>
    </row>
    <row r="27" spans="1:47" hidden="1" x14ac:dyDescent="0.3">
      <c r="A27" t="s">
        <v>377</v>
      </c>
      <c r="B27" t="s">
        <v>378</v>
      </c>
      <c r="C27" s="1" t="str">
        <f t="shared" si="0"/>
        <v>21:0088</v>
      </c>
      <c r="D27" s="1" t="str">
        <f t="shared" si="1"/>
        <v>21:0001</v>
      </c>
      <c r="E27" t="s">
        <v>379</v>
      </c>
      <c r="F27" t="s">
        <v>380</v>
      </c>
      <c r="H27">
        <v>64.228256299999998</v>
      </c>
      <c r="I27">
        <v>-109.42559</v>
      </c>
      <c r="J27" s="1" t="str">
        <f t="shared" si="2"/>
        <v>Till</v>
      </c>
      <c r="K27" s="1" t="str">
        <f t="shared" si="3"/>
        <v>&lt;63 micron</v>
      </c>
      <c r="L27" t="s">
        <v>51</v>
      </c>
      <c r="M27" t="s">
        <v>196</v>
      </c>
      <c r="N27" t="s">
        <v>56</v>
      </c>
      <c r="O27" t="s">
        <v>381</v>
      </c>
      <c r="P27" t="s">
        <v>78</v>
      </c>
      <c r="Q27" t="s">
        <v>259</v>
      </c>
      <c r="R27" t="s">
        <v>164</v>
      </c>
      <c r="S27" t="s">
        <v>97</v>
      </c>
      <c r="T27" t="s">
        <v>382</v>
      </c>
      <c r="U27" t="s">
        <v>56</v>
      </c>
      <c r="V27" t="s">
        <v>154</v>
      </c>
      <c r="W27" t="s">
        <v>383</v>
      </c>
      <c r="X27" t="s">
        <v>97</v>
      </c>
      <c r="Y27" t="s">
        <v>64</v>
      </c>
      <c r="Z27" t="s">
        <v>51</v>
      </c>
      <c r="AA27" t="s">
        <v>98</v>
      </c>
      <c r="AB27" t="s">
        <v>102</v>
      </c>
      <c r="AC27" t="s">
        <v>64</v>
      </c>
      <c r="AD27" t="s">
        <v>165</v>
      </c>
      <c r="AE27" t="s">
        <v>162</v>
      </c>
      <c r="AF27" t="s">
        <v>69</v>
      </c>
      <c r="AG27" t="s">
        <v>384</v>
      </c>
      <c r="AH27" t="s">
        <v>102</v>
      </c>
      <c r="AI27" t="s">
        <v>74</v>
      </c>
      <c r="AJ27" t="s">
        <v>73</v>
      </c>
      <c r="AK27" t="s">
        <v>155</v>
      </c>
      <c r="AL27" t="s">
        <v>75</v>
      </c>
      <c r="AM27" t="s">
        <v>76</v>
      </c>
      <c r="AN27" t="s">
        <v>78</v>
      </c>
      <c r="AO27" t="s">
        <v>251</v>
      </c>
      <c r="AP27" t="s">
        <v>138</v>
      </c>
      <c r="AQ27" t="s">
        <v>299</v>
      </c>
      <c r="AR27" t="s">
        <v>64</v>
      </c>
      <c r="AS27" t="s">
        <v>81</v>
      </c>
      <c r="AT27" t="s">
        <v>171</v>
      </c>
      <c r="AU27" t="s">
        <v>84</v>
      </c>
    </row>
    <row r="28" spans="1:47" hidden="1" x14ac:dyDescent="0.3">
      <c r="A28" t="s">
        <v>385</v>
      </c>
      <c r="B28" t="s">
        <v>386</v>
      </c>
      <c r="C28" s="1" t="str">
        <f t="shared" si="0"/>
        <v>21:0088</v>
      </c>
      <c r="D28" s="1" t="str">
        <f t="shared" si="1"/>
        <v>21:0001</v>
      </c>
      <c r="E28" t="s">
        <v>387</v>
      </c>
      <c r="F28" t="s">
        <v>388</v>
      </c>
      <c r="H28">
        <v>64.983181099999996</v>
      </c>
      <c r="I28">
        <v>-109.4285884</v>
      </c>
      <c r="J28" s="1" t="str">
        <f t="shared" si="2"/>
        <v>Till</v>
      </c>
      <c r="K28" s="1" t="str">
        <f t="shared" si="3"/>
        <v>&lt;63 micron</v>
      </c>
      <c r="L28" t="s">
        <v>51</v>
      </c>
      <c r="M28" t="s">
        <v>225</v>
      </c>
      <c r="N28" t="s">
        <v>60</v>
      </c>
      <c r="O28" t="s">
        <v>360</v>
      </c>
      <c r="P28" t="s">
        <v>126</v>
      </c>
      <c r="Q28" t="s">
        <v>259</v>
      </c>
      <c r="R28" t="s">
        <v>94</v>
      </c>
      <c r="S28" t="s">
        <v>72</v>
      </c>
      <c r="T28" t="s">
        <v>389</v>
      </c>
      <c r="U28" t="s">
        <v>81</v>
      </c>
      <c r="V28" t="s">
        <v>117</v>
      </c>
      <c r="W28" t="s">
        <v>390</v>
      </c>
      <c r="X28" t="s">
        <v>63</v>
      </c>
      <c r="Y28" t="s">
        <v>64</v>
      </c>
      <c r="Z28" t="s">
        <v>51</v>
      </c>
      <c r="AA28" t="s">
        <v>296</v>
      </c>
      <c r="AB28" t="s">
        <v>391</v>
      </c>
      <c r="AC28" t="s">
        <v>64</v>
      </c>
      <c r="AD28" t="s">
        <v>193</v>
      </c>
      <c r="AE28" t="s">
        <v>149</v>
      </c>
      <c r="AF28" t="s">
        <v>69</v>
      </c>
      <c r="AG28" t="s">
        <v>65</v>
      </c>
      <c r="AH28" t="s">
        <v>102</v>
      </c>
      <c r="AI28" t="s">
        <v>392</v>
      </c>
      <c r="AJ28" t="s">
        <v>73</v>
      </c>
      <c r="AK28" t="s">
        <v>74</v>
      </c>
      <c r="AL28" t="s">
        <v>75</v>
      </c>
      <c r="AM28" t="s">
        <v>76</v>
      </c>
      <c r="AN28" t="s">
        <v>154</v>
      </c>
      <c r="AO28" t="s">
        <v>259</v>
      </c>
      <c r="AP28" t="s">
        <v>114</v>
      </c>
      <c r="AQ28" t="s">
        <v>283</v>
      </c>
      <c r="AR28" t="s">
        <v>56</v>
      </c>
      <c r="AS28" t="s">
        <v>92</v>
      </c>
      <c r="AT28" t="s">
        <v>327</v>
      </c>
      <c r="AU28" t="s">
        <v>84</v>
      </c>
    </row>
    <row r="29" spans="1:47" hidden="1" x14ac:dyDescent="0.3">
      <c r="A29" t="s">
        <v>393</v>
      </c>
      <c r="B29" t="s">
        <v>394</v>
      </c>
      <c r="C29" s="1" t="str">
        <f t="shared" si="0"/>
        <v>21:0088</v>
      </c>
      <c r="D29" s="1" t="str">
        <f t="shared" si="1"/>
        <v>21:0001</v>
      </c>
      <c r="E29" t="s">
        <v>395</v>
      </c>
      <c r="F29" t="s">
        <v>396</v>
      </c>
      <c r="H29">
        <v>64.971697000000006</v>
      </c>
      <c r="I29">
        <v>-109.03444709999999</v>
      </c>
      <c r="J29" s="1" t="str">
        <f t="shared" si="2"/>
        <v>Till</v>
      </c>
      <c r="K29" s="1" t="str">
        <f t="shared" si="3"/>
        <v>&lt;63 micron</v>
      </c>
      <c r="L29" t="s">
        <v>51</v>
      </c>
      <c r="M29" t="s">
        <v>176</v>
      </c>
      <c r="N29" t="s">
        <v>60</v>
      </c>
      <c r="O29" t="s">
        <v>397</v>
      </c>
      <c r="P29" t="s">
        <v>246</v>
      </c>
      <c r="Q29" t="s">
        <v>92</v>
      </c>
      <c r="R29" t="s">
        <v>123</v>
      </c>
      <c r="S29" t="s">
        <v>183</v>
      </c>
      <c r="T29" t="s">
        <v>224</v>
      </c>
      <c r="U29" t="s">
        <v>181</v>
      </c>
      <c r="V29" t="s">
        <v>61</v>
      </c>
      <c r="W29" t="s">
        <v>398</v>
      </c>
      <c r="X29" t="s">
        <v>181</v>
      </c>
      <c r="Y29" t="s">
        <v>64</v>
      </c>
      <c r="Z29" t="s">
        <v>51</v>
      </c>
      <c r="AA29" t="s">
        <v>334</v>
      </c>
      <c r="AB29" t="s">
        <v>150</v>
      </c>
      <c r="AC29" t="s">
        <v>64</v>
      </c>
      <c r="AD29" t="s">
        <v>399</v>
      </c>
      <c r="AE29" t="s">
        <v>223</v>
      </c>
      <c r="AF29" t="s">
        <v>69</v>
      </c>
      <c r="AG29" t="s">
        <v>94</v>
      </c>
      <c r="AH29" t="s">
        <v>168</v>
      </c>
      <c r="AI29" t="s">
        <v>260</v>
      </c>
      <c r="AJ29" t="s">
        <v>73</v>
      </c>
      <c r="AK29" t="s">
        <v>339</v>
      </c>
      <c r="AL29" t="s">
        <v>75</v>
      </c>
      <c r="AM29" t="s">
        <v>76</v>
      </c>
      <c r="AN29" t="s">
        <v>61</v>
      </c>
      <c r="AO29" t="s">
        <v>104</v>
      </c>
      <c r="AP29" t="s">
        <v>392</v>
      </c>
      <c r="AQ29" t="s">
        <v>116</v>
      </c>
      <c r="AR29" t="s">
        <v>64</v>
      </c>
      <c r="AS29" t="s">
        <v>82</v>
      </c>
      <c r="AT29" t="s">
        <v>400</v>
      </c>
      <c r="AU29" t="s">
        <v>84</v>
      </c>
    </row>
    <row r="30" spans="1:47" hidden="1" x14ac:dyDescent="0.3">
      <c r="A30" t="s">
        <v>401</v>
      </c>
      <c r="B30" t="s">
        <v>402</v>
      </c>
      <c r="C30" s="1" t="str">
        <f t="shared" si="0"/>
        <v>21:0088</v>
      </c>
      <c r="D30" s="1" t="str">
        <f t="shared" si="1"/>
        <v>21:0001</v>
      </c>
      <c r="E30" t="s">
        <v>403</v>
      </c>
      <c r="F30" t="s">
        <v>404</v>
      </c>
      <c r="H30">
        <v>64.161269599999997</v>
      </c>
      <c r="I30">
        <v>-108.56334680000001</v>
      </c>
      <c r="J30" s="1" t="str">
        <f t="shared" si="2"/>
        <v>Till</v>
      </c>
      <c r="K30" s="1" t="str">
        <f t="shared" si="3"/>
        <v>&lt;63 micron</v>
      </c>
      <c r="L30" t="s">
        <v>51</v>
      </c>
      <c r="M30" t="s">
        <v>405</v>
      </c>
      <c r="N30" t="s">
        <v>53</v>
      </c>
      <c r="O30" t="s">
        <v>406</v>
      </c>
      <c r="P30" t="s">
        <v>126</v>
      </c>
      <c r="Q30" t="s">
        <v>259</v>
      </c>
      <c r="R30" t="s">
        <v>123</v>
      </c>
      <c r="S30" t="s">
        <v>97</v>
      </c>
      <c r="T30" t="s">
        <v>369</v>
      </c>
      <c r="U30" t="s">
        <v>56</v>
      </c>
      <c r="V30" t="s">
        <v>95</v>
      </c>
      <c r="W30" t="s">
        <v>407</v>
      </c>
      <c r="X30" t="s">
        <v>63</v>
      </c>
      <c r="Y30" t="s">
        <v>64</v>
      </c>
      <c r="Z30" t="s">
        <v>51</v>
      </c>
      <c r="AA30" t="s">
        <v>334</v>
      </c>
      <c r="AB30" t="s">
        <v>408</v>
      </c>
      <c r="AC30" t="s">
        <v>64</v>
      </c>
      <c r="AD30" t="s">
        <v>407</v>
      </c>
      <c r="AE30" t="s">
        <v>276</v>
      </c>
      <c r="AF30" t="s">
        <v>69</v>
      </c>
      <c r="AG30" t="s">
        <v>389</v>
      </c>
      <c r="AH30" t="s">
        <v>168</v>
      </c>
      <c r="AI30" t="s">
        <v>138</v>
      </c>
      <c r="AJ30" t="s">
        <v>73</v>
      </c>
      <c r="AK30" t="s">
        <v>60</v>
      </c>
      <c r="AL30" t="s">
        <v>75</v>
      </c>
      <c r="AM30" t="s">
        <v>76</v>
      </c>
      <c r="AN30" t="s">
        <v>78</v>
      </c>
      <c r="AO30" t="s">
        <v>137</v>
      </c>
      <c r="AP30" t="s">
        <v>195</v>
      </c>
      <c r="AQ30" t="s">
        <v>56</v>
      </c>
      <c r="AR30" t="s">
        <v>64</v>
      </c>
      <c r="AS30" t="s">
        <v>246</v>
      </c>
      <c r="AT30" t="s">
        <v>171</v>
      </c>
      <c r="AU30" t="s">
        <v>84</v>
      </c>
    </row>
    <row r="31" spans="1:47" hidden="1" x14ac:dyDescent="0.3">
      <c r="A31" t="s">
        <v>409</v>
      </c>
      <c r="B31" t="s">
        <v>410</v>
      </c>
      <c r="C31" s="1" t="str">
        <f t="shared" si="0"/>
        <v>21:0088</v>
      </c>
      <c r="D31" s="1" t="str">
        <f t="shared" si="1"/>
        <v>21:0001</v>
      </c>
      <c r="E31" t="s">
        <v>411</v>
      </c>
      <c r="F31" t="s">
        <v>412</v>
      </c>
      <c r="H31">
        <v>64.132269300000004</v>
      </c>
      <c r="I31">
        <v>-108.4073927</v>
      </c>
      <c r="J31" s="1" t="str">
        <f t="shared" si="2"/>
        <v>Till</v>
      </c>
      <c r="K31" s="1" t="str">
        <f t="shared" si="3"/>
        <v>&lt;63 micron</v>
      </c>
      <c r="L31" t="s">
        <v>51</v>
      </c>
      <c r="M31" t="s">
        <v>283</v>
      </c>
      <c r="N31" t="s">
        <v>81</v>
      </c>
      <c r="O31" t="s">
        <v>90</v>
      </c>
      <c r="P31" t="s">
        <v>81</v>
      </c>
      <c r="Q31" t="s">
        <v>81</v>
      </c>
      <c r="R31" t="s">
        <v>413</v>
      </c>
      <c r="S31" t="s">
        <v>181</v>
      </c>
      <c r="T31" t="s">
        <v>414</v>
      </c>
      <c r="U31" t="s">
        <v>56</v>
      </c>
      <c r="V31" t="s">
        <v>95</v>
      </c>
      <c r="W31" t="s">
        <v>326</v>
      </c>
      <c r="X31" t="s">
        <v>97</v>
      </c>
      <c r="Y31" t="s">
        <v>64</v>
      </c>
      <c r="Z31" t="s">
        <v>51</v>
      </c>
      <c r="AA31" t="s">
        <v>176</v>
      </c>
      <c r="AB31" t="s">
        <v>99</v>
      </c>
      <c r="AC31" t="s">
        <v>64</v>
      </c>
      <c r="AD31" t="s">
        <v>415</v>
      </c>
      <c r="AE31" t="s">
        <v>269</v>
      </c>
      <c r="AF31" t="s">
        <v>69</v>
      </c>
      <c r="AG31" t="s">
        <v>190</v>
      </c>
      <c r="AH31" t="s">
        <v>168</v>
      </c>
      <c r="AI31" t="s">
        <v>63</v>
      </c>
      <c r="AJ31" t="s">
        <v>73</v>
      </c>
      <c r="AK31" t="s">
        <v>297</v>
      </c>
      <c r="AL31" t="s">
        <v>75</v>
      </c>
      <c r="AM31" t="s">
        <v>76</v>
      </c>
      <c r="AN31" t="s">
        <v>78</v>
      </c>
      <c r="AO31" t="s">
        <v>104</v>
      </c>
      <c r="AP31" t="s">
        <v>309</v>
      </c>
      <c r="AQ31" t="s">
        <v>246</v>
      </c>
      <c r="AR31" t="s">
        <v>64</v>
      </c>
      <c r="AS31" t="s">
        <v>139</v>
      </c>
      <c r="AT31" t="s">
        <v>171</v>
      </c>
      <c r="AU31" t="s">
        <v>84</v>
      </c>
    </row>
    <row r="32" spans="1:47" hidden="1" x14ac:dyDescent="0.3">
      <c r="A32" t="s">
        <v>416</v>
      </c>
      <c r="B32" t="s">
        <v>417</v>
      </c>
      <c r="C32" s="1" t="str">
        <f t="shared" si="0"/>
        <v>21:0088</v>
      </c>
      <c r="D32" s="1" t="str">
        <f t="shared" si="1"/>
        <v>21:0001</v>
      </c>
      <c r="E32" t="s">
        <v>411</v>
      </c>
      <c r="F32" t="s">
        <v>418</v>
      </c>
      <c r="H32">
        <v>64.132269300000004</v>
      </c>
      <c r="I32">
        <v>-108.4073927</v>
      </c>
      <c r="J32" s="1" t="str">
        <f t="shared" si="2"/>
        <v>Till</v>
      </c>
      <c r="K32" s="1" t="str">
        <f t="shared" si="3"/>
        <v>&lt;63 micron</v>
      </c>
      <c r="L32" t="s">
        <v>51</v>
      </c>
      <c r="M32" t="s">
        <v>126</v>
      </c>
      <c r="N32" t="s">
        <v>53</v>
      </c>
      <c r="O32" t="s">
        <v>54</v>
      </c>
      <c r="P32" t="s">
        <v>139</v>
      </c>
      <c r="Q32" t="s">
        <v>81</v>
      </c>
      <c r="R32" t="s">
        <v>136</v>
      </c>
      <c r="S32" t="s">
        <v>60</v>
      </c>
      <c r="T32" t="s">
        <v>218</v>
      </c>
      <c r="U32" t="s">
        <v>81</v>
      </c>
      <c r="V32" t="s">
        <v>154</v>
      </c>
      <c r="W32" t="s">
        <v>248</v>
      </c>
      <c r="X32" t="s">
        <v>181</v>
      </c>
      <c r="Y32" t="s">
        <v>64</v>
      </c>
      <c r="Z32" t="s">
        <v>51</v>
      </c>
      <c r="AA32" t="s">
        <v>162</v>
      </c>
      <c r="AB32" t="s">
        <v>102</v>
      </c>
      <c r="AC32" t="s">
        <v>64</v>
      </c>
      <c r="AD32" t="s">
        <v>193</v>
      </c>
      <c r="AE32" t="s">
        <v>419</v>
      </c>
      <c r="AF32" t="s">
        <v>69</v>
      </c>
      <c r="AG32" t="s">
        <v>420</v>
      </c>
      <c r="AH32" t="s">
        <v>71</v>
      </c>
      <c r="AI32" t="s">
        <v>202</v>
      </c>
      <c r="AJ32" t="s">
        <v>73</v>
      </c>
      <c r="AK32" t="s">
        <v>421</v>
      </c>
      <c r="AL32" t="s">
        <v>75</v>
      </c>
      <c r="AM32" t="s">
        <v>76</v>
      </c>
      <c r="AN32" t="s">
        <v>219</v>
      </c>
      <c r="AO32" t="s">
        <v>251</v>
      </c>
      <c r="AP32" t="s">
        <v>422</v>
      </c>
      <c r="AQ32" t="s">
        <v>253</v>
      </c>
      <c r="AR32" t="s">
        <v>64</v>
      </c>
      <c r="AS32" t="s">
        <v>139</v>
      </c>
      <c r="AT32" t="s">
        <v>171</v>
      </c>
      <c r="AU32" t="s">
        <v>84</v>
      </c>
    </row>
    <row r="33" spans="1:47" hidden="1" x14ac:dyDescent="0.3">
      <c r="A33" t="s">
        <v>423</v>
      </c>
      <c r="B33" t="s">
        <v>424</v>
      </c>
      <c r="C33" s="1" t="str">
        <f t="shared" si="0"/>
        <v>21:0088</v>
      </c>
      <c r="D33" s="1" t="str">
        <f t="shared" si="1"/>
        <v>21:0001</v>
      </c>
      <c r="E33" t="s">
        <v>425</v>
      </c>
      <c r="F33" t="s">
        <v>426</v>
      </c>
      <c r="H33">
        <v>64.121380000000002</v>
      </c>
      <c r="I33">
        <v>-108.1652168</v>
      </c>
      <c r="J33" s="1" t="str">
        <f t="shared" si="2"/>
        <v>Till</v>
      </c>
      <c r="K33" s="1" t="str">
        <f t="shared" si="3"/>
        <v>&lt;63 micron</v>
      </c>
      <c r="L33" t="s">
        <v>51</v>
      </c>
      <c r="M33" t="s">
        <v>421</v>
      </c>
      <c r="N33" t="s">
        <v>81</v>
      </c>
      <c r="O33" t="s">
        <v>233</v>
      </c>
      <c r="P33" t="s">
        <v>78</v>
      </c>
      <c r="Q33" t="s">
        <v>81</v>
      </c>
      <c r="R33" t="s">
        <v>273</v>
      </c>
      <c r="S33" t="s">
        <v>181</v>
      </c>
      <c r="T33" t="s">
        <v>296</v>
      </c>
      <c r="U33" t="s">
        <v>81</v>
      </c>
      <c r="V33" t="s">
        <v>259</v>
      </c>
      <c r="W33" t="s">
        <v>427</v>
      </c>
      <c r="X33" t="s">
        <v>181</v>
      </c>
      <c r="Y33" t="s">
        <v>64</v>
      </c>
      <c r="Z33" t="s">
        <v>51</v>
      </c>
      <c r="AA33" t="s">
        <v>152</v>
      </c>
      <c r="AB33" t="s">
        <v>428</v>
      </c>
      <c r="AC33" t="s">
        <v>64</v>
      </c>
      <c r="AD33" t="s">
        <v>429</v>
      </c>
      <c r="AE33" t="s">
        <v>419</v>
      </c>
      <c r="AF33" t="s">
        <v>69</v>
      </c>
      <c r="AG33" t="s">
        <v>389</v>
      </c>
      <c r="AH33" t="s">
        <v>168</v>
      </c>
      <c r="AI33" t="s">
        <v>430</v>
      </c>
      <c r="AJ33" t="s">
        <v>73</v>
      </c>
      <c r="AK33" t="s">
        <v>91</v>
      </c>
      <c r="AL33" t="s">
        <v>75</v>
      </c>
      <c r="AM33" t="s">
        <v>76</v>
      </c>
      <c r="AN33" t="s">
        <v>78</v>
      </c>
      <c r="AO33" t="s">
        <v>104</v>
      </c>
      <c r="AP33" t="s">
        <v>252</v>
      </c>
      <c r="AQ33" t="s">
        <v>333</v>
      </c>
      <c r="AR33" t="s">
        <v>64</v>
      </c>
      <c r="AS33" t="s">
        <v>139</v>
      </c>
      <c r="AT33" t="s">
        <v>171</v>
      </c>
      <c r="AU33" t="s">
        <v>84</v>
      </c>
    </row>
    <row r="34" spans="1:47" hidden="1" x14ac:dyDescent="0.3">
      <c r="A34" t="s">
        <v>431</v>
      </c>
      <c r="B34" t="s">
        <v>432</v>
      </c>
      <c r="C34" s="1" t="str">
        <f t="shared" si="0"/>
        <v>21:0088</v>
      </c>
      <c r="D34" s="1" t="str">
        <f t="shared" si="1"/>
        <v>21:0001</v>
      </c>
      <c r="E34" t="s">
        <v>433</v>
      </c>
      <c r="F34" t="s">
        <v>434</v>
      </c>
      <c r="H34">
        <v>64.216135600000001</v>
      </c>
      <c r="I34">
        <v>-108.14591179999999</v>
      </c>
      <c r="J34" s="1" t="str">
        <f t="shared" si="2"/>
        <v>Till</v>
      </c>
      <c r="K34" s="1" t="str">
        <f t="shared" si="3"/>
        <v>&lt;63 micron</v>
      </c>
      <c r="L34" t="s">
        <v>51</v>
      </c>
      <c r="M34" t="s">
        <v>167</v>
      </c>
      <c r="N34" t="s">
        <v>116</v>
      </c>
      <c r="O34" t="s">
        <v>233</v>
      </c>
      <c r="P34" t="s">
        <v>78</v>
      </c>
      <c r="Q34" t="s">
        <v>259</v>
      </c>
      <c r="R34" t="s">
        <v>164</v>
      </c>
      <c r="S34" t="s">
        <v>119</v>
      </c>
      <c r="T34" t="s">
        <v>70</v>
      </c>
      <c r="U34" t="s">
        <v>56</v>
      </c>
      <c r="V34" t="s">
        <v>95</v>
      </c>
      <c r="W34" t="s">
        <v>415</v>
      </c>
      <c r="X34" t="s">
        <v>97</v>
      </c>
      <c r="Y34" t="s">
        <v>64</v>
      </c>
      <c r="Z34" t="s">
        <v>51</v>
      </c>
      <c r="AA34" t="s">
        <v>206</v>
      </c>
      <c r="AB34" t="s">
        <v>121</v>
      </c>
      <c r="AC34" t="s">
        <v>64</v>
      </c>
      <c r="AD34" t="s">
        <v>295</v>
      </c>
      <c r="AE34" t="s">
        <v>337</v>
      </c>
      <c r="AF34" t="s">
        <v>69</v>
      </c>
      <c r="AG34" t="s">
        <v>435</v>
      </c>
      <c r="AH34" t="s">
        <v>168</v>
      </c>
      <c r="AI34" t="s">
        <v>239</v>
      </c>
      <c r="AJ34" t="s">
        <v>73</v>
      </c>
      <c r="AK34" t="s">
        <v>210</v>
      </c>
      <c r="AL34" t="s">
        <v>75</v>
      </c>
      <c r="AM34" t="s">
        <v>76</v>
      </c>
      <c r="AN34" t="s">
        <v>137</v>
      </c>
      <c r="AO34" t="s">
        <v>219</v>
      </c>
      <c r="AP34" t="s">
        <v>169</v>
      </c>
      <c r="AQ34" t="s">
        <v>436</v>
      </c>
      <c r="AR34" t="s">
        <v>81</v>
      </c>
      <c r="AS34" t="s">
        <v>82</v>
      </c>
      <c r="AT34" t="s">
        <v>171</v>
      </c>
      <c r="AU34" t="s">
        <v>84</v>
      </c>
    </row>
    <row r="35" spans="1:47" hidden="1" x14ac:dyDescent="0.3">
      <c r="A35" t="s">
        <v>437</v>
      </c>
      <c r="B35" t="s">
        <v>438</v>
      </c>
      <c r="C35" s="1" t="str">
        <f t="shared" si="0"/>
        <v>21:0088</v>
      </c>
      <c r="D35" s="1" t="str">
        <f t="shared" si="1"/>
        <v>21:0001</v>
      </c>
      <c r="E35" t="s">
        <v>439</v>
      </c>
      <c r="F35" t="s">
        <v>440</v>
      </c>
      <c r="H35">
        <v>64.291301200000007</v>
      </c>
      <c r="I35">
        <v>-108.05202079999999</v>
      </c>
      <c r="J35" s="1" t="str">
        <f t="shared" si="2"/>
        <v>Till</v>
      </c>
      <c r="K35" s="1" t="str">
        <f t="shared" si="3"/>
        <v>&lt;63 micron</v>
      </c>
      <c r="L35" t="s">
        <v>51</v>
      </c>
      <c r="M35" t="s">
        <v>55</v>
      </c>
      <c r="N35" t="s">
        <v>116</v>
      </c>
      <c r="O35" t="s">
        <v>90</v>
      </c>
      <c r="P35" t="s">
        <v>78</v>
      </c>
      <c r="Q35" t="s">
        <v>81</v>
      </c>
      <c r="R35" t="s">
        <v>272</v>
      </c>
      <c r="S35" t="s">
        <v>181</v>
      </c>
      <c r="T35" t="s">
        <v>354</v>
      </c>
      <c r="U35" t="s">
        <v>56</v>
      </c>
      <c r="V35" t="s">
        <v>154</v>
      </c>
      <c r="W35" t="s">
        <v>441</v>
      </c>
      <c r="X35" t="s">
        <v>63</v>
      </c>
      <c r="Y35" t="s">
        <v>64</v>
      </c>
      <c r="Z35" t="s">
        <v>51</v>
      </c>
      <c r="AA35" t="s">
        <v>336</v>
      </c>
      <c r="AB35" t="s">
        <v>102</v>
      </c>
      <c r="AC35" t="s">
        <v>64</v>
      </c>
      <c r="AD35" t="s">
        <v>442</v>
      </c>
      <c r="AE35" t="s">
        <v>223</v>
      </c>
      <c r="AF35" t="s">
        <v>69</v>
      </c>
      <c r="AG35" t="s">
        <v>197</v>
      </c>
      <c r="AH35" t="s">
        <v>219</v>
      </c>
      <c r="AI35" t="s">
        <v>202</v>
      </c>
      <c r="AJ35" t="s">
        <v>73</v>
      </c>
      <c r="AK35" t="s">
        <v>210</v>
      </c>
      <c r="AL35" t="s">
        <v>75</v>
      </c>
      <c r="AM35" t="s">
        <v>76</v>
      </c>
      <c r="AN35" t="s">
        <v>61</v>
      </c>
      <c r="AO35" t="s">
        <v>104</v>
      </c>
      <c r="AP35" t="s">
        <v>392</v>
      </c>
      <c r="AQ35" t="s">
        <v>348</v>
      </c>
      <c r="AR35" t="s">
        <v>64</v>
      </c>
      <c r="AS35" t="s">
        <v>81</v>
      </c>
      <c r="AT35" t="s">
        <v>171</v>
      </c>
      <c r="AU35" t="s">
        <v>84</v>
      </c>
    </row>
    <row r="36" spans="1:47" hidden="1" x14ac:dyDescent="0.3">
      <c r="A36" t="s">
        <v>443</v>
      </c>
      <c r="B36" t="s">
        <v>444</v>
      </c>
      <c r="C36" s="1" t="str">
        <f t="shared" si="0"/>
        <v>21:0088</v>
      </c>
      <c r="D36" s="1" t="str">
        <f t="shared" si="1"/>
        <v>21:0001</v>
      </c>
      <c r="E36" t="s">
        <v>445</v>
      </c>
      <c r="F36" t="s">
        <v>446</v>
      </c>
      <c r="H36">
        <v>64.356345500000003</v>
      </c>
      <c r="I36">
        <v>-108.3211731</v>
      </c>
      <c r="J36" s="1" t="str">
        <f t="shared" si="2"/>
        <v>Till</v>
      </c>
      <c r="K36" s="1" t="str">
        <f t="shared" si="3"/>
        <v>&lt;63 micron</v>
      </c>
      <c r="L36" t="s">
        <v>51</v>
      </c>
      <c r="M36" t="s">
        <v>92</v>
      </c>
      <c r="N36" t="s">
        <v>53</v>
      </c>
      <c r="O36" t="s">
        <v>233</v>
      </c>
      <c r="P36" t="s">
        <v>253</v>
      </c>
      <c r="Q36" t="s">
        <v>259</v>
      </c>
      <c r="R36" t="s">
        <v>338</v>
      </c>
      <c r="S36" t="s">
        <v>116</v>
      </c>
      <c r="T36" t="s">
        <v>98</v>
      </c>
      <c r="U36" t="s">
        <v>81</v>
      </c>
      <c r="V36" t="s">
        <v>219</v>
      </c>
      <c r="W36" t="s">
        <v>376</v>
      </c>
      <c r="X36" t="s">
        <v>63</v>
      </c>
      <c r="Y36" t="s">
        <v>64</v>
      </c>
      <c r="Z36" t="s">
        <v>51</v>
      </c>
      <c r="AA36" t="s">
        <v>337</v>
      </c>
      <c r="AB36" t="s">
        <v>274</v>
      </c>
      <c r="AC36" t="s">
        <v>64</v>
      </c>
      <c r="AD36" t="s">
        <v>407</v>
      </c>
      <c r="AE36" t="s">
        <v>281</v>
      </c>
      <c r="AF36" t="s">
        <v>69</v>
      </c>
      <c r="AG36" t="s">
        <v>127</v>
      </c>
      <c r="AH36" t="s">
        <v>300</v>
      </c>
      <c r="AI36" t="s">
        <v>181</v>
      </c>
      <c r="AJ36" t="s">
        <v>73</v>
      </c>
      <c r="AK36" t="s">
        <v>348</v>
      </c>
      <c r="AL36" t="s">
        <v>75</v>
      </c>
      <c r="AM36" t="s">
        <v>76</v>
      </c>
      <c r="AN36" t="s">
        <v>168</v>
      </c>
      <c r="AO36" t="s">
        <v>104</v>
      </c>
      <c r="AP36" t="s">
        <v>321</v>
      </c>
      <c r="AQ36" t="s">
        <v>436</v>
      </c>
      <c r="AR36" t="s">
        <v>64</v>
      </c>
      <c r="AS36" t="s">
        <v>253</v>
      </c>
      <c r="AT36" t="s">
        <v>171</v>
      </c>
      <c r="AU36" t="s">
        <v>84</v>
      </c>
    </row>
    <row r="37" spans="1:47" hidden="1" x14ac:dyDescent="0.3">
      <c r="A37" t="s">
        <v>447</v>
      </c>
      <c r="B37" t="s">
        <v>448</v>
      </c>
      <c r="C37" s="1" t="str">
        <f t="shared" si="0"/>
        <v>21:0088</v>
      </c>
      <c r="D37" s="1" t="str">
        <f t="shared" si="1"/>
        <v>21:0001</v>
      </c>
      <c r="E37" t="s">
        <v>449</v>
      </c>
      <c r="F37" t="s">
        <v>450</v>
      </c>
      <c r="H37">
        <v>64.371800800000003</v>
      </c>
      <c r="I37">
        <v>-108.3884243</v>
      </c>
      <c r="J37" s="1" t="str">
        <f t="shared" si="2"/>
        <v>Till</v>
      </c>
      <c r="K37" s="1" t="str">
        <f t="shared" si="3"/>
        <v>&lt;63 micron</v>
      </c>
      <c r="L37" t="s">
        <v>51</v>
      </c>
      <c r="M37" t="s">
        <v>398</v>
      </c>
      <c r="N37" t="s">
        <v>116</v>
      </c>
      <c r="O37" t="s">
        <v>90</v>
      </c>
      <c r="P37" t="s">
        <v>78</v>
      </c>
      <c r="Q37" t="s">
        <v>81</v>
      </c>
      <c r="R37" t="s">
        <v>284</v>
      </c>
      <c r="S37" t="s">
        <v>60</v>
      </c>
      <c r="T37" t="s">
        <v>120</v>
      </c>
      <c r="U37" t="s">
        <v>56</v>
      </c>
      <c r="V37" t="s">
        <v>219</v>
      </c>
      <c r="W37" t="s">
        <v>451</v>
      </c>
      <c r="X37" t="s">
        <v>63</v>
      </c>
      <c r="Y37" t="s">
        <v>64</v>
      </c>
      <c r="Z37" t="s">
        <v>51</v>
      </c>
      <c r="AA37" t="s">
        <v>337</v>
      </c>
      <c r="AB37" t="s">
        <v>274</v>
      </c>
      <c r="AC37" t="s">
        <v>64</v>
      </c>
      <c r="AD37" t="s">
        <v>452</v>
      </c>
      <c r="AE37" t="s">
        <v>178</v>
      </c>
      <c r="AF37" t="s">
        <v>69</v>
      </c>
      <c r="AG37" t="s">
        <v>123</v>
      </c>
      <c r="AH37" t="s">
        <v>170</v>
      </c>
      <c r="AI37" t="s">
        <v>80</v>
      </c>
      <c r="AJ37" t="s">
        <v>73</v>
      </c>
      <c r="AK37" t="s">
        <v>271</v>
      </c>
      <c r="AL37" t="s">
        <v>75</v>
      </c>
      <c r="AM37" t="s">
        <v>76</v>
      </c>
      <c r="AN37" t="s">
        <v>137</v>
      </c>
      <c r="AO37" t="s">
        <v>78</v>
      </c>
      <c r="AP37" t="s">
        <v>430</v>
      </c>
      <c r="AQ37" t="s">
        <v>283</v>
      </c>
      <c r="AR37" t="s">
        <v>116</v>
      </c>
      <c r="AS37" t="s">
        <v>77</v>
      </c>
      <c r="AT37" t="s">
        <v>171</v>
      </c>
      <c r="AU37" t="s">
        <v>84</v>
      </c>
    </row>
    <row r="38" spans="1:47" hidden="1" x14ac:dyDescent="0.3">
      <c r="A38" t="s">
        <v>453</v>
      </c>
      <c r="B38" t="s">
        <v>454</v>
      </c>
      <c r="C38" s="1" t="str">
        <f t="shared" si="0"/>
        <v>21:0088</v>
      </c>
      <c r="D38" s="1" t="str">
        <f t="shared" si="1"/>
        <v>21:0001</v>
      </c>
      <c r="E38" t="s">
        <v>455</v>
      </c>
      <c r="F38" t="s">
        <v>456</v>
      </c>
      <c r="H38">
        <v>64.897085399999995</v>
      </c>
      <c r="I38">
        <v>-109.1036028</v>
      </c>
      <c r="J38" s="1" t="str">
        <f t="shared" si="2"/>
        <v>Till</v>
      </c>
      <c r="K38" s="1" t="str">
        <f t="shared" si="3"/>
        <v>&lt;63 micron</v>
      </c>
      <c r="L38" t="s">
        <v>51</v>
      </c>
      <c r="M38" t="s">
        <v>336</v>
      </c>
      <c r="N38" t="s">
        <v>63</v>
      </c>
      <c r="O38" t="s">
        <v>457</v>
      </c>
      <c r="P38" t="s">
        <v>299</v>
      </c>
      <c r="Q38" t="s">
        <v>259</v>
      </c>
      <c r="R38" t="s">
        <v>132</v>
      </c>
      <c r="S38" t="s">
        <v>79</v>
      </c>
      <c r="T38" t="s">
        <v>70</v>
      </c>
      <c r="U38" t="s">
        <v>116</v>
      </c>
      <c r="V38" t="s">
        <v>147</v>
      </c>
      <c r="W38" t="s">
        <v>458</v>
      </c>
      <c r="X38" t="s">
        <v>97</v>
      </c>
      <c r="Y38" t="s">
        <v>64</v>
      </c>
      <c r="Z38" t="s">
        <v>51</v>
      </c>
      <c r="AA38" t="s">
        <v>346</v>
      </c>
      <c r="AB38" t="s">
        <v>66</v>
      </c>
      <c r="AC38" t="s">
        <v>64</v>
      </c>
      <c r="AD38" t="s">
        <v>459</v>
      </c>
      <c r="AE38" t="s">
        <v>101</v>
      </c>
      <c r="AF38" t="s">
        <v>69</v>
      </c>
      <c r="AG38" t="s">
        <v>145</v>
      </c>
      <c r="AH38" t="s">
        <v>52</v>
      </c>
      <c r="AI38" t="s">
        <v>209</v>
      </c>
      <c r="AJ38" t="s">
        <v>73</v>
      </c>
      <c r="AK38" t="s">
        <v>208</v>
      </c>
      <c r="AL38" t="s">
        <v>75</v>
      </c>
      <c r="AM38" t="s">
        <v>76</v>
      </c>
      <c r="AN38" t="s">
        <v>78</v>
      </c>
      <c r="AO38" t="s">
        <v>137</v>
      </c>
      <c r="AP38" t="s">
        <v>58</v>
      </c>
      <c r="AQ38" t="s">
        <v>105</v>
      </c>
      <c r="AR38" t="s">
        <v>181</v>
      </c>
      <c r="AS38" t="s">
        <v>126</v>
      </c>
      <c r="AT38" t="s">
        <v>123</v>
      </c>
      <c r="AU38" t="s">
        <v>84</v>
      </c>
    </row>
    <row r="39" spans="1:47" hidden="1" x14ac:dyDescent="0.3">
      <c r="A39" t="s">
        <v>460</v>
      </c>
      <c r="B39" t="s">
        <v>461</v>
      </c>
      <c r="C39" s="1" t="str">
        <f t="shared" si="0"/>
        <v>21:0088</v>
      </c>
      <c r="D39" s="1" t="str">
        <f t="shared" si="1"/>
        <v>21:0001</v>
      </c>
      <c r="E39" t="s">
        <v>462</v>
      </c>
      <c r="F39" t="s">
        <v>463</v>
      </c>
      <c r="H39">
        <v>64.743266399999996</v>
      </c>
      <c r="I39">
        <v>-109.5328141</v>
      </c>
      <c r="J39" s="1" t="str">
        <f t="shared" si="2"/>
        <v>Till</v>
      </c>
      <c r="K39" s="1" t="str">
        <f t="shared" si="3"/>
        <v>&lt;63 micron</v>
      </c>
      <c r="L39" t="s">
        <v>51</v>
      </c>
      <c r="M39" t="s">
        <v>225</v>
      </c>
      <c r="N39" t="s">
        <v>209</v>
      </c>
      <c r="O39" t="s">
        <v>245</v>
      </c>
      <c r="P39" t="s">
        <v>300</v>
      </c>
      <c r="Q39" t="s">
        <v>259</v>
      </c>
      <c r="R39" t="s">
        <v>414</v>
      </c>
      <c r="S39" t="s">
        <v>72</v>
      </c>
      <c r="T39" t="s">
        <v>132</v>
      </c>
      <c r="U39" t="s">
        <v>56</v>
      </c>
      <c r="V39" t="s">
        <v>95</v>
      </c>
      <c r="W39" t="s">
        <v>220</v>
      </c>
      <c r="X39" t="s">
        <v>181</v>
      </c>
      <c r="Y39" t="s">
        <v>64</v>
      </c>
      <c r="Z39" t="s">
        <v>51</v>
      </c>
      <c r="AA39" t="s">
        <v>98</v>
      </c>
      <c r="AB39" t="s">
        <v>236</v>
      </c>
      <c r="AC39" t="s">
        <v>64</v>
      </c>
      <c r="AD39" t="s">
        <v>263</v>
      </c>
      <c r="AE39" t="s">
        <v>223</v>
      </c>
      <c r="AF39" t="s">
        <v>69</v>
      </c>
      <c r="AG39" t="s">
        <v>123</v>
      </c>
      <c r="AH39" t="s">
        <v>60</v>
      </c>
      <c r="AI39" t="s">
        <v>464</v>
      </c>
      <c r="AJ39" t="s">
        <v>73</v>
      </c>
      <c r="AK39" t="s">
        <v>210</v>
      </c>
      <c r="AL39" t="s">
        <v>75</v>
      </c>
      <c r="AM39" t="s">
        <v>76</v>
      </c>
      <c r="AN39" t="s">
        <v>219</v>
      </c>
      <c r="AO39" t="s">
        <v>168</v>
      </c>
      <c r="AP39" t="s">
        <v>166</v>
      </c>
      <c r="AQ39" t="s">
        <v>116</v>
      </c>
      <c r="AR39" t="s">
        <v>63</v>
      </c>
      <c r="AS39" t="s">
        <v>81</v>
      </c>
      <c r="AT39" t="s">
        <v>132</v>
      </c>
      <c r="AU39" t="s">
        <v>84</v>
      </c>
    </row>
    <row r="40" spans="1:47" hidden="1" x14ac:dyDescent="0.3">
      <c r="A40" t="s">
        <v>465</v>
      </c>
      <c r="B40" t="s">
        <v>466</v>
      </c>
      <c r="C40" s="1" t="str">
        <f t="shared" si="0"/>
        <v>21:0088</v>
      </c>
      <c r="D40" s="1" t="str">
        <f t="shared" si="1"/>
        <v>21:0001</v>
      </c>
      <c r="E40" t="s">
        <v>467</v>
      </c>
      <c r="F40" t="s">
        <v>468</v>
      </c>
      <c r="H40">
        <v>64.715078800000001</v>
      </c>
      <c r="I40">
        <v>-109.3882057</v>
      </c>
      <c r="J40" s="1" t="str">
        <f t="shared" si="2"/>
        <v>Till</v>
      </c>
      <c r="K40" s="1" t="str">
        <f t="shared" si="3"/>
        <v>&lt;63 micron</v>
      </c>
      <c r="L40" t="s">
        <v>51</v>
      </c>
      <c r="M40" t="s">
        <v>114</v>
      </c>
      <c r="N40" t="s">
        <v>181</v>
      </c>
      <c r="O40" t="s">
        <v>360</v>
      </c>
      <c r="P40" t="s">
        <v>117</v>
      </c>
      <c r="Q40" t="s">
        <v>259</v>
      </c>
      <c r="R40" t="s">
        <v>249</v>
      </c>
      <c r="S40" t="s">
        <v>58</v>
      </c>
      <c r="T40" t="s">
        <v>145</v>
      </c>
      <c r="U40" t="s">
        <v>56</v>
      </c>
      <c r="V40" t="s">
        <v>61</v>
      </c>
      <c r="W40" t="s">
        <v>469</v>
      </c>
      <c r="X40" t="s">
        <v>97</v>
      </c>
      <c r="Y40" t="s">
        <v>64</v>
      </c>
      <c r="Z40" t="s">
        <v>51</v>
      </c>
      <c r="AA40" t="s">
        <v>470</v>
      </c>
      <c r="AB40" t="s">
        <v>121</v>
      </c>
      <c r="AC40" t="s">
        <v>64</v>
      </c>
      <c r="AD40" t="s">
        <v>471</v>
      </c>
      <c r="AE40" t="s">
        <v>223</v>
      </c>
      <c r="AF40" t="s">
        <v>472</v>
      </c>
      <c r="AG40" t="s">
        <v>156</v>
      </c>
      <c r="AH40" t="s">
        <v>473</v>
      </c>
      <c r="AI40" t="s">
        <v>474</v>
      </c>
      <c r="AJ40" t="s">
        <v>73</v>
      </c>
      <c r="AK40" t="s">
        <v>167</v>
      </c>
      <c r="AL40" t="s">
        <v>75</v>
      </c>
      <c r="AM40" t="s">
        <v>76</v>
      </c>
      <c r="AN40" t="s">
        <v>78</v>
      </c>
      <c r="AO40" t="s">
        <v>137</v>
      </c>
      <c r="AP40" t="s">
        <v>293</v>
      </c>
      <c r="AQ40" t="s">
        <v>56</v>
      </c>
      <c r="AR40" t="s">
        <v>63</v>
      </c>
      <c r="AS40" t="s">
        <v>77</v>
      </c>
      <c r="AT40" t="s">
        <v>369</v>
      </c>
      <c r="AU40" t="s">
        <v>84</v>
      </c>
    </row>
    <row r="41" spans="1:47" hidden="1" x14ac:dyDescent="0.3">
      <c r="A41" t="s">
        <v>475</v>
      </c>
      <c r="B41" t="s">
        <v>476</v>
      </c>
      <c r="C41" s="1" t="str">
        <f t="shared" si="0"/>
        <v>21:0088</v>
      </c>
      <c r="D41" s="1" t="str">
        <f t="shared" si="1"/>
        <v>21:0001</v>
      </c>
      <c r="E41" t="s">
        <v>477</v>
      </c>
      <c r="F41" t="s">
        <v>478</v>
      </c>
      <c r="H41">
        <v>64.697501399999993</v>
      </c>
      <c r="I41">
        <v>-109.2359878</v>
      </c>
      <c r="J41" s="1" t="str">
        <f t="shared" si="2"/>
        <v>Till</v>
      </c>
      <c r="K41" s="1" t="str">
        <f t="shared" si="3"/>
        <v>&lt;63 micron</v>
      </c>
      <c r="L41" t="s">
        <v>51</v>
      </c>
      <c r="M41" t="s">
        <v>114</v>
      </c>
      <c r="N41" t="s">
        <v>58</v>
      </c>
      <c r="O41" t="s">
        <v>245</v>
      </c>
      <c r="P41" t="s">
        <v>78</v>
      </c>
      <c r="Q41" t="s">
        <v>259</v>
      </c>
      <c r="R41" t="s">
        <v>93</v>
      </c>
      <c r="S41" t="s">
        <v>58</v>
      </c>
      <c r="T41" t="s">
        <v>59</v>
      </c>
      <c r="U41" t="s">
        <v>56</v>
      </c>
      <c r="V41" t="s">
        <v>95</v>
      </c>
      <c r="W41" t="s">
        <v>479</v>
      </c>
      <c r="X41" t="s">
        <v>97</v>
      </c>
      <c r="Y41" t="s">
        <v>64</v>
      </c>
      <c r="Z41" t="s">
        <v>51</v>
      </c>
      <c r="AA41" t="s">
        <v>98</v>
      </c>
      <c r="AB41" t="s">
        <v>102</v>
      </c>
      <c r="AC41" t="s">
        <v>64</v>
      </c>
      <c r="AD41" t="s">
        <v>480</v>
      </c>
      <c r="AE41" t="s">
        <v>162</v>
      </c>
      <c r="AF41" t="s">
        <v>145</v>
      </c>
      <c r="AG41" t="s">
        <v>127</v>
      </c>
      <c r="AH41" t="s">
        <v>155</v>
      </c>
      <c r="AI41" t="s">
        <v>169</v>
      </c>
      <c r="AJ41" t="s">
        <v>73</v>
      </c>
      <c r="AK41" t="s">
        <v>210</v>
      </c>
      <c r="AL41" t="s">
        <v>75</v>
      </c>
      <c r="AM41" t="s">
        <v>76</v>
      </c>
      <c r="AN41" t="s">
        <v>259</v>
      </c>
      <c r="AO41" t="s">
        <v>251</v>
      </c>
      <c r="AP41" t="s">
        <v>89</v>
      </c>
      <c r="AQ41" t="s">
        <v>481</v>
      </c>
      <c r="AR41" t="s">
        <v>97</v>
      </c>
      <c r="AS41" t="s">
        <v>81</v>
      </c>
      <c r="AT41" t="s">
        <v>197</v>
      </c>
      <c r="AU41" t="s">
        <v>84</v>
      </c>
    </row>
    <row r="42" spans="1:47" hidden="1" x14ac:dyDescent="0.3">
      <c r="A42" t="s">
        <v>482</v>
      </c>
      <c r="B42" t="s">
        <v>483</v>
      </c>
      <c r="C42" s="1" t="str">
        <f t="shared" si="0"/>
        <v>21:0088</v>
      </c>
      <c r="D42" s="1" t="str">
        <f t="shared" si="1"/>
        <v>21:0001</v>
      </c>
      <c r="E42" t="s">
        <v>484</v>
      </c>
      <c r="F42" t="s">
        <v>485</v>
      </c>
      <c r="H42">
        <v>64.552146699999994</v>
      </c>
      <c r="I42">
        <v>-109.479574</v>
      </c>
      <c r="J42" s="1" t="str">
        <f t="shared" si="2"/>
        <v>Till</v>
      </c>
      <c r="K42" s="1" t="str">
        <f t="shared" si="3"/>
        <v>&lt;63 micron</v>
      </c>
      <c r="L42" t="s">
        <v>51</v>
      </c>
      <c r="M42" t="s">
        <v>269</v>
      </c>
      <c r="N42" t="s">
        <v>97</v>
      </c>
      <c r="O42" t="s">
        <v>90</v>
      </c>
      <c r="P42" t="s">
        <v>139</v>
      </c>
      <c r="Q42" t="s">
        <v>81</v>
      </c>
      <c r="R42" t="s">
        <v>57</v>
      </c>
      <c r="S42" t="s">
        <v>225</v>
      </c>
      <c r="T42" t="s">
        <v>261</v>
      </c>
      <c r="U42" t="s">
        <v>181</v>
      </c>
      <c r="V42" t="s">
        <v>253</v>
      </c>
      <c r="W42" t="s">
        <v>486</v>
      </c>
      <c r="X42" t="s">
        <v>97</v>
      </c>
      <c r="Y42" t="s">
        <v>64</v>
      </c>
      <c r="Z42" t="s">
        <v>51</v>
      </c>
      <c r="AA42" t="s">
        <v>363</v>
      </c>
      <c r="AB42" t="s">
        <v>487</v>
      </c>
      <c r="AC42" t="s">
        <v>64</v>
      </c>
      <c r="AD42" t="s">
        <v>139</v>
      </c>
      <c r="AE42" t="s">
        <v>192</v>
      </c>
      <c r="AF42" t="s">
        <v>69</v>
      </c>
      <c r="AG42" t="s">
        <v>70</v>
      </c>
      <c r="AH42" t="s">
        <v>124</v>
      </c>
      <c r="AI42" t="s">
        <v>114</v>
      </c>
      <c r="AJ42" t="s">
        <v>73</v>
      </c>
      <c r="AK42" t="s">
        <v>74</v>
      </c>
      <c r="AL42" t="s">
        <v>75</v>
      </c>
      <c r="AM42" t="s">
        <v>76</v>
      </c>
      <c r="AN42" t="s">
        <v>154</v>
      </c>
      <c r="AO42" t="s">
        <v>78</v>
      </c>
      <c r="AP42" t="s">
        <v>260</v>
      </c>
      <c r="AQ42" t="s">
        <v>422</v>
      </c>
      <c r="AR42" t="s">
        <v>60</v>
      </c>
      <c r="AS42" t="s">
        <v>92</v>
      </c>
      <c r="AT42" t="s">
        <v>488</v>
      </c>
      <c r="AU42" t="s">
        <v>84</v>
      </c>
    </row>
    <row r="43" spans="1:47" hidden="1" x14ac:dyDescent="0.3">
      <c r="A43" t="s">
        <v>489</v>
      </c>
      <c r="B43" t="s">
        <v>490</v>
      </c>
      <c r="C43" s="1" t="str">
        <f t="shared" si="0"/>
        <v>21:0088</v>
      </c>
      <c r="D43" s="1" t="str">
        <f t="shared" si="1"/>
        <v>21:0001</v>
      </c>
      <c r="E43" t="s">
        <v>491</v>
      </c>
      <c r="F43" t="s">
        <v>492</v>
      </c>
      <c r="H43">
        <v>64.6219258</v>
      </c>
      <c r="I43">
        <v>-109.14525639999999</v>
      </c>
      <c r="J43" s="1" t="str">
        <f t="shared" si="2"/>
        <v>Till</v>
      </c>
      <c r="K43" s="1" t="str">
        <f t="shared" si="3"/>
        <v>&lt;63 micron</v>
      </c>
      <c r="L43" t="s">
        <v>51</v>
      </c>
      <c r="M43" t="s">
        <v>225</v>
      </c>
      <c r="N43" t="s">
        <v>72</v>
      </c>
      <c r="O43" t="s">
        <v>493</v>
      </c>
      <c r="P43" t="s">
        <v>77</v>
      </c>
      <c r="Q43" t="s">
        <v>259</v>
      </c>
      <c r="R43" t="s">
        <v>93</v>
      </c>
      <c r="S43" t="s">
        <v>209</v>
      </c>
      <c r="T43" t="s">
        <v>494</v>
      </c>
      <c r="U43" t="s">
        <v>116</v>
      </c>
      <c r="V43" t="s">
        <v>147</v>
      </c>
      <c r="W43" t="s">
        <v>495</v>
      </c>
      <c r="X43" t="s">
        <v>97</v>
      </c>
      <c r="Y43" t="s">
        <v>64</v>
      </c>
      <c r="Z43" t="s">
        <v>51</v>
      </c>
      <c r="AA43" t="s">
        <v>336</v>
      </c>
      <c r="AB43" t="s">
        <v>121</v>
      </c>
      <c r="AC43" t="s">
        <v>64</v>
      </c>
      <c r="AD43" t="s">
        <v>480</v>
      </c>
      <c r="AE43" t="s">
        <v>162</v>
      </c>
      <c r="AF43" t="s">
        <v>69</v>
      </c>
      <c r="AG43" t="s">
        <v>197</v>
      </c>
      <c r="AH43" t="s">
        <v>264</v>
      </c>
      <c r="AI43" t="s">
        <v>58</v>
      </c>
      <c r="AJ43" t="s">
        <v>73</v>
      </c>
      <c r="AK43" t="s">
        <v>103</v>
      </c>
      <c r="AL43" t="s">
        <v>75</v>
      </c>
      <c r="AM43" t="s">
        <v>76</v>
      </c>
      <c r="AN43" t="s">
        <v>104</v>
      </c>
      <c r="AO43" t="s">
        <v>104</v>
      </c>
      <c r="AP43" t="s">
        <v>207</v>
      </c>
      <c r="AQ43" t="s">
        <v>481</v>
      </c>
      <c r="AR43" t="s">
        <v>63</v>
      </c>
      <c r="AS43" t="s">
        <v>81</v>
      </c>
      <c r="AT43" t="s">
        <v>190</v>
      </c>
      <c r="AU43" t="s">
        <v>84</v>
      </c>
    </row>
    <row r="44" spans="1:47" hidden="1" x14ac:dyDescent="0.3">
      <c r="A44" t="s">
        <v>496</v>
      </c>
      <c r="B44" t="s">
        <v>497</v>
      </c>
      <c r="C44" s="1" t="str">
        <f t="shared" si="0"/>
        <v>21:0088</v>
      </c>
      <c r="D44" s="1" t="str">
        <f t="shared" si="1"/>
        <v>21:0001</v>
      </c>
      <c r="E44" t="s">
        <v>498</v>
      </c>
      <c r="F44" t="s">
        <v>499</v>
      </c>
      <c r="H44">
        <v>64.810132300000006</v>
      </c>
      <c r="I44">
        <v>-108.47451340000001</v>
      </c>
      <c r="J44" s="1" t="str">
        <f t="shared" si="2"/>
        <v>Till</v>
      </c>
      <c r="K44" s="1" t="str">
        <f t="shared" si="3"/>
        <v>&lt;63 micron</v>
      </c>
      <c r="L44" t="s">
        <v>51</v>
      </c>
      <c r="M44" t="s">
        <v>337</v>
      </c>
      <c r="N44" t="s">
        <v>119</v>
      </c>
      <c r="O44" t="s">
        <v>375</v>
      </c>
      <c r="P44" t="s">
        <v>78</v>
      </c>
      <c r="Q44" t="s">
        <v>92</v>
      </c>
      <c r="R44" t="s">
        <v>382</v>
      </c>
      <c r="S44" t="s">
        <v>209</v>
      </c>
      <c r="T44" t="s">
        <v>57</v>
      </c>
      <c r="U44" t="s">
        <v>116</v>
      </c>
      <c r="V44" t="s">
        <v>154</v>
      </c>
      <c r="W44" t="s">
        <v>96</v>
      </c>
      <c r="X44" t="s">
        <v>181</v>
      </c>
      <c r="Y44" t="s">
        <v>64</v>
      </c>
      <c r="Z44" t="s">
        <v>51</v>
      </c>
      <c r="AA44" t="s">
        <v>152</v>
      </c>
      <c r="AB44" t="s">
        <v>306</v>
      </c>
      <c r="AC44" t="s">
        <v>64</v>
      </c>
      <c r="AD44" t="s">
        <v>500</v>
      </c>
      <c r="AE44" t="s">
        <v>419</v>
      </c>
      <c r="AF44" t="s">
        <v>69</v>
      </c>
      <c r="AG44" t="s">
        <v>164</v>
      </c>
      <c r="AH44" t="s">
        <v>80</v>
      </c>
      <c r="AI44" t="s">
        <v>72</v>
      </c>
      <c r="AJ44" t="s">
        <v>73</v>
      </c>
      <c r="AK44" t="s">
        <v>405</v>
      </c>
      <c r="AL44" t="s">
        <v>75</v>
      </c>
      <c r="AM44" t="s">
        <v>76</v>
      </c>
      <c r="AN44" t="s">
        <v>78</v>
      </c>
      <c r="AO44" t="s">
        <v>104</v>
      </c>
      <c r="AP44" t="s">
        <v>252</v>
      </c>
      <c r="AQ44" t="s">
        <v>117</v>
      </c>
      <c r="AR44" t="s">
        <v>63</v>
      </c>
      <c r="AS44" t="s">
        <v>117</v>
      </c>
      <c r="AT44" t="s">
        <v>414</v>
      </c>
      <c r="AU44" t="s">
        <v>84</v>
      </c>
    </row>
    <row r="45" spans="1:47" hidden="1" x14ac:dyDescent="0.3">
      <c r="A45" t="s">
        <v>501</v>
      </c>
      <c r="B45" t="s">
        <v>502</v>
      </c>
      <c r="C45" s="1" t="str">
        <f t="shared" si="0"/>
        <v>21:0088</v>
      </c>
      <c r="D45" s="1" t="str">
        <f t="shared" si="1"/>
        <v>21:0001</v>
      </c>
      <c r="E45" t="s">
        <v>498</v>
      </c>
      <c r="F45" t="s">
        <v>503</v>
      </c>
      <c r="H45">
        <v>64.810132300000006</v>
      </c>
      <c r="I45">
        <v>-108.47451340000001</v>
      </c>
      <c r="J45" s="1" t="str">
        <f t="shared" si="2"/>
        <v>Till</v>
      </c>
      <c r="K45" s="1" t="str">
        <f t="shared" si="3"/>
        <v>&lt;63 micron</v>
      </c>
      <c r="L45" t="s">
        <v>51</v>
      </c>
      <c r="M45" t="s">
        <v>111</v>
      </c>
      <c r="N45" t="s">
        <v>53</v>
      </c>
      <c r="O45" t="s">
        <v>504</v>
      </c>
      <c r="P45" t="s">
        <v>78</v>
      </c>
      <c r="Q45" t="s">
        <v>64</v>
      </c>
      <c r="R45" t="s">
        <v>249</v>
      </c>
      <c r="S45" t="s">
        <v>209</v>
      </c>
      <c r="T45" t="s">
        <v>238</v>
      </c>
      <c r="U45" t="s">
        <v>56</v>
      </c>
      <c r="V45" t="s">
        <v>95</v>
      </c>
      <c r="W45" t="s">
        <v>505</v>
      </c>
      <c r="X45" t="s">
        <v>181</v>
      </c>
      <c r="Y45" t="s">
        <v>64</v>
      </c>
      <c r="Z45" t="s">
        <v>51</v>
      </c>
      <c r="AA45" t="s">
        <v>162</v>
      </c>
      <c r="AB45" t="s">
        <v>99</v>
      </c>
      <c r="AC45" t="s">
        <v>81</v>
      </c>
      <c r="AD45" t="s">
        <v>506</v>
      </c>
      <c r="AE45" t="s">
        <v>507</v>
      </c>
      <c r="AF45" t="s">
        <v>69</v>
      </c>
      <c r="AG45" t="s">
        <v>156</v>
      </c>
      <c r="AH45" t="s">
        <v>391</v>
      </c>
      <c r="AI45" t="s">
        <v>58</v>
      </c>
      <c r="AJ45" t="s">
        <v>73</v>
      </c>
      <c r="AK45" t="s">
        <v>421</v>
      </c>
      <c r="AL45" t="s">
        <v>75</v>
      </c>
      <c r="AM45" t="s">
        <v>76</v>
      </c>
      <c r="AN45" t="s">
        <v>78</v>
      </c>
      <c r="AO45" t="s">
        <v>78</v>
      </c>
      <c r="AP45" t="s">
        <v>430</v>
      </c>
      <c r="AQ45" t="s">
        <v>77</v>
      </c>
      <c r="AR45" t="s">
        <v>64</v>
      </c>
      <c r="AS45" t="s">
        <v>139</v>
      </c>
      <c r="AT45" t="s">
        <v>106</v>
      </c>
      <c r="AU45" t="s">
        <v>84</v>
      </c>
    </row>
    <row r="46" spans="1:47" hidden="1" x14ac:dyDescent="0.3">
      <c r="A46" t="s">
        <v>508</v>
      </c>
      <c r="B46" t="s">
        <v>509</v>
      </c>
      <c r="C46" s="1" t="str">
        <f t="shared" si="0"/>
        <v>21:0088</v>
      </c>
      <c r="D46" s="1" t="str">
        <f t="shared" si="1"/>
        <v>21:0001</v>
      </c>
      <c r="E46" t="s">
        <v>510</v>
      </c>
      <c r="F46" t="s">
        <v>511</v>
      </c>
      <c r="H46">
        <v>64.850795500000004</v>
      </c>
      <c r="I46">
        <v>-108.4309844</v>
      </c>
      <c r="J46" s="1" t="str">
        <f t="shared" si="2"/>
        <v>Till</v>
      </c>
      <c r="K46" s="1" t="str">
        <f t="shared" si="3"/>
        <v>&lt;63 micron</v>
      </c>
      <c r="L46" t="s">
        <v>51</v>
      </c>
      <c r="M46" t="s">
        <v>111</v>
      </c>
      <c r="N46" t="s">
        <v>63</v>
      </c>
      <c r="O46" t="s">
        <v>512</v>
      </c>
      <c r="P46" t="s">
        <v>78</v>
      </c>
      <c r="Q46" t="s">
        <v>92</v>
      </c>
      <c r="R46" t="s">
        <v>316</v>
      </c>
      <c r="S46" t="s">
        <v>260</v>
      </c>
      <c r="T46" t="s">
        <v>179</v>
      </c>
      <c r="U46" t="s">
        <v>56</v>
      </c>
      <c r="V46" t="s">
        <v>95</v>
      </c>
      <c r="W46" t="s">
        <v>513</v>
      </c>
      <c r="X46" t="s">
        <v>181</v>
      </c>
      <c r="Y46" t="s">
        <v>64</v>
      </c>
      <c r="Z46" t="s">
        <v>51</v>
      </c>
      <c r="AA46" t="s">
        <v>337</v>
      </c>
      <c r="AB46" t="s">
        <v>66</v>
      </c>
      <c r="AC46" t="s">
        <v>64</v>
      </c>
      <c r="AD46" t="s">
        <v>317</v>
      </c>
      <c r="AE46" t="s">
        <v>269</v>
      </c>
      <c r="AF46" t="s">
        <v>69</v>
      </c>
      <c r="AG46" t="s">
        <v>284</v>
      </c>
      <c r="AH46" t="s">
        <v>194</v>
      </c>
      <c r="AI46" t="s">
        <v>209</v>
      </c>
      <c r="AJ46" t="s">
        <v>73</v>
      </c>
      <c r="AK46" t="s">
        <v>91</v>
      </c>
      <c r="AL46" t="s">
        <v>75</v>
      </c>
      <c r="AM46" t="s">
        <v>76</v>
      </c>
      <c r="AN46" t="s">
        <v>78</v>
      </c>
      <c r="AO46" t="s">
        <v>78</v>
      </c>
      <c r="AP46" t="s">
        <v>125</v>
      </c>
      <c r="AQ46" t="s">
        <v>170</v>
      </c>
      <c r="AR46" t="s">
        <v>64</v>
      </c>
      <c r="AS46" t="s">
        <v>139</v>
      </c>
      <c r="AT46" t="s">
        <v>171</v>
      </c>
      <c r="AU46" t="s">
        <v>84</v>
      </c>
    </row>
    <row r="47" spans="1:47" hidden="1" x14ac:dyDescent="0.3">
      <c r="A47" t="s">
        <v>514</v>
      </c>
      <c r="B47" t="s">
        <v>515</v>
      </c>
      <c r="C47" s="1" t="str">
        <f t="shared" si="0"/>
        <v>21:0088</v>
      </c>
      <c r="D47" s="1" t="str">
        <f t="shared" si="1"/>
        <v>21:0001</v>
      </c>
      <c r="E47" t="s">
        <v>510</v>
      </c>
      <c r="F47" t="s">
        <v>516</v>
      </c>
      <c r="H47">
        <v>64.850795500000004</v>
      </c>
      <c r="I47">
        <v>-108.4309844</v>
      </c>
      <c r="J47" s="1" t="str">
        <f t="shared" si="2"/>
        <v>Till</v>
      </c>
      <c r="K47" s="1" t="str">
        <f t="shared" si="3"/>
        <v>&lt;63 micron</v>
      </c>
      <c r="L47" t="s">
        <v>51</v>
      </c>
      <c r="M47" t="s">
        <v>419</v>
      </c>
      <c r="N47" t="s">
        <v>111</v>
      </c>
      <c r="O47" t="s">
        <v>517</v>
      </c>
      <c r="P47" t="s">
        <v>139</v>
      </c>
      <c r="Q47" t="s">
        <v>92</v>
      </c>
      <c r="R47" t="s">
        <v>59</v>
      </c>
      <c r="S47" t="s">
        <v>183</v>
      </c>
      <c r="T47" t="s">
        <v>224</v>
      </c>
      <c r="U47" t="s">
        <v>56</v>
      </c>
      <c r="V47" t="s">
        <v>117</v>
      </c>
      <c r="W47" t="s">
        <v>518</v>
      </c>
      <c r="X47" t="s">
        <v>119</v>
      </c>
      <c r="Y47" t="s">
        <v>64</v>
      </c>
      <c r="Z47" t="s">
        <v>51</v>
      </c>
      <c r="AA47" t="s">
        <v>206</v>
      </c>
      <c r="AB47" t="s">
        <v>391</v>
      </c>
      <c r="AC47" t="s">
        <v>64</v>
      </c>
      <c r="AD47" t="s">
        <v>519</v>
      </c>
      <c r="AE47" t="s">
        <v>276</v>
      </c>
      <c r="AF47" t="s">
        <v>69</v>
      </c>
      <c r="AG47" t="s">
        <v>98</v>
      </c>
      <c r="AH47" t="s">
        <v>71</v>
      </c>
      <c r="AI47" t="s">
        <v>209</v>
      </c>
      <c r="AJ47" t="s">
        <v>73</v>
      </c>
      <c r="AK47" t="s">
        <v>52</v>
      </c>
      <c r="AL47" t="s">
        <v>75</v>
      </c>
      <c r="AM47" t="s">
        <v>76</v>
      </c>
      <c r="AN47" t="s">
        <v>78</v>
      </c>
      <c r="AO47" t="s">
        <v>78</v>
      </c>
      <c r="AP47" t="s">
        <v>252</v>
      </c>
      <c r="AQ47" t="s">
        <v>81</v>
      </c>
      <c r="AR47" t="s">
        <v>64</v>
      </c>
      <c r="AS47" t="s">
        <v>82</v>
      </c>
      <c r="AT47" t="s">
        <v>520</v>
      </c>
      <c r="AU47" t="s">
        <v>84</v>
      </c>
    </row>
    <row r="48" spans="1:47" hidden="1" x14ac:dyDescent="0.3">
      <c r="A48" t="s">
        <v>521</v>
      </c>
      <c r="B48" t="s">
        <v>522</v>
      </c>
      <c r="C48" s="1" t="str">
        <f t="shared" si="0"/>
        <v>21:0088</v>
      </c>
      <c r="D48" s="1" t="str">
        <f t="shared" si="1"/>
        <v>21:0001</v>
      </c>
      <c r="E48" t="s">
        <v>523</v>
      </c>
      <c r="F48" t="s">
        <v>524</v>
      </c>
      <c r="H48">
        <v>64.887986900000001</v>
      </c>
      <c r="I48">
        <v>-108.45828</v>
      </c>
      <c r="J48" s="1" t="str">
        <f t="shared" si="2"/>
        <v>Till</v>
      </c>
      <c r="K48" s="1" t="str">
        <f t="shared" si="3"/>
        <v>&lt;63 micron</v>
      </c>
      <c r="L48" t="s">
        <v>51</v>
      </c>
      <c r="M48" t="s">
        <v>337</v>
      </c>
      <c r="N48" t="s">
        <v>260</v>
      </c>
      <c r="O48" t="s">
        <v>512</v>
      </c>
      <c r="P48" t="s">
        <v>246</v>
      </c>
      <c r="Q48" t="s">
        <v>81</v>
      </c>
      <c r="R48" t="s">
        <v>136</v>
      </c>
      <c r="S48" t="s">
        <v>209</v>
      </c>
      <c r="T48" t="s">
        <v>525</v>
      </c>
      <c r="U48" t="s">
        <v>56</v>
      </c>
      <c r="V48" t="s">
        <v>61</v>
      </c>
      <c r="W48" t="s">
        <v>526</v>
      </c>
      <c r="X48" t="s">
        <v>63</v>
      </c>
      <c r="Y48" t="s">
        <v>64</v>
      </c>
      <c r="Z48" t="s">
        <v>51</v>
      </c>
      <c r="AA48" t="s">
        <v>152</v>
      </c>
      <c r="AB48" t="s">
        <v>236</v>
      </c>
      <c r="AC48" t="s">
        <v>56</v>
      </c>
      <c r="AD48" t="s">
        <v>527</v>
      </c>
      <c r="AE48" t="s">
        <v>337</v>
      </c>
      <c r="AF48" t="s">
        <v>69</v>
      </c>
      <c r="AG48" t="s">
        <v>249</v>
      </c>
      <c r="AH48" t="s">
        <v>71</v>
      </c>
      <c r="AI48" t="s">
        <v>72</v>
      </c>
      <c r="AJ48" t="s">
        <v>73</v>
      </c>
      <c r="AK48" t="s">
        <v>167</v>
      </c>
      <c r="AL48" t="s">
        <v>75</v>
      </c>
      <c r="AM48" t="s">
        <v>76</v>
      </c>
      <c r="AN48" t="s">
        <v>78</v>
      </c>
      <c r="AO48" t="s">
        <v>78</v>
      </c>
      <c r="AP48" t="s">
        <v>298</v>
      </c>
      <c r="AQ48" t="s">
        <v>300</v>
      </c>
      <c r="AR48" t="s">
        <v>64</v>
      </c>
      <c r="AS48" t="s">
        <v>139</v>
      </c>
      <c r="AT48" t="s">
        <v>171</v>
      </c>
      <c r="AU48" t="s">
        <v>84</v>
      </c>
    </row>
    <row r="49" spans="1:47" hidden="1" x14ac:dyDescent="0.3">
      <c r="A49" t="s">
        <v>528</v>
      </c>
      <c r="B49" t="s">
        <v>529</v>
      </c>
      <c r="C49" s="1" t="str">
        <f t="shared" si="0"/>
        <v>21:0088</v>
      </c>
      <c r="D49" s="1" t="str">
        <f t="shared" si="1"/>
        <v>21:0001</v>
      </c>
      <c r="E49" t="s">
        <v>530</v>
      </c>
      <c r="F49" t="s">
        <v>531</v>
      </c>
      <c r="H49">
        <v>64.987240900000003</v>
      </c>
      <c r="I49">
        <v>-108.2665484</v>
      </c>
      <c r="J49" s="1" t="str">
        <f t="shared" si="2"/>
        <v>Till</v>
      </c>
      <c r="K49" s="1" t="str">
        <f t="shared" si="3"/>
        <v>&lt;63 micron</v>
      </c>
      <c r="L49" t="s">
        <v>51</v>
      </c>
      <c r="M49" t="s">
        <v>183</v>
      </c>
      <c r="N49" t="s">
        <v>53</v>
      </c>
      <c r="O49" t="s">
        <v>532</v>
      </c>
      <c r="P49" t="s">
        <v>95</v>
      </c>
      <c r="Q49" t="s">
        <v>92</v>
      </c>
      <c r="R49" t="s">
        <v>284</v>
      </c>
      <c r="S49" t="s">
        <v>72</v>
      </c>
      <c r="T49" t="s">
        <v>308</v>
      </c>
      <c r="U49" t="s">
        <v>81</v>
      </c>
      <c r="V49" t="s">
        <v>95</v>
      </c>
      <c r="W49" t="s">
        <v>126</v>
      </c>
      <c r="X49" t="s">
        <v>63</v>
      </c>
      <c r="Y49" t="s">
        <v>64</v>
      </c>
      <c r="Z49" t="s">
        <v>51</v>
      </c>
      <c r="AA49" t="s">
        <v>337</v>
      </c>
      <c r="AB49" t="s">
        <v>99</v>
      </c>
      <c r="AC49" t="s">
        <v>64</v>
      </c>
      <c r="AD49" t="s">
        <v>527</v>
      </c>
      <c r="AE49" t="s">
        <v>269</v>
      </c>
      <c r="AF49" t="s">
        <v>261</v>
      </c>
      <c r="AG49" t="s">
        <v>218</v>
      </c>
      <c r="AH49" t="s">
        <v>391</v>
      </c>
      <c r="AI49" t="s">
        <v>138</v>
      </c>
      <c r="AJ49" t="s">
        <v>73</v>
      </c>
      <c r="AK49" t="s">
        <v>116</v>
      </c>
      <c r="AL49" t="s">
        <v>75</v>
      </c>
      <c r="AM49" t="s">
        <v>76</v>
      </c>
      <c r="AN49" t="s">
        <v>78</v>
      </c>
      <c r="AO49" t="s">
        <v>78</v>
      </c>
      <c r="AP49" t="s">
        <v>533</v>
      </c>
      <c r="AQ49" t="s">
        <v>300</v>
      </c>
      <c r="AR49" t="s">
        <v>116</v>
      </c>
      <c r="AS49" t="s">
        <v>139</v>
      </c>
      <c r="AT49" t="s">
        <v>171</v>
      </c>
      <c r="AU49" t="s">
        <v>84</v>
      </c>
    </row>
    <row r="50" spans="1:47" hidden="1" x14ac:dyDescent="0.3">
      <c r="A50" t="s">
        <v>534</v>
      </c>
      <c r="B50" t="s">
        <v>535</v>
      </c>
      <c r="C50" s="1" t="str">
        <f t="shared" si="0"/>
        <v>21:0088</v>
      </c>
      <c r="D50" s="1" t="str">
        <f t="shared" si="1"/>
        <v>21:0001</v>
      </c>
      <c r="E50" t="s">
        <v>536</v>
      </c>
      <c r="F50" t="s">
        <v>537</v>
      </c>
      <c r="H50">
        <v>64.978554500000001</v>
      </c>
      <c r="I50">
        <v>-108.1738155</v>
      </c>
      <c r="J50" s="1" t="str">
        <f t="shared" si="2"/>
        <v>Till</v>
      </c>
      <c r="K50" s="1" t="str">
        <f t="shared" si="3"/>
        <v>&lt;63 micron</v>
      </c>
      <c r="L50" t="s">
        <v>51</v>
      </c>
      <c r="M50" t="s">
        <v>209</v>
      </c>
      <c r="N50" t="s">
        <v>60</v>
      </c>
      <c r="O50" t="s">
        <v>54</v>
      </c>
      <c r="P50" t="s">
        <v>78</v>
      </c>
      <c r="Q50" t="s">
        <v>92</v>
      </c>
      <c r="R50" t="s">
        <v>382</v>
      </c>
      <c r="S50" t="s">
        <v>63</v>
      </c>
      <c r="T50" t="s">
        <v>136</v>
      </c>
      <c r="U50" t="s">
        <v>259</v>
      </c>
      <c r="V50" t="s">
        <v>95</v>
      </c>
      <c r="W50" t="s">
        <v>122</v>
      </c>
      <c r="X50" t="s">
        <v>97</v>
      </c>
      <c r="Y50" t="s">
        <v>64</v>
      </c>
      <c r="Z50" t="s">
        <v>51</v>
      </c>
      <c r="AA50" t="s">
        <v>287</v>
      </c>
      <c r="AB50" t="s">
        <v>121</v>
      </c>
      <c r="AC50" t="s">
        <v>64</v>
      </c>
      <c r="AD50" t="s">
        <v>538</v>
      </c>
      <c r="AE50" t="s">
        <v>507</v>
      </c>
      <c r="AF50" t="s">
        <v>69</v>
      </c>
      <c r="AG50" t="s">
        <v>284</v>
      </c>
      <c r="AH50" t="s">
        <v>71</v>
      </c>
      <c r="AI50" t="s">
        <v>309</v>
      </c>
      <c r="AJ50" t="s">
        <v>73</v>
      </c>
      <c r="AK50" t="s">
        <v>405</v>
      </c>
      <c r="AL50" t="s">
        <v>75</v>
      </c>
      <c r="AM50" t="s">
        <v>76</v>
      </c>
      <c r="AN50" t="s">
        <v>78</v>
      </c>
      <c r="AO50" t="s">
        <v>78</v>
      </c>
      <c r="AP50" t="s">
        <v>74</v>
      </c>
      <c r="AQ50" t="s">
        <v>61</v>
      </c>
      <c r="AR50" t="s">
        <v>64</v>
      </c>
      <c r="AS50" t="s">
        <v>253</v>
      </c>
      <c r="AT50" t="s">
        <v>171</v>
      </c>
      <c r="AU50" t="s">
        <v>84</v>
      </c>
    </row>
    <row r="51" spans="1:47" hidden="1" x14ac:dyDescent="0.3">
      <c r="A51" t="s">
        <v>539</v>
      </c>
      <c r="B51" t="s">
        <v>540</v>
      </c>
      <c r="C51" s="1" t="str">
        <f t="shared" si="0"/>
        <v>21:0088</v>
      </c>
      <c r="D51" s="1" t="str">
        <f t="shared" si="1"/>
        <v>21:0001</v>
      </c>
      <c r="E51" t="s">
        <v>541</v>
      </c>
      <c r="F51" t="s">
        <v>542</v>
      </c>
      <c r="H51">
        <v>64.880840599999999</v>
      </c>
      <c r="I51">
        <v>-108.168397</v>
      </c>
      <c r="J51" s="1" t="str">
        <f t="shared" si="2"/>
        <v>Till</v>
      </c>
      <c r="K51" s="1" t="str">
        <f t="shared" si="3"/>
        <v>&lt;63 micron</v>
      </c>
      <c r="L51" t="s">
        <v>51</v>
      </c>
      <c r="M51" t="s">
        <v>260</v>
      </c>
      <c r="N51" t="s">
        <v>119</v>
      </c>
      <c r="O51" t="s">
        <v>233</v>
      </c>
      <c r="P51" t="s">
        <v>105</v>
      </c>
      <c r="Q51" t="s">
        <v>92</v>
      </c>
      <c r="R51" t="s">
        <v>414</v>
      </c>
      <c r="S51" t="s">
        <v>119</v>
      </c>
      <c r="T51" t="s">
        <v>316</v>
      </c>
      <c r="U51" t="s">
        <v>81</v>
      </c>
      <c r="V51" t="s">
        <v>95</v>
      </c>
      <c r="W51" t="s">
        <v>543</v>
      </c>
      <c r="X51" t="s">
        <v>119</v>
      </c>
      <c r="Y51" t="s">
        <v>64</v>
      </c>
      <c r="Z51" t="s">
        <v>51</v>
      </c>
      <c r="AA51" t="s">
        <v>162</v>
      </c>
      <c r="AB51" t="s">
        <v>99</v>
      </c>
      <c r="AC51" t="s">
        <v>64</v>
      </c>
      <c r="AD51" t="s">
        <v>237</v>
      </c>
      <c r="AE51" t="s">
        <v>111</v>
      </c>
      <c r="AF51" t="s">
        <v>69</v>
      </c>
      <c r="AG51" t="s">
        <v>334</v>
      </c>
      <c r="AH51" t="s">
        <v>71</v>
      </c>
      <c r="AI51" t="s">
        <v>293</v>
      </c>
      <c r="AJ51" t="s">
        <v>73</v>
      </c>
      <c r="AK51" t="s">
        <v>421</v>
      </c>
      <c r="AL51" t="s">
        <v>75</v>
      </c>
      <c r="AM51" t="s">
        <v>76</v>
      </c>
      <c r="AN51" t="s">
        <v>78</v>
      </c>
      <c r="AO51" t="s">
        <v>78</v>
      </c>
      <c r="AP51" t="s">
        <v>422</v>
      </c>
      <c r="AQ51" t="s">
        <v>139</v>
      </c>
      <c r="AR51" t="s">
        <v>64</v>
      </c>
      <c r="AS51" t="s">
        <v>300</v>
      </c>
      <c r="AT51" t="s">
        <v>156</v>
      </c>
      <c r="AU51" t="s">
        <v>84</v>
      </c>
    </row>
    <row r="52" spans="1:47" hidden="1" x14ac:dyDescent="0.3">
      <c r="A52" t="s">
        <v>544</v>
      </c>
      <c r="B52" t="s">
        <v>545</v>
      </c>
      <c r="C52" s="1" t="str">
        <f t="shared" si="0"/>
        <v>21:0088</v>
      </c>
      <c r="D52" s="1" t="str">
        <f t="shared" si="1"/>
        <v>21:0001</v>
      </c>
      <c r="E52" t="s">
        <v>546</v>
      </c>
      <c r="F52" t="s">
        <v>547</v>
      </c>
      <c r="H52">
        <v>64.786381700000007</v>
      </c>
      <c r="I52">
        <v>-108.0918595</v>
      </c>
      <c r="J52" s="1" t="str">
        <f t="shared" si="2"/>
        <v>Till</v>
      </c>
      <c r="K52" s="1" t="str">
        <f t="shared" si="3"/>
        <v>&lt;63 micron</v>
      </c>
      <c r="L52" t="s">
        <v>51</v>
      </c>
      <c r="M52" t="s">
        <v>209</v>
      </c>
      <c r="N52" t="s">
        <v>53</v>
      </c>
      <c r="O52" t="s">
        <v>282</v>
      </c>
      <c r="P52" t="s">
        <v>299</v>
      </c>
      <c r="Q52" t="s">
        <v>92</v>
      </c>
      <c r="R52" t="s">
        <v>548</v>
      </c>
      <c r="S52" t="s">
        <v>97</v>
      </c>
      <c r="T52" t="s">
        <v>284</v>
      </c>
      <c r="U52" t="s">
        <v>81</v>
      </c>
      <c r="V52" t="s">
        <v>259</v>
      </c>
      <c r="W52" t="s">
        <v>247</v>
      </c>
      <c r="X52" t="s">
        <v>97</v>
      </c>
      <c r="Y52" t="s">
        <v>64</v>
      </c>
      <c r="Z52" t="s">
        <v>51</v>
      </c>
      <c r="AA52" t="s">
        <v>419</v>
      </c>
      <c r="AB52" t="s">
        <v>549</v>
      </c>
      <c r="AC52" t="s">
        <v>64</v>
      </c>
      <c r="AD52" t="s">
        <v>550</v>
      </c>
      <c r="AE52" t="s">
        <v>281</v>
      </c>
      <c r="AF52" t="s">
        <v>69</v>
      </c>
      <c r="AG52" t="s">
        <v>211</v>
      </c>
      <c r="AH52" t="s">
        <v>71</v>
      </c>
      <c r="AI52" t="s">
        <v>252</v>
      </c>
      <c r="AJ52" t="s">
        <v>73</v>
      </c>
      <c r="AK52" t="s">
        <v>271</v>
      </c>
      <c r="AL52" t="s">
        <v>75</v>
      </c>
      <c r="AM52" t="s">
        <v>76</v>
      </c>
      <c r="AN52" t="s">
        <v>147</v>
      </c>
      <c r="AO52" t="s">
        <v>78</v>
      </c>
      <c r="AP52" t="s">
        <v>264</v>
      </c>
      <c r="AQ52" t="s">
        <v>78</v>
      </c>
      <c r="AR52" t="s">
        <v>64</v>
      </c>
      <c r="AS52" t="s">
        <v>253</v>
      </c>
      <c r="AT52" t="s">
        <v>238</v>
      </c>
      <c r="AU52" t="s">
        <v>84</v>
      </c>
    </row>
    <row r="53" spans="1:47" hidden="1" x14ac:dyDescent="0.3">
      <c r="A53" t="s">
        <v>551</v>
      </c>
      <c r="B53" t="s">
        <v>552</v>
      </c>
      <c r="C53" s="1" t="str">
        <f t="shared" si="0"/>
        <v>21:0088</v>
      </c>
      <c r="D53" s="1" t="str">
        <f t="shared" si="1"/>
        <v>21:0001</v>
      </c>
      <c r="E53" t="s">
        <v>553</v>
      </c>
      <c r="F53" t="s">
        <v>554</v>
      </c>
      <c r="H53">
        <v>64.608925499999998</v>
      </c>
      <c r="I53">
        <v>-108.978812</v>
      </c>
      <c r="J53" s="1" t="str">
        <f t="shared" si="2"/>
        <v>Till</v>
      </c>
      <c r="K53" s="1" t="str">
        <f t="shared" si="3"/>
        <v>&lt;63 micron</v>
      </c>
      <c r="L53" t="s">
        <v>51</v>
      </c>
      <c r="M53" t="s">
        <v>114</v>
      </c>
      <c r="N53" t="s">
        <v>58</v>
      </c>
      <c r="O53" t="s">
        <v>112</v>
      </c>
      <c r="P53" t="s">
        <v>126</v>
      </c>
      <c r="Q53" t="s">
        <v>81</v>
      </c>
      <c r="R53" t="s">
        <v>93</v>
      </c>
      <c r="S53" t="s">
        <v>72</v>
      </c>
      <c r="T53" t="s">
        <v>384</v>
      </c>
      <c r="U53" t="s">
        <v>81</v>
      </c>
      <c r="V53" t="s">
        <v>95</v>
      </c>
      <c r="W53" t="s">
        <v>555</v>
      </c>
      <c r="X53" t="s">
        <v>97</v>
      </c>
      <c r="Y53" t="s">
        <v>64</v>
      </c>
      <c r="Z53" t="s">
        <v>51</v>
      </c>
      <c r="AA53" t="s">
        <v>223</v>
      </c>
      <c r="AB53" t="s">
        <v>99</v>
      </c>
      <c r="AC53" t="s">
        <v>64</v>
      </c>
      <c r="AD53" t="s">
        <v>285</v>
      </c>
      <c r="AE53" t="s">
        <v>152</v>
      </c>
      <c r="AF53" t="s">
        <v>179</v>
      </c>
      <c r="AG53" t="s">
        <v>327</v>
      </c>
      <c r="AH53" t="s">
        <v>194</v>
      </c>
      <c r="AI53" t="s">
        <v>474</v>
      </c>
      <c r="AJ53" t="s">
        <v>73</v>
      </c>
      <c r="AK53" t="s">
        <v>473</v>
      </c>
      <c r="AL53" t="s">
        <v>75</v>
      </c>
      <c r="AM53" t="s">
        <v>76</v>
      </c>
      <c r="AN53" t="s">
        <v>78</v>
      </c>
      <c r="AO53" t="s">
        <v>259</v>
      </c>
      <c r="AP53" t="s">
        <v>321</v>
      </c>
      <c r="AQ53" t="s">
        <v>333</v>
      </c>
      <c r="AR53" t="s">
        <v>64</v>
      </c>
      <c r="AS53" t="s">
        <v>139</v>
      </c>
      <c r="AT53" t="s">
        <v>171</v>
      </c>
      <c r="AU53" t="s">
        <v>84</v>
      </c>
    </row>
    <row r="54" spans="1:47" hidden="1" x14ac:dyDescent="0.3">
      <c r="A54" t="s">
        <v>556</v>
      </c>
      <c r="B54" t="s">
        <v>557</v>
      </c>
      <c r="C54" s="1" t="str">
        <f t="shared" si="0"/>
        <v>21:0088</v>
      </c>
      <c r="D54" s="1" t="str">
        <f t="shared" si="1"/>
        <v>21:0001</v>
      </c>
      <c r="E54" t="s">
        <v>558</v>
      </c>
      <c r="F54" t="s">
        <v>559</v>
      </c>
      <c r="H54">
        <v>64.817163399999998</v>
      </c>
      <c r="I54">
        <v>-108.8824455</v>
      </c>
      <c r="J54" s="1" t="str">
        <f t="shared" si="2"/>
        <v>Till</v>
      </c>
      <c r="K54" s="1" t="str">
        <f t="shared" si="3"/>
        <v>&lt;63 micron</v>
      </c>
      <c r="L54" t="s">
        <v>51</v>
      </c>
      <c r="M54" t="s">
        <v>192</v>
      </c>
      <c r="N54" t="s">
        <v>60</v>
      </c>
      <c r="O54" t="s">
        <v>560</v>
      </c>
      <c r="P54" t="s">
        <v>533</v>
      </c>
      <c r="Q54" t="s">
        <v>92</v>
      </c>
      <c r="R54" t="s">
        <v>140</v>
      </c>
      <c r="S54" t="s">
        <v>225</v>
      </c>
      <c r="T54" t="s">
        <v>70</v>
      </c>
      <c r="U54" t="s">
        <v>181</v>
      </c>
      <c r="V54" t="s">
        <v>147</v>
      </c>
      <c r="W54" t="s">
        <v>561</v>
      </c>
      <c r="X54" t="s">
        <v>97</v>
      </c>
      <c r="Y54" t="s">
        <v>64</v>
      </c>
      <c r="Z54" t="s">
        <v>51</v>
      </c>
      <c r="AA54" t="s">
        <v>98</v>
      </c>
      <c r="AB54" t="s">
        <v>121</v>
      </c>
      <c r="AC54" t="s">
        <v>116</v>
      </c>
      <c r="AD54" t="s">
        <v>427</v>
      </c>
      <c r="AE54" t="s">
        <v>223</v>
      </c>
      <c r="AF54" t="s">
        <v>69</v>
      </c>
      <c r="AG54" t="s">
        <v>562</v>
      </c>
      <c r="AH54" t="s">
        <v>71</v>
      </c>
      <c r="AI54" t="s">
        <v>114</v>
      </c>
      <c r="AJ54" t="s">
        <v>73</v>
      </c>
      <c r="AK54" t="s">
        <v>196</v>
      </c>
      <c r="AL54" t="s">
        <v>75</v>
      </c>
      <c r="AM54" t="s">
        <v>76</v>
      </c>
      <c r="AN54" t="s">
        <v>78</v>
      </c>
      <c r="AO54" t="s">
        <v>78</v>
      </c>
      <c r="AP54" t="s">
        <v>309</v>
      </c>
      <c r="AQ54" t="s">
        <v>55</v>
      </c>
      <c r="AR54" t="s">
        <v>64</v>
      </c>
      <c r="AS54" t="s">
        <v>77</v>
      </c>
      <c r="AT54" t="s">
        <v>563</v>
      </c>
      <c r="AU54" t="s">
        <v>84</v>
      </c>
    </row>
    <row r="55" spans="1:47" hidden="1" x14ac:dyDescent="0.3">
      <c r="A55" t="s">
        <v>564</v>
      </c>
      <c r="B55" t="s">
        <v>565</v>
      </c>
      <c r="C55" s="1" t="str">
        <f t="shared" si="0"/>
        <v>21:0088</v>
      </c>
      <c r="D55" s="1" t="str">
        <f t="shared" si="1"/>
        <v>21:0001</v>
      </c>
      <c r="E55" t="s">
        <v>566</v>
      </c>
      <c r="F55" t="s">
        <v>567</v>
      </c>
      <c r="H55">
        <v>64.840363999999994</v>
      </c>
      <c r="I55">
        <v>-108.98480259999999</v>
      </c>
      <c r="J55" s="1" t="str">
        <f t="shared" si="2"/>
        <v>Till</v>
      </c>
      <c r="K55" s="1" t="str">
        <f t="shared" si="3"/>
        <v>&lt;63 micron</v>
      </c>
      <c r="L55" t="s">
        <v>51</v>
      </c>
      <c r="M55" t="s">
        <v>337</v>
      </c>
      <c r="N55" t="s">
        <v>119</v>
      </c>
      <c r="O55" t="s">
        <v>568</v>
      </c>
      <c r="P55" t="s">
        <v>126</v>
      </c>
      <c r="Q55" t="s">
        <v>92</v>
      </c>
      <c r="R55" t="s">
        <v>197</v>
      </c>
      <c r="S55" t="s">
        <v>178</v>
      </c>
      <c r="T55" t="s">
        <v>224</v>
      </c>
      <c r="U55" t="s">
        <v>60</v>
      </c>
      <c r="V55" t="s">
        <v>117</v>
      </c>
      <c r="W55" t="s">
        <v>569</v>
      </c>
      <c r="X55" t="s">
        <v>97</v>
      </c>
      <c r="Y55" t="s">
        <v>64</v>
      </c>
      <c r="Z55" t="s">
        <v>51</v>
      </c>
      <c r="AA55" t="s">
        <v>206</v>
      </c>
      <c r="AB55" t="s">
        <v>487</v>
      </c>
      <c r="AC55" t="s">
        <v>64</v>
      </c>
      <c r="AD55" t="s">
        <v>452</v>
      </c>
      <c r="AE55" t="s">
        <v>176</v>
      </c>
      <c r="AF55" t="s">
        <v>69</v>
      </c>
      <c r="AG55" t="s">
        <v>115</v>
      </c>
      <c r="AH55" t="s">
        <v>71</v>
      </c>
      <c r="AI55" t="s">
        <v>260</v>
      </c>
      <c r="AJ55" t="s">
        <v>73</v>
      </c>
      <c r="AK55" t="s">
        <v>314</v>
      </c>
      <c r="AL55" t="s">
        <v>75</v>
      </c>
      <c r="AM55" t="s">
        <v>76</v>
      </c>
      <c r="AN55" t="s">
        <v>253</v>
      </c>
      <c r="AO55" t="s">
        <v>78</v>
      </c>
      <c r="AP55" t="s">
        <v>570</v>
      </c>
      <c r="AQ55" t="s">
        <v>283</v>
      </c>
      <c r="AR55" t="s">
        <v>64</v>
      </c>
      <c r="AS55" t="s">
        <v>246</v>
      </c>
      <c r="AT55" t="s">
        <v>171</v>
      </c>
      <c r="AU55" t="s">
        <v>84</v>
      </c>
    </row>
    <row r="56" spans="1:47" hidden="1" x14ac:dyDescent="0.3">
      <c r="A56" t="s">
        <v>571</v>
      </c>
      <c r="B56" t="s">
        <v>572</v>
      </c>
      <c r="C56" s="1" t="str">
        <f t="shared" si="0"/>
        <v>21:0088</v>
      </c>
      <c r="D56" s="1" t="str">
        <f t="shared" si="1"/>
        <v>21:0001</v>
      </c>
      <c r="E56" t="s">
        <v>573</v>
      </c>
      <c r="F56" t="s">
        <v>574</v>
      </c>
      <c r="H56">
        <v>64.896996799999997</v>
      </c>
      <c r="I56">
        <v>-108.72727980000001</v>
      </c>
      <c r="J56" s="1" t="str">
        <f t="shared" si="2"/>
        <v>Till</v>
      </c>
      <c r="K56" s="1" t="str">
        <f t="shared" si="3"/>
        <v>&lt;63 micron</v>
      </c>
      <c r="L56" t="s">
        <v>51</v>
      </c>
      <c r="M56" t="s">
        <v>226</v>
      </c>
      <c r="N56" t="s">
        <v>419</v>
      </c>
      <c r="O56" t="s">
        <v>245</v>
      </c>
      <c r="P56" t="s">
        <v>78</v>
      </c>
      <c r="Q56" t="s">
        <v>92</v>
      </c>
      <c r="R56" t="s">
        <v>369</v>
      </c>
      <c r="S56" t="s">
        <v>209</v>
      </c>
      <c r="T56" t="s">
        <v>238</v>
      </c>
      <c r="U56" t="s">
        <v>60</v>
      </c>
      <c r="V56" t="s">
        <v>147</v>
      </c>
      <c r="W56" t="s">
        <v>575</v>
      </c>
      <c r="X56" t="s">
        <v>63</v>
      </c>
      <c r="Y56" t="s">
        <v>64</v>
      </c>
      <c r="Z56" t="s">
        <v>51</v>
      </c>
      <c r="AA56" t="s">
        <v>176</v>
      </c>
      <c r="AB56" t="s">
        <v>576</v>
      </c>
      <c r="AC56" t="s">
        <v>64</v>
      </c>
      <c r="AD56" t="s">
        <v>577</v>
      </c>
      <c r="AE56" t="s">
        <v>162</v>
      </c>
      <c r="AF56" t="s">
        <v>69</v>
      </c>
      <c r="AG56" t="s">
        <v>308</v>
      </c>
      <c r="AH56" t="s">
        <v>71</v>
      </c>
      <c r="AI56" t="s">
        <v>114</v>
      </c>
      <c r="AJ56" t="s">
        <v>73</v>
      </c>
      <c r="AK56" t="s">
        <v>355</v>
      </c>
      <c r="AL56" t="s">
        <v>75</v>
      </c>
      <c r="AM56" t="s">
        <v>76</v>
      </c>
      <c r="AN56" t="s">
        <v>92</v>
      </c>
      <c r="AO56" t="s">
        <v>78</v>
      </c>
      <c r="AP56" t="s">
        <v>298</v>
      </c>
      <c r="AQ56" t="s">
        <v>348</v>
      </c>
      <c r="AR56" t="s">
        <v>64</v>
      </c>
      <c r="AS56" t="s">
        <v>170</v>
      </c>
      <c r="AT56" t="s">
        <v>171</v>
      </c>
      <c r="AU56" t="s">
        <v>84</v>
      </c>
    </row>
    <row r="57" spans="1:47" hidden="1" x14ac:dyDescent="0.3">
      <c r="A57" t="s">
        <v>578</v>
      </c>
      <c r="B57" t="s">
        <v>579</v>
      </c>
      <c r="C57" s="1" t="str">
        <f t="shared" si="0"/>
        <v>21:0088</v>
      </c>
      <c r="D57" s="1" t="str">
        <f t="shared" si="1"/>
        <v>21:0001</v>
      </c>
      <c r="E57" t="s">
        <v>580</v>
      </c>
      <c r="F57" t="s">
        <v>581</v>
      </c>
      <c r="H57">
        <v>64.769130399999995</v>
      </c>
      <c r="I57">
        <v>-108.7609501</v>
      </c>
      <c r="J57" s="1" t="str">
        <f t="shared" si="2"/>
        <v>Till</v>
      </c>
      <c r="K57" s="1" t="str">
        <f t="shared" si="3"/>
        <v>&lt;63 micron</v>
      </c>
      <c r="L57" t="s">
        <v>51</v>
      </c>
      <c r="M57" t="s">
        <v>260</v>
      </c>
      <c r="N57" t="s">
        <v>53</v>
      </c>
      <c r="O57" t="s">
        <v>457</v>
      </c>
      <c r="P57" t="s">
        <v>82</v>
      </c>
      <c r="Q57" t="s">
        <v>92</v>
      </c>
      <c r="R57" t="s">
        <v>113</v>
      </c>
      <c r="S57" t="s">
        <v>58</v>
      </c>
      <c r="T57" t="s">
        <v>384</v>
      </c>
      <c r="U57" t="s">
        <v>81</v>
      </c>
      <c r="V57" t="s">
        <v>61</v>
      </c>
      <c r="W57" t="s">
        <v>582</v>
      </c>
      <c r="X57" t="s">
        <v>63</v>
      </c>
      <c r="Y57" t="s">
        <v>64</v>
      </c>
      <c r="Z57" t="s">
        <v>51</v>
      </c>
      <c r="AA57" t="s">
        <v>470</v>
      </c>
      <c r="AB57" t="s">
        <v>99</v>
      </c>
      <c r="AC57" t="s">
        <v>64</v>
      </c>
      <c r="AD57" t="s">
        <v>583</v>
      </c>
      <c r="AE57" t="s">
        <v>276</v>
      </c>
      <c r="AF57" t="s">
        <v>69</v>
      </c>
      <c r="AG57" t="s">
        <v>136</v>
      </c>
      <c r="AH57" t="s">
        <v>391</v>
      </c>
      <c r="AI57" t="s">
        <v>464</v>
      </c>
      <c r="AJ57" t="s">
        <v>73</v>
      </c>
      <c r="AK57" t="s">
        <v>155</v>
      </c>
      <c r="AL57" t="s">
        <v>75</v>
      </c>
      <c r="AM57" t="s">
        <v>76</v>
      </c>
      <c r="AN57" t="s">
        <v>78</v>
      </c>
      <c r="AO57" t="s">
        <v>78</v>
      </c>
      <c r="AP57" t="s">
        <v>584</v>
      </c>
      <c r="AQ57" t="s">
        <v>246</v>
      </c>
      <c r="AR57" t="s">
        <v>64</v>
      </c>
      <c r="AS57" t="s">
        <v>139</v>
      </c>
      <c r="AT57" t="s">
        <v>164</v>
      </c>
      <c r="AU57" t="s">
        <v>84</v>
      </c>
    </row>
    <row r="58" spans="1:47" hidden="1" x14ac:dyDescent="0.3">
      <c r="A58" t="s">
        <v>585</v>
      </c>
      <c r="B58" t="s">
        <v>586</v>
      </c>
      <c r="C58" s="1" t="str">
        <f t="shared" si="0"/>
        <v>21:0088</v>
      </c>
      <c r="D58" s="1" t="str">
        <f t="shared" si="1"/>
        <v>21:0001</v>
      </c>
      <c r="E58" t="s">
        <v>587</v>
      </c>
      <c r="F58" t="s">
        <v>588</v>
      </c>
      <c r="H58">
        <v>64.726594399999996</v>
      </c>
      <c r="I58">
        <v>-108.7243763</v>
      </c>
      <c r="J58" s="1" t="str">
        <f t="shared" si="2"/>
        <v>Till</v>
      </c>
      <c r="K58" s="1" t="str">
        <f t="shared" si="3"/>
        <v>&lt;63 micron</v>
      </c>
      <c r="L58" t="s">
        <v>51</v>
      </c>
      <c r="M58" t="s">
        <v>114</v>
      </c>
      <c r="N58" t="s">
        <v>58</v>
      </c>
      <c r="O58" t="s">
        <v>90</v>
      </c>
      <c r="P58" t="s">
        <v>78</v>
      </c>
      <c r="Q58" t="s">
        <v>92</v>
      </c>
      <c r="R58" t="s">
        <v>132</v>
      </c>
      <c r="S58" t="s">
        <v>58</v>
      </c>
      <c r="T58" t="s">
        <v>384</v>
      </c>
      <c r="U58" t="s">
        <v>116</v>
      </c>
      <c r="V58" t="s">
        <v>61</v>
      </c>
      <c r="W58" t="s">
        <v>486</v>
      </c>
      <c r="X58" t="s">
        <v>63</v>
      </c>
      <c r="Y58" t="s">
        <v>64</v>
      </c>
      <c r="Z58" t="s">
        <v>51</v>
      </c>
      <c r="AA58" t="s">
        <v>334</v>
      </c>
      <c r="AB58" t="s">
        <v>150</v>
      </c>
      <c r="AC58" t="s">
        <v>81</v>
      </c>
      <c r="AD58" t="s">
        <v>538</v>
      </c>
      <c r="AE58" t="s">
        <v>176</v>
      </c>
      <c r="AF58" t="s">
        <v>69</v>
      </c>
      <c r="AG58" t="s">
        <v>136</v>
      </c>
      <c r="AH58" t="s">
        <v>71</v>
      </c>
      <c r="AI58" t="s">
        <v>58</v>
      </c>
      <c r="AJ58" t="s">
        <v>73</v>
      </c>
      <c r="AK58" t="s">
        <v>314</v>
      </c>
      <c r="AL58" t="s">
        <v>75</v>
      </c>
      <c r="AM58" t="s">
        <v>76</v>
      </c>
      <c r="AN58" t="s">
        <v>78</v>
      </c>
      <c r="AO58" t="s">
        <v>259</v>
      </c>
      <c r="AP58" t="s">
        <v>89</v>
      </c>
      <c r="AQ58" t="s">
        <v>340</v>
      </c>
      <c r="AR58" t="s">
        <v>64</v>
      </c>
      <c r="AS58" t="s">
        <v>126</v>
      </c>
      <c r="AT58" t="s">
        <v>106</v>
      </c>
      <c r="AU58" t="s">
        <v>84</v>
      </c>
    </row>
    <row r="59" spans="1:47" hidden="1" x14ac:dyDescent="0.3">
      <c r="A59" t="s">
        <v>589</v>
      </c>
      <c r="B59" t="s">
        <v>590</v>
      </c>
      <c r="C59" s="1" t="str">
        <f t="shared" si="0"/>
        <v>21:0088</v>
      </c>
      <c r="D59" s="1" t="str">
        <f t="shared" si="1"/>
        <v>21:0001</v>
      </c>
      <c r="E59" t="s">
        <v>587</v>
      </c>
      <c r="F59" t="s">
        <v>591</v>
      </c>
      <c r="H59">
        <v>64.726594399999996</v>
      </c>
      <c r="I59">
        <v>-108.7243763</v>
      </c>
      <c r="J59" s="1" t="str">
        <f t="shared" si="2"/>
        <v>Till</v>
      </c>
      <c r="K59" s="1" t="str">
        <f t="shared" si="3"/>
        <v>&lt;63 micron</v>
      </c>
      <c r="L59" t="s">
        <v>51</v>
      </c>
      <c r="M59" t="s">
        <v>114</v>
      </c>
      <c r="N59" t="s">
        <v>79</v>
      </c>
      <c r="O59" t="s">
        <v>90</v>
      </c>
      <c r="P59" t="s">
        <v>405</v>
      </c>
      <c r="Q59" t="s">
        <v>92</v>
      </c>
      <c r="R59" t="s">
        <v>338</v>
      </c>
      <c r="S59" t="s">
        <v>63</v>
      </c>
      <c r="T59" t="s">
        <v>106</v>
      </c>
      <c r="U59" t="s">
        <v>60</v>
      </c>
      <c r="V59" t="s">
        <v>219</v>
      </c>
      <c r="W59" t="s">
        <v>592</v>
      </c>
      <c r="X59" t="s">
        <v>97</v>
      </c>
      <c r="Y59" t="s">
        <v>64</v>
      </c>
      <c r="Z59" t="s">
        <v>51</v>
      </c>
      <c r="AA59" t="s">
        <v>111</v>
      </c>
      <c r="AB59" t="s">
        <v>593</v>
      </c>
      <c r="AC59" t="s">
        <v>64</v>
      </c>
      <c r="AD59" t="s">
        <v>441</v>
      </c>
      <c r="AE59" t="s">
        <v>79</v>
      </c>
      <c r="AF59" t="s">
        <v>594</v>
      </c>
      <c r="AG59" t="s">
        <v>217</v>
      </c>
      <c r="AH59" t="s">
        <v>71</v>
      </c>
      <c r="AI59" t="s">
        <v>209</v>
      </c>
      <c r="AJ59" t="s">
        <v>73</v>
      </c>
      <c r="AK59" t="s">
        <v>595</v>
      </c>
      <c r="AL59" t="s">
        <v>75</v>
      </c>
      <c r="AM59" t="s">
        <v>76</v>
      </c>
      <c r="AN59" t="s">
        <v>78</v>
      </c>
      <c r="AO59" t="s">
        <v>78</v>
      </c>
      <c r="AP59" t="s">
        <v>58</v>
      </c>
      <c r="AQ59" t="s">
        <v>82</v>
      </c>
      <c r="AR59" t="s">
        <v>64</v>
      </c>
      <c r="AS59" t="s">
        <v>253</v>
      </c>
      <c r="AT59" t="s">
        <v>113</v>
      </c>
      <c r="AU59" t="s">
        <v>84</v>
      </c>
    </row>
    <row r="60" spans="1:47" hidden="1" x14ac:dyDescent="0.3">
      <c r="A60" t="s">
        <v>596</v>
      </c>
      <c r="B60" t="s">
        <v>597</v>
      </c>
      <c r="C60" s="1" t="str">
        <f t="shared" si="0"/>
        <v>21:0088</v>
      </c>
      <c r="D60" s="1" t="str">
        <f t="shared" si="1"/>
        <v>21:0001</v>
      </c>
      <c r="E60" t="s">
        <v>598</v>
      </c>
      <c r="F60" t="s">
        <v>599</v>
      </c>
      <c r="H60">
        <v>64.644476699999998</v>
      </c>
      <c r="I60">
        <v>-108.6190428</v>
      </c>
      <c r="J60" s="1" t="str">
        <f t="shared" si="2"/>
        <v>Till</v>
      </c>
      <c r="K60" s="1" t="str">
        <f t="shared" si="3"/>
        <v>&lt;63 micron</v>
      </c>
      <c r="L60" t="s">
        <v>51</v>
      </c>
      <c r="M60" t="s">
        <v>114</v>
      </c>
      <c r="N60" t="s">
        <v>63</v>
      </c>
      <c r="O60" t="s">
        <v>163</v>
      </c>
      <c r="P60" t="s">
        <v>170</v>
      </c>
      <c r="Q60" t="s">
        <v>81</v>
      </c>
      <c r="R60" t="s">
        <v>272</v>
      </c>
      <c r="S60" t="s">
        <v>63</v>
      </c>
      <c r="T60" t="s">
        <v>369</v>
      </c>
      <c r="U60" t="s">
        <v>56</v>
      </c>
      <c r="V60" t="s">
        <v>61</v>
      </c>
      <c r="W60" t="s">
        <v>92</v>
      </c>
      <c r="X60" t="s">
        <v>97</v>
      </c>
      <c r="Y60" t="s">
        <v>64</v>
      </c>
      <c r="Z60" t="s">
        <v>51</v>
      </c>
      <c r="AA60" t="s">
        <v>276</v>
      </c>
      <c r="AB60" t="s">
        <v>487</v>
      </c>
      <c r="AC60" t="s">
        <v>64</v>
      </c>
      <c r="AD60" t="s">
        <v>248</v>
      </c>
      <c r="AE60" t="s">
        <v>507</v>
      </c>
      <c r="AF60" t="s">
        <v>69</v>
      </c>
      <c r="AG60" t="s">
        <v>206</v>
      </c>
      <c r="AH60" t="s">
        <v>102</v>
      </c>
      <c r="AI60" t="s">
        <v>169</v>
      </c>
      <c r="AJ60" t="s">
        <v>73</v>
      </c>
      <c r="AK60" t="s">
        <v>339</v>
      </c>
      <c r="AL60" t="s">
        <v>75</v>
      </c>
      <c r="AM60" t="s">
        <v>76</v>
      </c>
      <c r="AN60" t="s">
        <v>78</v>
      </c>
      <c r="AO60" t="s">
        <v>104</v>
      </c>
      <c r="AP60" t="s">
        <v>600</v>
      </c>
      <c r="AQ60" t="s">
        <v>77</v>
      </c>
      <c r="AR60" t="s">
        <v>81</v>
      </c>
      <c r="AS60" t="s">
        <v>77</v>
      </c>
      <c r="AT60" t="s">
        <v>171</v>
      </c>
      <c r="AU60" t="s">
        <v>84</v>
      </c>
    </row>
    <row r="61" spans="1:47" hidden="1" x14ac:dyDescent="0.3">
      <c r="A61" t="s">
        <v>601</v>
      </c>
      <c r="B61" t="s">
        <v>602</v>
      </c>
      <c r="C61" s="1" t="str">
        <f t="shared" si="0"/>
        <v>21:0088</v>
      </c>
      <c r="D61" s="1" t="str">
        <f t="shared" si="1"/>
        <v>21:0001</v>
      </c>
      <c r="E61" t="s">
        <v>603</v>
      </c>
      <c r="F61" t="s">
        <v>604</v>
      </c>
      <c r="H61">
        <v>64.535172799999998</v>
      </c>
      <c r="I61">
        <v>-109.1249409</v>
      </c>
      <c r="J61" s="1" t="str">
        <f t="shared" si="2"/>
        <v>Till</v>
      </c>
      <c r="K61" s="1" t="str">
        <f t="shared" si="3"/>
        <v>&lt;63 micron</v>
      </c>
      <c r="L61" t="s">
        <v>51</v>
      </c>
      <c r="M61" t="s">
        <v>125</v>
      </c>
      <c r="N61" t="s">
        <v>53</v>
      </c>
      <c r="O61" t="s">
        <v>457</v>
      </c>
      <c r="P61" t="s">
        <v>56</v>
      </c>
      <c r="Q61" t="s">
        <v>81</v>
      </c>
      <c r="R61" t="s">
        <v>140</v>
      </c>
      <c r="S61" t="s">
        <v>63</v>
      </c>
      <c r="T61" t="s">
        <v>83</v>
      </c>
      <c r="U61" t="s">
        <v>56</v>
      </c>
      <c r="V61" t="s">
        <v>147</v>
      </c>
      <c r="W61" t="s">
        <v>605</v>
      </c>
      <c r="X61" t="s">
        <v>119</v>
      </c>
      <c r="Y61" t="s">
        <v>64</v>
      </c>
      <c r="Z61" t="s">
        <v>51</v>
      </c>
      <c r="AA61" t="s">
        <v>206</v>
      </c>
      <c r="AB61" t="s">
        <v>606</v>
      </c>
      <c r="AC61" t="s">
        <v>64</v>
      </c>
      <c r="AD61" t="s">
        <v>452</v>
      </c>
      <c r="AE61" t="s">
        <v>101</v>
      </c>
      <c r="AF61" t="s">
        <v>69</v>
      </c>
      <c r="AG61" t="s">
        <v>607</v>
      </c>
      <c r="AH61" t="s">
        <v>194</v>
      </c>
      <c r="AI61" t="s">
        <v>72</v>
      </c>
      <c r="AJ61" t="s">
        <v>73</v>
      </c>
      <c r="AK61" t="s">
        <v>196</v>
      </c>
      <c r="AL61" t="s">
        <v>75</v>
      </c>
      <c r="AM61" t="s">
        <v>76</v>
      </c>
      <c r="AN61" t="s">
        <v>78</v>
      </c>
      <c r="AO61" t="s">
        <v>78</v>
      </c>
      <c r="AP61" t="s">
        <v>293</v>
      </c>
      <c r="AQ61" t="s">
        <v>55</v>
      </c>
      <c r="AR61" t="s">
        <v>64</v>
      </c>
      <c r="AS61" t="s">
        <v>246</v>
      </c>
      <c r="AT61" t="s">
        <v>171</v>
      </c>
      <c r="AU61" t="s">
        <v>84</v>
      </c>
    </row>
    <row r="62" spans="1:47" hidden="1" x14ac:dyDescent="0.3">
      <c r="A62" t="s">
        <v>608</v>
      </c>
      <c r="B62" t="s">
        <v>609</v>
      </c>
      <c r="C62" s="1" t="str">
        <f t="shared" si="0"/>
        <v>21:0088</v>
      </c>
      <c r="D62" s="1" t="str">
        <f t="shared" si="1"/>
        <v>21:0001</v>
      </c>
      <c r="E62" t="s">
        <v>610</v>
      </c>
      <c r="F62" t="s">
        <v>611</v>
      </c>
      <c r="H62">
        <v>64.468934000000004</v>
      </c>
      <c r="I62">
        <v>-109.2744556</v>
      </c>
      <c r="J62" s="1" t="str">
        <f t="shared" si="2"/>
        <v>Till</v>
      </c>
      <c r="K62" s="1" t="str">
        <f t="shared" si="3"/>
        <v>&lt;63 micron</v>
      </c>
      <c r="L62" t="s">
        <v>51</v>
      </c>
      <c r="M62" t="s">
        <v>430</v>
      </c>
      <c r="N62" t="s">
        <v>97</v>
      </c>
      <c r="O62" t="s">
        <v>406</v>
      </c>
      <c r="P62" t="s">
        <v>78</v>
      </c>
      <c r="Q62" t="s">
        <v>92</v>
      </c>
      <c r="R62" t="s">
        <v>197</v>
      </c>
      <c r="S62" t="s">
        <v>63</v>
      </c>
      <c r="T62" t="s">
        <v>384</v>
      </c>
      <c r="U62" t="s">
        <v>56</v>
      </c>
      <c r="V62" t="s">
        <v>61</v>
      </c>
      <c r="W62" t="s">
        <v>612</v>
      </c>
      <c r="X62" t="s">
        <v>63</v>
      </c>
      <c r="Y62" t="s">
        <v>64</v>
      </c>
      <c r="Z62" t="s">
        <v>51</v>
      </c>
      <c r="AA62" t="s">
        <v>334</v>
      </c>
      <c r="AB62" t="s">
        <v>606</v>
      </c>
      <c r="AC62" t="s">
        <v>64</v>
      </c>
      <c r="AD62" t="s">
        <v>407</v>
      </c>
      <c r="AE62" t="s">
        <v>206</v>
      </c>
      <c r="AF62" t="s">
        <v>69</v>
      </c>
      <c r="AG62" t="s">
        <v>57</v>
      </c>
      <c r="AH62" t="s">
        <v>71</v>
      </c>
      <c r="AI62" t="s">
        <v>232</v>
      </c>
      <c r="AJ62" t="s">
        <v>73</v>
      </c>
      <c r="AK62" t="s">
        <v>208</v>
      </c>
      <c r="AL62" t="s">
        <v>75</v>
      </c>
      <c r="AM62" t="s">
        <v>76</v>
      </c>
      <c r="AN62" t="s">
        <v>78</v>
      </c>
      <c r="AO62" t="s">
        <v>219</v>
      </c>
      <c r="AP62" t="s">
        <v>72</v>
      </c>
      <c r="AQ62" t="s">
        <v>82</v>
      </c>
      <c r="AR62" t="s">
        <v>64</v>
      </c>
      <c r="AS62" t="s">
        <v>82</v>
      </c>
      <c r="AT62" t="s">
        <v>171</v>
      </c>
      <c r="AU62" t="s">
        <v>84</v>
      </c>
    </row>
    <row r="63" spans="1:47" hidden="1" x14ac:dyDescent="0.3">
      <c r="A63" t="s">
        <v>613</v>
      </c>
      <c r="B63" t="s">
        <v>614</v>
      </c>
      <c r="C63" s="1" t="str">
        <f t="shared" si="0"/>
        <v>21:0088</v>
      </c>
      <c r="D63" s="1" t="str">
        <f t="shared" si="1"/>
        <v>21:0001</v>
      </c>
      <c r="E63" t="s">
        <v>615</v>
      </c>
      <c r="F63" t="s">
        <v>616</v>
      </c>
      <c r="H63">
        <v>64.482780000000005</v>
      </c>
      <c r="I63">
        <v>-109.4774347</v>
      </c>
      <c r="J63" s="1" t="str">
        <f t="shared" si="2"/>
        <v>Till</v>
      </c>
      <c r="K63" s="1" t="str">
        <f t="shared" si="3"/>
        <v>&lt;63 micron</v>
      </c>
      <c r="L63" t="s">
        <v>51</v>
      </c>
      <c r="M63" t="s">
        <v>209</v>
      </c>
      <c r="N63" t="s">
        <v>260</v>
      </c>
      <c r="O63" t="s">
        <v>406</v>
      </c>
      <c r="P63" t="s">
        <v>78</v>
      </c>
      <c r="Q63" t="s">
        <v>92</v>
      </c>
      <c r="R63" t="s">
        <v>106</v>
      </c>
      <c r="S63" t="s">
        <v>260</v>
      </c>
      <c r="T63" t="s">
        <v>70</v>
      </c>
      <c r="U63" t="s">
        <v>181</v>
      </c>
      <c r="V63" t="s">
        <v>300</v>
      </c>
      <c r="W63" t="s">
        <v>595</v>
      </c>
      <c r="X63" t="s">
        <v>97</v>
      </c>
      <c r="Y63" t="s">
        <v>64</v>
      </c>
      <c r="Z63" t="s">
        <v>51</v>
      </c>
      <c r="AA63" t="s">
        <v>338</v>
      </c>
      <c r="AB63" t="s">
        <v>391</v>
      </c>
      <c r="AC63" t="s">
        <v>64</v>
      </c>
      <c r="AD63" t="s">
        <v>480</v>
      </c>
      <c r="AE63" t="s">
        <v>149</v>
      </c>
      <c r="AF63" t="s">
        <v>69</v>
      </c>
      <c r="AG63" t="s">
        <v>494</v>
      </c>
      <c r="AH63" t="s">
        <v>194</v>
      </c>
      <c r="AI63" t="s">
        <v>114</v>
      </c>
      <c r="AJ63" t="s">
        <v>73</v>
      </c>
      <c r="AK63" t="s">
        <v>226</v>
      </c>
      <c r="AL63" t="s">
        <v>75</v>
      </c>
      <c r="AM63" t="s">
        <v>76</v>
      </c>
      <c r="AN63" t="s">
        <v>78</v>
      </c>
      <c r="AO63" t="s">
        <v>137</v>
      </c>
      <c r="AP63" t="s">
        <v>114</v>
      </c>
      <c r="AQ63" t="s">
        <v>600</v>
      </c>
      <c r="AR63" t="s">
        <v>97</v>
      </c>
      <c r="AS63" t="s">
        <v>55</v>
      </c>
      <c r="AT63" t="s">
        <v>389</v>
      </c>
      <c r="AU63" t="s">
        <v>84</v>
      </c>
    </row>
    <row r="64" spans="1:47" hidden="1" x14ac:dyDescent="0.3">
      <c r="A64" t="s">
        <v>617</v>
      </c>
      <c r="B64" t="s">
        <v>618</v>
      </c>
      <c r="C64" s="1" t="str">
        <f t="shared" si="0"/>
        <v>21:0088</v>
      </c>
      <c r="D64" s="1" t="str">
        <f t="shared" si="1"/>
        <v>21:0001</v>
      </c>
      <c r="E64" t="s">
        <v>619</v>
      </c>
      <c r="F64" t="s">
        <v>620</v>
      </c>
      <c r="H64">
        <v>64.399463100000006</v>
      </c>
      <c r="I64">
        <v>-109.36662010000001</v>
      </c>
      <c r="J64" s="1" t="str">
        <f t="shared" si="2"/>
        <v>Till</v>
      </c>
      <c r="K64" s="1" t="str">
        <f t="shared" si="3"/>
        <v>&lt;63 micron</v>
      </c>
      <c r="L64" t="s">
        <v>51</v>
      </c>
      <c r="M64" t="s">
        <v>152</v>
      </c>
      <c r="N64" t="s">
        <v>181</v>
      </c>
      <c r="O64" t="s">
        <v>90</v>
      </c>
      <c r="P64" t="s">
        <v>78</v>
      </c>
      <c r="Q64" t="s">
        <v>92</v>
      </c>
      <c r="R64" t="s">
        <v>70</v>
      </c>
      <c r="S64" t="s">
        <v>119</v>
      </c>
      <c r="T64" t="s">
        <v>621</v>
      </c>
      <c r="U64" t="s">
        <v>116</v>
      </c>
      <c r="V64" t="s">
        <v>300</v>
      </c>
      <c r="W64" t="s">
        <v>148</v>
      </c>
      <c r="X64" t="s">
        <v>63</v>
      </c>
      <c r="Y64" t="s">
        <v>64</v>
      </c>
      <c r="Z64" t="s">
        <v>51</v>
      </c>
      <c r="AA64" t="s">
        <v>382</v>
      </c>
      <c r="AB64" t="s">
        <v>576</v>
      </c>
      <c r="AC64" t="s">
        <v>64</v>
      </c>
      <c r="AD64" t="s">
        <v>122</v>
      </c>
      <c r="AE64" t="s">
        <v>338</v>
      </c>
      <c r="AF64" t="s">
        <v>69</v>
      </c>
      <c r="AG64" t="s">
        <v>308</v>
      </c>
      <c r="AH64" t="s">
        <v>194</v>
      </c>
      <c r="AI64" t="s">
        <v>392</v>
      </c>
      <c r="AJ64" t="s">
        <v>73</v>
      </c>
      <c r="AK64" t="s">
        <v>252</v>
      </c>
      <c r="AL64" t="s">
        <v>75</v>
      </c>
      <c r="AM64" t="s">
        <v>76</v>
      </c>
      <c r="AN64" t="s">
        <v>78</v>
      </c>
      <c r="AO64" t="s">
        <v>78</v>
      </c>
      <c r="AP64" t="s">
        <v>114</v>
      </c>
      <c r="AQ64" t="s">
        <v>91</v>
      </c>
      <c r="AR64" t="s">
        <v>64</v>
      </c>
      <c r="AS64" t="s">
        <v>55</v>
      </c>
      <c r="AT64" t="s">
        <v>171</v>
      </c>
      <c r="AU64" t="s">
        <v>84</v>
      </c>
    </row>
    <row r="65" spans="1:47" hidden="1" x14ac:dyDescent="0.3">
      <c r="A65" t="s">
        <v>622</v>
      </c>
      <c r="B65" t="s">
        <v>623</v>
      </c>
      <c r="C65" s="1" t="str">
        <f t="shared" si="0"/>
        <v>21:0088</v>
      </c>
      <c r="D65" s="1" t="str">
        <f t="shared" si="1"/>
        <v>21:0001</v>
      </c>
      <c r="E65" t="s">
        <v>624</v>
      </c>
      <c r="F65" t="s">
        <v>625</v>
      </c>
      <c r="H65">
        <v>64.435032000000007</v>
      </c>
      <c r="I65">
        <v>-109.1082088</v>
      </c>
      <c r="J65" s="1" t="str">
        <f t="shared" si="2"/>
        <v>Till</v>
      </c>
      <c r="K65" s="1" t="str">
        <f t="shared" si="3"/>
        <v>&lt;63 micron</v>
      </c>
      <c r="L65" t="s">
        <v>51</v>
      </c>
      <c r="M65" t="s">
        <v>595</v>
      </c>
      <c r="N65" t="s">
        <v>60</v>
      </c>
      <c r="O65" t="s">
        <v>233</v>
      </c>
      <c r="P65" t="s">
        <v>78</v>
      </c>
      <c r="Q65" t="s">
        <v>81</v>
      </c>
      <c r="R65" t="s">
        <v>113</v>
      </c>
      <c r="S65" t="s">
        <v>181</v>
      </c>
      <c r="T65" t="s">
        <v>131</v>
      </c>
      <c r="U65" t="s">
        <v>56</v>
      </c>
      <c r="V65" t="s">
        <v>147</v>
      </c>
      <c r="W65" t="s">
        <v>429</v>
      </c>
      <c r="X65" t="s">
        <v>63</v>
      </c>
      <c r="Y65" t="s">
        <v>64</v>
      </c>
      <c r="Z65" t="s">
        <v>51</v>
      </c>
      <c r="AA65" t="s">
        <v>206</v>
      </c>
      <c r="AB65" t="s">
        <v>487</v>
      </c>
      <c r="AC65" t="s">
        <v>81</v>
      </c>
      <c r="AD65" t="s">
        <v>320</v>
      </c>
      <c r="AE65" t="s">
        <v>98</v>
      </c>
      <c r="AF65" t="s">
        <v>69</v>
      </c>
      <c r="AG65" t="s">
        <v>164</v>
      </c>
      <c r="AH65" t="s">
        <v>194</v>
      </c>
      <c r="AI65" t="s">
        <v>169</v>
      </c>
      <c r="AJ65" t="s">
        <v>73</v>
      </c>
      <c r="AK65" t="s">
        <v>153</v>
      </c>
      <c r="AL65" t="s">
        <v>75</v>
      </c>
      <c r="AM65" t="s">
        <v>76</v>
      </c>
      <c r="AN65" t="s">
        <v>78</v>
      </c>
      <c r="AO65" t="s">
        <v>78</v>
      </c>
      <c r="AP65" t="s">
        <v>250</v>
      </c>
      <c r="AQ65" t="s">
        <v>398</v>
      </c>
      <c r="AR65" t="s">
        <v>64</v>
      </c>
      <c r="AS65" t="s">
        <v>82</v>
      </c>
      <c r="AT65" t="s">
        <v>171</v>
      </c>
      <c r="AU65" t="s">
        <v>84</v>
      </c>
    </row>
    <row r="66" spans="1:47" hidden="1" x14ac:dyDescent="0.3">
      <c r="A66" t="s">
        <v>626</v>
      </c>
      <c r="B66" t="s">
        <v>627</v>
      </c>
      <c r="C66" s="1" t="str">
        <f t="shared" ref="C66:C129" si="4">HYPERLINK("https://geochem.nrcan.gc.ca/cdogs/content/bdl/bdl210088_e.htm", "21:0088")</f>
        <v>21:0088</v>
      </c>
      <c r="D66" s="1" t="str">
        <f t="shared" ref="D66:D129" si="5">HYPERLINK("https://geochem.nrcan.gc.ca/cdogs/content/svy/svy210001_e.htm", "21:0001")</f>
        <v>21:0001</v>
      </c>
      <c r="E66" t="s">
        <v>628</v>
      </c>
      <c r="F66" t="s">
        <v>629</v>
      </c>
      <c r="H66">
        <v>64.317873700000007</v>
      </c>
      <c r="I66">
        <v>-109.1451074</v>
      </c>
      <c r="J66" s="1" t="str">
        <f t="shared" ref="J66:J129" si="6">HYPERLINK("https://geochem.nrcan.gc.ca/cdogs/content/kwd/kwd020044_e.htm", "Till")</f>
        <v>Till</v>
      </c>
      <c r="K66" s="1" t="str">
        <f t="shared" ref="K66:K129" si="7">HYPERLINK("https://geochem.nrcan.gc.ca/cdogs/content/kwd/kwd080004_e.htm", "&lt;63 micron")</f>
        <v>&lt;63 micron</v>
      </c>
      <c r="L66" t="s">
        <v>51</v>
      </c>
      <c r="M66" t="s">
        <v>283</v>
      </c>
      <c r="N66" t="s">
        <v>53</v>
      </c>
      <c r="O66" t="s">
        <v>512</v>
      </c>
      <c r="P66" t="s">
        <v>78</v>
      </c>
      <c r="Q66" t="s">
        <v>92</v>
      </c>
      <c r="R66" t="s">
        <v>413</v>
      </c>
      <c r="S66" t="s">
        <v>116</v>
      </c>
      <c r="T66" t="s">
        <v>382</v>
      </c>
      <c r="U66" t="s">
        <v>56</v>
      </c>
      <c r="V66" t="s">
        <v>154</v>
      </c>
      <c r="W66" t="s">
        <v>630</v>
      </c>
      <c r="X66" t="s">
        <v>181</v>
      </c>
      <c r="Y66" t="s">
        <v>64</v>
      </c>
      <c r="Z66" t="s">
        <v>51</v>
      </c>
      <c r="AA66" t="s">
        <v>162</v>
      </c>
      <c r="AB66" t="s">
        <v>236</v>
      </c>
      <c r="AC66" t="s">
        <v>81</v>
      </c>
      <c r="AD66" t="s">
        <v>479</v>
      </c>
      <c r="AE66" t="s">
        <v>287</v>
      </c>
      <c r="AF66" t="s">
        <v>69</v>
      </c>
      <c r="AG66" t="s">
        <v>308</v>
      </c>
      <c r="AH66" t="s">
        <v>71</v>
      </c>
      <c r="AI66" t="s">
        <v>288</v>
      </c>
      <c r="AJ66" t="s">
        <v>73</v>
      </c>
      <c r="AK66" t="s">
        <v>421</v>
      </c>
      <c r="AL66" t="s">
        <v>75</v>
      </c>
      <c r="AM66" t="s">
        <v>631</v>
      </c>
      <c r="AN66" t="s">
        <v>78</v>
      </c>
      <c r="AO66" t="s">
        <v>78</v>
      </c>
      <c r="AP66" t="s">
        <v>80</v>
      </c>
      <c r="AQ66" t="s">
        <v>253</v>
      </c>
      <c r="AR66" t="s">
        <v>64</v>
      </c>
      <c r="AS66" t="s">
        <v>139</v>
      </c>
      <c r="AT66" t="s">
        <v>171</v>
      </c>
      <c r="AU66" t="s">
        <v>84</v>
      </c>
    </row>
    <row r="67" spans="1:47" hidden="1" x14ac:dyDescent="0.3">
      <c r="A67" t="s">
        <v>632</v>
      </c>
      <c r="B67" t="s">
        <v>633</v>
      </c>
      <c r="C67" s="1" t="str">
        <f t="shared" si="4"/>
        <v>21:0088</v>
      </c>
      <c r="D67" s="1" t="str">
        <f t="shared" si="5"/>
        <v>21:0001</v>
      </c>
      <c r="E67" t="s">
        <v>634</v>
      </c>
      <c r="F67" t="s">
        <v>635</v>
      </c>
      <c r="H67">
        <v>64.271797000000007</v>
      </c>
      <c r="I67">
        <v>-109.1715165</v>
      </c>
      <c r="J67" s="1" t="str">
        <f t="shared" si="6"/>
        <v>Till</v>
      </c>
      <c r="K67" s="1" t="str">
        <f t="shared" si="7"/>
        <v>&lt;63 micron</v>
      </c>
      <c r="L67" t="s">
        <v>51</v>
      </c>
      <c r="M67" t="s">
        <v>225</v>
      </c>
      <c r="N67" t="s">
        <v>58</v>
      </c>
      <c r="O67" t="s">
        <v>406</v>
      </c>
      <c r="P67" t="s">
        <v>55</v>
      </c>
      <c r="Q67" t="s">
        <v>92</v>
      </c>
      <c r="R67" t="s">
        <v>83</v>
      </c>
      <c r="S67" t="s">
        <v>181</v>
      </c>
      <c r="T67" t="s">
        <v>308</v>
      </c>
      <c r="U67" t="s">
        <v>56</v>
      </c>
      <c r="V67" t="s">
        <v>61</v>
      </c>
      <c r="W67" t="s">
        <v>100</v>
      </c>
      <c r="X67" t="s">
        <v>97</v>
      </c>
      <c r="Y67" t="s">
        <v>64</v>
      </c>
      <c r="Z67" t="s">
        <v>51</v>
      </c>
      <c r="AA67" t="s">
        <v>206</v>
      </c>
      <c r="AB67" t="s">
        <v>487</v>
      </c>
      <c r="AC67" t="s">
        <v>64</v>
      </c>
      <c r="AD67" t="s">
        <v>67</v>
      </c>
      <c r="AE67" t="s">
        <v>162</v>
      </c>
      <c r="AF67" t="s">
        <v>69</v>
      </c>
      <c r="AG67" t="s">
        <v>369</v>
      </c>
      <c r="AH67" t="s">
        <v>102</v>
      </c>
      <c r="AI67" t="s">
        <v>63</v>
      </c>
      <c r="AJ67" t="s">
        <v>73</v>
      </c>
      <c r="AK67" t="s">
        <v>52</v>
      </c>
      <c r="AL67" t="s">
        <v>75</v>
      </c>
      <c r="AM67" t="s">
        <v>76</v>
      </c>
      <c r="AN67" t="s">
        <v>82</v>
      </c>
      <c r="AO67" t="s">
        <v>78</v>
      </c>
      <c r="AP67" t="s">
        <v>636</v>
      </c>
      <c r="AQ67" t="s">
        <v>333</v>
      </c>
      <c r="AR67" t="s">
        <v>64</v>
      </c>
      <c r="AS67" t="s">
        <v>126</v>
      </c>
      <c r="AT67" t="s">
        <v>171</v>
      </c>
      <c r="AU67" t="s">
        <v>84</v>
      </c>
    </row>
    <row r="68" spans="1:47" hidden="1" x14ac:dyDescent="0.3">
      <c r="A68" t="s">
        <v>637</v>
      </c>
      <c r="B68" t="s">
        <v>638</v>
      </c>
      <c r="C68" s="1" t="str">
        <f t="shared" si="4"/>
        <v>21:0088</v>
      </c>
      <c r="D68" s="1" t="str">
        <f t="shared" si="5"/>
        <v>21:0001</v>
      </c>
      <c r="E68" t="s">
        <v>639</v>
      </c>
      <c r="F68" t="s">
        <v>640</v>
      </c>
      <c r="H68">
        <v>64.529933799999995</v>
      </c>
      <c r="I68">
        <v>-108.4326415</v>
      </c>
      <c r="J68" s="1" t="str">
        <f t="shared" si="6"/>
        <v>Till</v>
      </c>
      <c r="K68" s="1" t="str">
        <f t="shared" si="7"/>
        <v>&lt;63 micron</v>
      </c>
      <c r="L68" t="s">
        <v>51</v>
      </c>
      <c r="M68" t="s">
        <v>207</v>
      </c>
      <c r="N68" t="s">
        <v>56</v>
      </c>
      <c r="O68" t="s">
        <v>90</v>
      </c>
      <c r="P68" t="s">
        <v>78</v>
      </c>
      <c r="Q68" t="s">
        <v>92</v>
      </c>
      <c r="R68" t="s">
        <v>197</v>
      </c>
      <c r="S68" t="s">
        <v>72</v>
      </c>
      <c r="T68" t="s">
        <v>238</v>
      </c>
      <c r="U68" t="s">
        <v>116</v>
      </c>
      <c r="V68" t="s">
        <v>147</v>
      </c>
      <c r="W68" t="s">
        <v>641</v>
      </c>
      <c r="X68" t="s">
        <v>97</v>
      </c>
      <c r="Y68" t="s">
        <v>64</v>
      </c>
      <c r="Z68" t="s">
        <v>51</v>
      </c>
      <c r="AA68" t="s">
        <v>334</v>
      </c>
      <c r="AB68" t="s">
        <v>606</v>
      </c>
      <c r="AC68" t="s">
        <v>64</v>
      </c>
      <c r="AD68" t="s">
        <v>77</v>
      </c>
      <c r="AE68" t="s">
        <v>176</v>
      </c>
      <c r="AF68" t="s">
        <v>69</v>
      </c>
      <c r="AG68" t="s">
        <v>327</v>
      </c>
      <c r="AH68" t="s">
        <v>102</v>
      </c>
      <c r="AI68" t="s">
        <v>58</v>
      </c>
      <c r="AJ68" t="s">
        <v>73</v>
      </c>
      <c r="AK68" t="s">
        <v>264</v>
      </c>
      <c r="AL68" t="s">
        <v>75</v>
      </c>
      <c r="AM68" t="s">
        <v>76</v>
      </c>
      <c r="AN68" t="s">
        <v>78</v>
      </c>
      <c r="AO68" t="s">
        <v>137</v>
      </c>
      <c r="AP68" t="s">
        <v>250</v>
      </c>
      <c r="AQ68" t="s">
        <v>348</v>
      </c>
      <c r="AR68" t="s">
        <v>64</v>
      </c>
      <c r="AS68" t="s">
        <v>246</v>
      </c>
      <c r="AT68" t="s">
        <v>171</v>
      </c>
      <c r="AU68" t="s">
        <v>84</v>
      </c>
    </row>
    <row r="69" spans="1:47" hidden="1" x14ac:dyDescent="0.3">
      <c r="A69" t="s">
        <v>642</v>
      </c>
      <c r="B69" t="s">
        <v>643</v>
      </c>
      <c r="C69" s="1" t="str">
        <f t="shared" si="4"/>
        <v>21:0088</v>
      </c>
      <c r="D69" s="1" t="str">
        <f t="shared" si="5"/>
        <v>21:0001</v>
      </c>
      <c r="E69" t="s">
        <v>644</v>
      </c>
      <c r="F69" t="s">
        <v>645</v>
      </c>
      <c r="H69">
        <v>64.676370199999994</v>
      </c>
      <c r="I69">
        <v>-108.4873295</v>
      </c>
      <c r="J69" s="1" t="str">
        <f t="shared" si="6"/>
        <v>Till</v>
      </c>
      <c r="K69" s="1" t="str">
        <f t="shared" si="7"/>
        <v>&lt;63 micron</v>
      </c>
      <c r="L69" t="s">
        <v>51</v>
      </c>
      <c r="M69" t="s">
        <v>419</v>
      </c>
      <c r="N69" t="s">
        <v>119</v>
      </c>
      <c r="O69" t="s">
        <v>381</v>
      </c>
      <c r="P69" t="s">
        <v>78</v>
      </c>
      <c r="Q69" t="s">
        <v>81</v>
      </c>
      <c r="R69" t="s">
        <v>164</v>
      </c>
      <c r="S69" t="s">
        <v>209</v>
      </c>
      <c r="T69" t="s">
        <v>389</v>
      </c>
      <c r="U69" t="s">
        <v>56</v>
      </c>
      <c r="V69" t="s">
        <v>147</v>
      </c>
      <c r="W69" t="s">
        <v>595</v>
      </c>
      <c r="X69" t="s">
        <v>181</v>
      </c>
      <c r="Y69" t="s">
        <v>64</v>
      </c>
      <c r="Z69" t="s">
        <v>51</v>
      </c>
      <c r="AA69" t="s">
        <v>276</v>
      </c>
      <c r="AB69" t="s">
        <v>408</v>
      </c>
      <c r="AC69" t="s">
        <v>64</v>
      </c>
      <c r="AD69" t="s">
        <v>519</v>
      </c>
      <c r="AE69" t="s">
        <v>223</v>
      </c>
      <c r="AF69" t="s">
        <v>69</v>
      </c>
      <c r="AG69" t="s">
        <v>525</v>
      </c>
      <c r="AH69" t="s">
        <v>194</v>
      </c>
      <c r="AI69" t="s">
        <v>209</v>
      </c>
      <c r="AJ69" t="s">
        <v>73</v>
      </c>
      <c r="AK69" t="s">
        <v>339</v>
      </c>
      <c r="AL69" t="s">
        <v>75</v>
      </c>
      <c r="AM69" t="s">
        <v>76</v>
      </c>
      <c r="AN69" t="s">
        <v>78</v>
      </c>
      <c r="AO69" t="s">
        <v>78</v>
      </c>
      <c r="AP69" t="s">
        <v>226</v>
      </c>
      <c r="AQ69" t="s">
        <v>92</v>
      </c>
      <c r="AR69" t="s">
        <v>64</v>
      </c>
      <c r="AS69" t="s">
        <v>246</v>
      </c>
      <c r="AT69" t="s">
        <v>57</v>
      </c>
      <c r="AU69" t="s">
        <v>84</v>
      </c>
    </row>
    <row r="70" spans="1:47" hidden="1" x14ac:dyDescent="0.3">
      <c r="A70" t="s">
        <v>646</v>
      </c>
      <c r="B70" t="s">
        <v>647</v>
      </c>
      <c r="C70" s="1" t="str">
        <f t="shared" si="4"/>
        <v>21:0088</v>
      </c>
      <c r="D70" s="1" t="str">
        <f t="shared" si="5"/>
        <v>21:0001</v>
      </c>
      <c r="E70" t="s">
        <v>648</v>
      </c>
      <c r="F70" t="s">
        <v>649</v>
      </c>
      <c r="H70">
        <v>64.739676900000006</v>
      </c>
      <c r="I70">
        <v>-108.2905007</v>
      </c>
      <c r="J70" s="1" t="str">
        <f t="shared" si="6"/>
        <v>Till</v>
      </c>
      <c r="K70" s="1" t="str">
        <f t="shared" si="7"/>
        <v>&lt;63 micron</v>
      </c>
      <c r="L70" t="s">
        <v>51</v>
      </c>
      <c r="M70" t="s">
        <v>281</v>
      </c>
      <c r="N70" t="s">
        <v>58</v>
      </c>
      <c r="O70" t="s">
        <v>650</v>
      </c>
      <c r="P70" t="s">
        <v>299</v>
      </c>
      <c r="Q70" t="s">
        <v>81</v>
      </c>
      <c r="R70" t="s">
        <v>413</v>
      </c>
      <c r="S70" t="s">
        <v>58</v>
      </c>
      <c r="T70" t="s">
        <v>145</v>
      </c>
      <c r="U70" t="s">
        <v>56</v>
      </c>
      <c r="V70" t="s">
        <v>95</v>
      </c>
      <c r="W70" t="s">
        <v>651</v>
      </c>
      <c r="X70" t="s">
        <v>97</v>
      </c>
      <c r="Y70" t="s">
        <v>64</v>
      </c>
      <c r="Z70" t="s">
        <v>51</v>
      </c>
      <c r="AA70" t="s">
        <v>337</v>
      </c>
      <c r="AB70" t="s">
        <v>99</v>
      </c>
      <c r="AC70" t="s">
        <v>259</v>
      </c>
      <c r="AD70" t="s">
        <v>506</v>
      </c>
      <c r="AE70" t="s">
        <v>269</v>
      </c>
      <c r="AF70" t="s">
        <v>69</v>
      </c>
      <c r="AG70" t="s">
        <v>336</v>
      </c>
      <c r="AH70" t="s">
        <v>391</v>
      </c>
      <c r="AI70" t="s">
        <v>72</v>
      </c>
      <c r="AJ70" t="s">
        <v>73</v>
      </c>
      <c r="AK70" t="s">
        <v>116</v>
      </c>
      <c r="AL70" t="s">
        <v>75</v>
      </c>
      <c r="AM70" t="s">
        <v>76</v>
      </c>
      <c r="AN70" t="s">
        <v>61</v>
      </c>
      <c r="AO70" t="s">
        <v>78</v>
      </c>
      <c r="AP70" t="s">
        <v>181</v>
      </c>
      <c r="AQ70" t="s">
        <v>81</v>
      </c>
      <c r="AR70" t="s">
        <v>81</v>
      </c>
      <c r="AS70" t="s">
        <v>139</v>
      </c>
      <c r="AT70" t="s">
        <v>652</v>
      </c>
      <c r="AU70" t="s">
        <v>84</v>
      </c>
    </row>
    <row r="71" spans="1:47" hidden="1" x14ac:dyDescent="0.3">
      <c r="A71" t="s">
        <v>653</v>
      </c>
      <c r="B71" t="s">
        <v>654</v>
      </c>
      <c r="C71" s="1" t="str">
        <f t="shared" si="4"/>
        <v>21:0088</v>
      </c>
      <c r="D71" s="1" t="str">
        <f t="shared" si="5"/>
        <v>21:0001</v>
      </c>
      <c r="E71" t="s">
        <v>655</v>
      </c>
      <c r="F71" t="s">
        <v>656</v>
      </c>
      <c r="H71">
        <v>64.676552999999998</v>
      </c>
      <c r="I71">
        <v>-108.26868949999999</v>
      </c>
      <c r="J71" s="1" t="str">
        <f t="shared" si="6"/>
        <v>Till</v>
      </c>
      <c r="K71" s="1" t="str">
        <f t="shared" si="7"/>
        <v>&lt;63 micron</v>
      </c>
      <c r="L71" t="s">
        <v>51</v>
      </c>
      <c r="M71" t="s">
        <v>178</v>
      </c>
      <c r="N71" t="s">
        <v>114</v>
      </c>
      <c r="O71" t="s">
        <v>375</v>
      </c>
      <c r="P71" t="s">
        <v>55</v>
      </c>
      <c r="Q71" t="s">
        <v>92</v>
      </c>
      <c r="R71" t="s">
        <v>607</v>
      </c>
      <c r="S71" t="s">
        <v>58</v>
      </c>
      <c r="T71" t="s">
        <v>197</v>
      </c>
      <c r="U71" t="s">
        <v>56</v>
      </c>
      <c r="V71" t="s">
        <v>147</v>
      </c>
      <c r="W71" t="s">
        <v>657</v>
      </c>
      <c r="X71" t="s">
        <v>181</v>
      </c>
      <c r="Y71" t="s">
        <v>64</v>
      </c>
      <c r="Z71" t="s">
        <v>51</v>
      </c>
      <c r="AA71" t="s">
        <v>176</v>
      </c>
      <c r="AB71" t="s">
        <v>66</v>
      </c>
      <c r="AC71" t="s">
        <v>64</v>
      </c>
      <c r="AD71" t="s">
        <v>658</v>
      </c>
      <c r="AE71" t="s">
        <v>98</v>
      </c>
      <c r="AF71" t="s">
        <v>69</v>
      </c>
      <c r="AG71" t="s">
        <v>93</v>
      </c>
      <c r="AH71" t="s">
        <v>194</v>
      </c>
      <c r="AI71" t="s">
        <v>58</v>
      </c>
      <c r="AJ71" t="s">
        <v>73</v>
      </c>
      <c r="AK71" t="s">
        <v>355</v>
      </c>
      <c r="AL71" t="s">
        <v>75</v>
      </c>
      <c r="AM71" t="s">
        <v>76</v>
      </c>
      <c r="AN71" t="s">
        <v>78</v>
      </c>
      <c r="AO71" t="s">
        <v>78</v>
      </c>
      <c r="AP71" t="s">
        <v>80</v>
      </c>
      <c r="AQ71" t="s">
        <v>126</v>
      </c>
      <c r="AR71" t="s">
        <v>64</v>
      </c>
      <c r="AS71" t="s">
        <v>81</v>
      </c>
      <c r="AT71" t="s">
        <v>171</v>
      </c>
      <c r="AU71" t="s">
        <v>84</v>
      </c>
    </row>
    <row r="72" spans="1:47" hidden="1" x14ac:dyDescent="0.3">
      <c r="A72" t="s">
        <v>659</v>
      </c>
      <c r="B72" t="s">
        <v>660</v>
      </c>
      <c r="C72" s="1" t="str">
        <f t="shared" si="4"/>
        <v>21:0088</v>
      </c>
      <c r="D72" s="1" t="str">
        <f t="shared" si="5"/>
        <v>21:0001</v>
      </c>
      <c r="E72" t="s">
        <v>661</v>
      </c>
      <c r="F72" t="s">
        <v>662</v>
      </c>
      <c r="H72">
        <v>64.668106300000005</v>
      </c>
      <c r="I72">
        <v>-108.109658</v>
      </c>
      <c r="J72" s="1" t="str">
        <f t="shared" si="6"/>
        <v>Till</v>
      </c>
      <c r="K72" s="1" t="str">
        <f t="shared" si="7"/>
        <v>&lt;63 micron</v>
      </c>
      <c r="L72" t="s">
        <v>51</v>
      </c>
      <c r="M72" t="s">
        <v>79</v>
      </c>
      <c r="N72" t="s">
        <v>58</v>
      </c>
      <c r="O72" t="s">
        <v>512</v>
      </c>
      <c r="P72" t="s">
        <v>78</v>
      </c>
      <c r="Q72" t="s">
        <v>81</v>
      </c>
      <c r="R72" t="s">
        <v>217</v>
      </c>
      <c r="S72" t="s">
        <v>225</v>
      </c>
      <c r="T72" t="s">
        <v>106</v>
      </c>
      <c r="U72" t="s">
        <v>116</v>
      </c>
      <c r="V72" t="s">
        <v>147</v>
      </c>
      <c r="W72" t="s">
        <v>348</v>
      </c>
      <c r="X72" t="s">
        <v>181</v>
      </c>
      <c r="Y72" t="s">
        <v>64</v>
      </c>
      <c r="Z72" t="s">
        <v>51</v>
      </c>
      <c r="AA72" t="s">
        <v>101</v>
      </c>
      <c r="AB72" t="s">
        <v>236</v>
      </c>
      <c r="AC72" t="s">
        <v>64</v>
      </c>
      <c r="AD72" t="s">
        <v>77</v>
      </c>
      <c r="AE72" t="s">
        <v>287</v>
      </c>
      <c r="AF72" t="s">
        <v>69</v>
      </c>
      <c r="AG72" t="s">
        <v>156</v>
      </c>
      <c r="AH72" t="s">
        <v>102</v>
      </c>
      <c r="AI72" t="s">
        <v>209</v>
      </c>
      <c r="AJ72" t="s">
        <v>73</v>
      </c>
      <c r="AK72" t="s">
        <v>155</v>
      </c>
      <c r="AL72" t="s">
        <v>75</v>
      </c>
      <c r="AM72" t="s">
        <v>76</v>
      </c>
      <c r="AN72" t="s">
        <v>147</v>
      </c>
      <c r="AO72" t="s">
        <v>78</v>
      </c>
      <c r="AP72" t="s">
        <v>600</v>
      </c>
      <c r="AQ72" t="s">
        <v>170</v>
      </c>
      <c r="AR72" t="s">
        <v>64</v>
      </c>
      <c r="AS72" t="s">
        <v>77</v>
      </c>
      <c r="AT72" t="s">
        <v>240</v>
      </c>
      <c r="AU72" t="s">
        <v>84</v>
      </c>
    </row>
    <row r="73" spans="1:47" hidden="1" x14ac:dyDescent="0.3">
      <c r="A73" t="s">
        <v>663</v>
      </c>
      <c r="B73" t="s">
        <v>664</v>
      </c>
      <c r="C73" s="1" t="str">
        <f t="shared" si="4"/>
        <v>21:0088</v>
      </c>
      <c r="D73" s="1" t="str">
        <f t="shared" si="5"/>
        <v>21:0001</v>
      </c>
      <c r="E73" t="s">
        <v>665</v>
      </c>
      <c r="F73" t="s">
        <v>666</v>
      </c>
      <c r="H73">
        <v>64.5524846</v>
      </c>
      <c r="I73">
        <v>-108.0725473</v>
      </c>
      <c r="J73" s="1" t="str">
        <f t="shared" si="6"/>
        <v>Till</v>
      </c>
      <c r="K73" s="1" t="str">
        <f t="shared" si="7"/>
        <v>&lt;63 micron</v>
      </c>
      <c r="L73" t="s">
        <v>51</v>
      </c>
      <c r="M73" t="s">
        <v>348</v>
      </c>
      <c r="N73" t="s">
        <v>81</v>
      </c>
      <c r="O73" t="s">
        <v>667</v>
      </c>
      <c r="P73" t="s">
        <v>299</v>
      </c>
      <c r="Q73" t="s">
        <v>81</v>
      </c>
      <c r="R73" t="s">
        <v>327</v>
      </c>
      <c r="S73" t="s">
        <v>181</v>
      </c>
      <c r="T73" t="s">
        <v>156</v>
      </c>
      <c r="U73" t="s">
        <v>116</v>
      </c>
      <c r="V73" t="s">
        <v>154</v>
      </c>
      <c r="W73" t="s">
        <v>139</v>
      </c>
      <c r="X73" t="s">
        <v>119</v>
      </c>
      <c r="Y73" t="s">
        <v>64</v>
      </c>
      <c r="Z73" t="s">
        <v>51</v>
      </c>
      <c r="AA73" t="s">
        <v>152</v>
      </c>
      <c r="AB73" t="s">
        <v>606</v>
      </c>
      <c r="AC73" t="s">
        <v>64</v>
      </c>
      <c r="AD73" t="s">
        <v>248</v>
      </c>
      <c r="AE73" t="s">
        <v>287</v>
      </c>
      <c r="AF73" t="s">
        <v>69</v>
      </c>
      <c r="AG73" t="s">
        <v>621</v>
      </c>
      <c r="AH73" t="s">
        <v>71</v>
      </c>
      <c r="AI73" t="s">
        <v>636</v>
      </c>
      <c r="AJ73" t="s">
        <v>73</v>
      </c>
      <c r="AK73" t="s">
        <v>167</v>
      </c>
      <c r="AL73" t="s">
        <v>75</v>
      </c>
      <c r="AM73" t="s">
        <v>76</v>
      </c>
      <c r="AN73" t="s">
        <v>78</v>
      </c>
      <c r="AO73" t="s">
        <v>78</v>
      </c>
      <c r="AP73" t="s">
        <v>298</v>
      </c>
      <c r="AQ73" t="s">
        <v>340</v>
      </c>
      <c r="AR73" t="s">
        <v>64</v>
      </c>
      <c r="AS73" t="s">
        <v>82</v>
      </c>
      <c r="AT73" t="s">
        <v>217</v>
      </c>
      <c r="AU73" t="s">
        <v>84</v>
      </c>
    </row>
    <row r="74" spans="1:47" hidden="1" x14ac:dyDescent="0.3">
      <c r="A74" t="s">
        <v>668</v>
      </c>
      <c r="B74" t="s">
        <v>669</v>
      </c>
      <c r="C74" s="1" t="str">
        <f t="shared" si="4"/>
        <v>21:0088</v>
      </c>
      <c r="D74" s="1" t="str">
        <f t="shared" si="5"/>
        <v>21:0001</v>
      </c>
      <c r="E74" t="s">
        <v>670</v>
      </c>
      <c r="F74" t="s">
        <v>671</v>
      </c>
      <c r="H74">
        <v>64.4646221</v>
      </c>
      <c r="I74">
        <v>-108.2975428</v>
      </c>
      <c r="J74" s="1" t="str">
        <f t="shared" si="6"/>
        <v>Till</v>
      </c>
      <c r="K74" s="1" t="str">
        <f t="shared" si="7"/>
        <v>&lt;63 micron</v>
      </c>
      <c r="L74" t="s">
        <v>51</v>
      </c>
      <c r="M74" t="s">
        <v>52</v>
      </c>
      <c r="N74" t="s">
        <v>72</v>
      </c>
      <c r="O74" t="s">
        <v>381</v>
      </c>
      <c r="P74" t="s">
        <v>78</v>
      </c>
      <c r="Q74" t="s">
        <v>259</v>
      </c>
      <c r="R74" t="s">
        <v>413</v>
      </c>
      <c r="S74" t="s">
        <v>63</v>
      </c>
      <c r="T74" t="s">
        <v>127</v>
      </c>
      <c r="U74" t="s">
        <v>116</v>
      </c>
      <c r="V74" t="s">
        <v>154</v>
      </c>
      <c r="W74" t="s">
        <v>543</v>
      </c>
      <c r="X74" t="s">
        <v>97</v>
      </c>
      <c r="Y74" t="s">
        <v>64</v>
      </c>
      <c r="Z74" t="s">
        <v>51</v>
      </c>
      <c r="AA74" t="s">
        <v>337</v>
      </c>
      <c r="AB74" t="s">
        <v>121</v>
      </c>
      <c r="AC74" t="s">
        <v>64</v>
      </c>
      <c r="AD74" t="s">
        <v>672</v>
      </c>
      <c r="AE74" t="s">
        <v>281</v>
      </c>
      <c r="AF74" t="s">
        <v>69</v>
      </c>
      <c r="AG74" t="s">
        <v>284</v>
      </c>
      <c r="AH74" t="s">
        <v>71</v>
      </c>
      <c r="AI74" t="s">
        <v>239</v>
      </c>
      <c r="AJ74" t="s">
        <v>73</v>
      </c>
      <c r="AK74" t="s">
        <v>105</v>
      </c>
      <c r="AL74" t="s">
        <v>75</v>
      </c>
      <c r="AM74" t="s">
        <v>76</v>
      </c>
      <c r="AN74" t="s">
        <v>219</v>
      </c>
      <c r="AO74" t="s">
        <v>78</v>
      </c>
      <c r="AP74" t="s">
        <v>226</v>
      </c>
      <c r="AQ74" t="s">
        <v>81</v>
      </c>
      <c r="AR74" t="s">
        <v>64</v>
      </c>
      <c r="AS74" t="s">
        <v>77</v>
      </c>
      <c r="AT74" t="s">
        <v>171</v>
      </c>
      <c r="AU74" t="s">
        <v>84</v>
      </c>
    </row>
    <row r="75" spans="1:47" hidden="1" x14ac:dyDescent="0.3">
      <c r="A75" t="s">
        <v>673</v>
      </c>
      <c r="B75" t="s">
        <v>674</v>
      </c>
      <c r="C75" s="1" t="str">
        <f t="shared" si="4"/>
        <v>21:0088</v>
      </c>
      <c r="D75" s="1" t="str">
        <f t="shared" si="5"/>
        <v>21:0001</v>
      </c>
      <c r="E75" t="s">
        <v>675</v>
      </c>
      <c r="F75" t="s">
        <v>676</v>
      </c>
      <c r="H75">
        <v>64.144698000000005</v>
      </c>
      <c r="I75">
        <v>-108.9791905</v>
      </c>
      <c r="J75" s="1" t="str">
        <f t="shared" si="6"/>
        <v>Till</v>
      </c>
      <c r="K75" s="1" t="str">
        <f t="shared" si="7"/>
        <v>&lt;63 micron</v>
      </c>
      <c r="L75" t="s">
        <v>51</v>
      </c>
      <c r="M75" t="s">
        <v>72</v>
      </c>
      <c r="N75" t="s">
        <v>97</v>
      </c>
      <c r="O75" t="s">
        <v>90</v>
      </c>
      <c r="P75" t="s">
        <v>300</v>
      </c>
      <c r="Q75" t="s">
        <v>81</v>
      </c>
      <c r="R75" t="s">
        <v>384</v>
      </c>
      <c r="S75" t="s">
        <v>97</v>
      </c>
      <c r="T75" t="s">
        <v>211</v>
      </c>
      <c r="U75" t="s">
        <v>81</v>
      </c>
      <c r="V75" t="s">
        <v>61</v>
      </c>
      <c r="W75" t="s">
        <v>538</v>
      </c>
      <c r="X75" t="s">
        <v>63</v>
      </c>
      <c r="Y75" t="s">
        <v>64</v>
      </c>
      <c r="Z75" t="s">
        <v>51</v>
      </c>
      <c r="AA75" t="s">
        <v>98</v>
      </c>
      <c r="AB75" t="s">
        <v>66</v>
      </c>
      <c r="AC75" t="s">
        <v>64</v>
      </c>
      <c r="AD75" t="s">
        <v>139</v>
      </c>
      <c r="AE75" t="s">
        <v>152</v>
      </c>
      <c r="AF75" t="s">
        <v>69</v>
      </c>
      <c r="AG75" t="s">
        <v>123</v>
      </c>
      <c r="AH75" t="s">
        <v>194</v>
      </c>
      <c r="AI75" t="s">
        <v>584</v>
      </c>
      <c r="AJ75" t="s">
        <v>73</v>
      </c>
      <c r="AK75" t="s">
        <v>355</v>
      </c>
      <c r="AL75" t="s">
        <v>75</v>
      </c>
      <c r="AM75" t="s">
        <v>76</v>
      </c>
      <c r="AN75" t="s">
        <v>253</v>
      </c>
      <c r="AO75" t="s">
        <v>168</v>
      </c>
      <c r="AP75" t="s">
        <v>309</v>
      </c>
      <c r="AQ75" t="s">
        <v>333</v>
      </c>
      <c r="AR75" t="s">
        <v>64</v>
      </c>
      <c r="AS75" t="s">
        <v>81</v>
      </c>
      <c r="AT75" t="s">
        <v>171</v>
      </c>
      <c r="AU75" t="s">
        <v>84</v>
      </c>
    </row>
    <row r="76" spans="1:47" hidden="1" x14ac:dyDescent="0.3">
      <c r="A76" t="s">
        <v>677</v>
      </c>
      <c r="B76" t="s">
        <v>678</v>
      </c>
      <c r="C76" s="1" t="str">
        <f t="shared" si="4"/>
        <v>21:0088</v>
      </c>
      <c r="D76" s="1" t="str">
        <f t="shared" si="5"/>
        <v>21:0001</v>
      </c>
      <c r="E76" t="s">
        <v>679</v>
      </c>
      <c r="F76" t="s">
        <v>680</v>
      </c>
      <c r="H76">
        <v>64.022995399999999</v>
      </c>
      <c r="I76">
        <v>-108.892256</v>
      </c>
      <c r="J76" s="1" t="str">
        <f t="shared" si="6"/>
        <v>Till</v>
      </c>
      <c r="K76" s="1" t="str">
        <f t="shared" si="7"/>
        <v>&lt;63 micron</v>
      </c>
      <c r="L76" t="s">
        <v>51</v>
      </c>
      <c r="M76" t="s">
        <v>78</v>
      </c>
      <c r="N76" t="s">
        <v>81</v>
      </c>
      <c r="O76" t="s">
        <v>54</v>
      </c>
      <c r="P76" t="s">
        <v>92</v>
      </c>
      <c r="Q76" t="s">
        <v>81</v>
      </c>
      <c r="R76" t="s">
        <v>472</v>
      </c>
      <c r="S76" t="s">
        <v>181</v>
      </c>
      <c r="T76" t="s">
        <v>382</v>
      </c>
      <c r="U76" t="s">
        <v>259</v>
      </c>
      <c r="V76" t="s">
        <v>117</v>
      </c>
      <c r="W76" t="s">
        <v>100</v>
      </c>
      <c r="X76" t="s">
        <v>63</v>
      </c>
      <c r="Y76" t="s">
        <v>64</v>
      </c>
      <c r="Z76" t="s">
        <v>51</v>
      </c>
      <c r="AA76" t="s">
        <v>68</v>
      </c>
      <c r="AB76" t="s">
        <v>487</v>
      </c>
      <c r="AC76" t="s">
        <v>64</v>
      </c>
      <c r="AD76" t="s">
        <v>399</v>
      </c>
      <c r="AE76" t="s">
        <v>470</v>
      </c>
      <c r="AF76" t="s">
        <v>106</v>
      </c>
      <c r="AG76" t="s">
        <v>136</v>
      </c>
      <c r="AH76" t="s">
        <v>71</v>
      </c>
      <c r="AI76" t="s">
        <v>636</v>
      </c>
      <c r="AJ76" t="s">
        <v>73</v>
      </c>
      <c r="AK76" t="s">
        <v>124</v>
      </c>
      <c r="AL76" t="s">
        <v>75</v>
      </c>
      <c r="AM76" t="s">
        <v>76</v>
      </c>
      <c r="AN76" t="s">
        <v>78</v>
      </c>
      <c r="AO76" t="s">
        <v>104</v>
      </c>
      <c r="AP76" t="s">
        <v>570</v>
      </c>
      <c r="AQ76" t="s">
        <v>82</v>
      </c>
      <c r="AR76" t="s">
        <v>64</v>
      </c>
      <c r="AS76" t="s">
        <v>246</v>
      </c>
      <c r="AT76" t="s">
        <v>171</v>
      </c>
      <c r="AU76" t="s">
        <v>84</v>
      </c>
    </row>
    <row r="77" spans="1:47" hidden="1" x14ac:dyDescent="0.3">
      <c r="A77" t="s">
        <v>681</v>
      </c>
      <c r="B77" t="s">
        <v>682</v>
      </c>
      <c r="C77" s="1" t="str">
        <f t="shared" si="4"/>
        <v>21:0088</v>
      </c>
      <c r="D77" s="1" t="str">
        <f t="shared" si="5"/>
        <v>21:0001</v>
      </c>
      <c r="E77" t="s">
        <v>679</v>
      </c>
      <c r="F77" t="s">
        <v>683</v>
      </c>
      <c r="H77">
        <v>64.022995399999999</v>
      </c>
      <c r="I77">
        <v>-108.892256</v>
      </c>
      <c r="J77" s="1" t="str">
        <f t="shared" si="6"/>
        <v>Till</v>
      </c>
      <c r="K77" s="1" t="str">
        <f t="shared" si="7"/>
        <v>&lt;63 micron</v>
      </c>
      <c r="L77" t="s">
        <v>51</v>
      </c>
      <c r="M77" t="s">
        <v>348</v>
      </c>
      <c r="N77" t="s">
        <v>116</v>
      </c>
      <c r="O77" t="s">
        <v>189</v>
      </c>
      <c r="P77" t="s">
        <v>78</v>
      </c>
      <c r="Q77" t="s">
        <v>259</v>
      </c>
      <c r="R77" t="s">
        <v>127</v>
      </c>
      <c r="S77" t="s">
        <v>116</v>
      </c>
      <c r="T77" t="s">
        <v>338</v>
      </c>
      <c r="U77" t="s">
        <v>81</v>
      </c>
      <c r="V77" t="s">
        <v>95</v>
      </c>
      <c r="W77" t="s">
        <v>684</v>
      </c>
      <c r="X77" t="s">
        <v>97</v>
      </c>
      <c r="Y77" t="s">
        <v>64</v>
      </c>
      <c r="Z77" t="s">
        <v>51</v>
      </c>
      <c r="AA77" t="s">
        <v>98</v>
      </c>
      <c r="AB77" t="s">
        <v>150</v>
      </c>
      <c r="AC77" t="s">
        <v>64</v>
      </c>
      <c r="AD77" t="s">
        <v>685</v>
      </c>
      <c r="AE77" t="s">
        <v>176</v>
      </c>
      <c r="AF77" t="s">
        <v>69</v>
      </c>
      <c r="AG77" t="s">
        <v>164</v>
      </c>
      <c r="AH77" t="s">
        <v>71</v>
      </c>
      <c r="AI77" t="s">
        <v>686</v>
      </c>
      <c r="AJ77" t="s">
        <v>73</v>
      </c>
      <c r="AK77" t="s">
        <v>60</v>
      </c>
      <c r="AL77" t="s">
        <v>75</v>
      </c>
      <c r="AM77" t="s">
        <v>76</v>
      </c>
      <c r="AN77" t="s">
        <v>78</v>
      </c>
      <c r="AO77" t="s">
        <v>104</v>
      </c>
      <c r="AP77" t="s">
        <v>293</v>
      </c>
      <c r="AQ77" t="s">
        <v>82</v>
      </c>
      <c r="AR77" t="s">
        <v>64</v>
      </c>
      <c r="AS77" t="s">
        <v>81</v>
      </c>
      <c r="AT77" t="s">
        <v>136</v>
      </c>
      <c r="AU77" t="s">
        <v>84</v>
      </c>
    </row>
    <row r="78" spans="1:47" hidden="1" x14ac:dyDescent="0.3">
      <c r="A78" t="s">
        <v>687</v>
      </c>
      <c r="B78" t="s">
        <v>688</v>
      </c>
      <c r="C78" s="1" t="str">
        <f t="shared" si="4"/>
        <v>21:0088</v>
      </c>
      <c r="D78" s="1" t="str">
        <f t="shared" si="5"/>
        <v>21:0001</v>
      </c>
      <c r="E78" t="s">
        <v>689</v>
      </c>
      <c r="F78" t="s">
        <v>690</v>
      </c>
      <c r="H78">
        <v>64.173332299999998</v>
      </c>
      <c r="I78">
        <v>-108.69956139999999</v>
      </c>
      <c r="J78" s="1" t="str">
        <f t="shared" si="6"/>
        <v>Till</v>
      </c>
      <c r="K78" s="1" t="str">
        <f t="shared" si="7"/>
        <v>&lt;63 micron</v>
      </c>
      <c r="L78" t="s">
        <v>51</v>
      </c>
      <c r="M78" t="s">
        <v>170</v>
      </c>
      <c r="N78" t="s">
        <v>53</v>
      </c>
      <c r="O78" t="s">
        <v>691</v>
      </c>
      <c r="P78" t="s">
        <v>126</v>
      </c>
      <c r="Q78" t="s">
        <v>81</v>
      </c>
      <c r="R78" t="s">
        <v>93</v>
      </c>
      <c r="S78" t="s">
        <v>181</v>
      </c>
      <c r="T78" t="s">
        <v>136</v>
      </c>
      <c r="U78" t="s">
        <v>81</v>
      </c>
      <c r="V78" t="s">
        <v>154</v>
      </c>
      <c r="W78" t="s">
        <v>286</v>
      </c>
      <c r="X78" t="s">
        <v>97</v>
      </c>
      <c r="Y78" t="s">
        <v>64</v>
      </c>
      <c r="Z78" t="s">
        <v>51</v>
      </c>
      <c r="AA78" t="s">
        <v>276</v>
      </c>
      <c r="AB78" t="s">
        <v>102</v>
      </c>
      <c r="AC78" t="s">
        <v>64</v>
      </c>
      <c r="AD78" t="s">
        <v>583</v>
      </c>
      <c r="AE78" t="s">
        <v>223</v>
      </c>
      <c r="AF78" t="s">
        <v>692</v>
      </c>
      <c r="AG78" t="s">
        <v>384</v>
      </c>
      <c r="AH78" t="s">
        <v>71</v>
      </c>
      <c r="AI78" t="s">
        <v>293</v>
      </c>
      <c r="AJ78" t="s">
        <v>73</v>
      </c>
      <c r="AK78" t="s">
        <v>210</v>
      </c>
      <c r="AL78" t="s">
        <v>75</v>
      </c>
      <c r="AM78" t="s">
        <v>76</v>
      </c>
      <c r="AN78" t="s">
        <v>61</v>
      </c>
      <c r="AO78" t="s">
        <v>137</v>
      </c>
      <c r="AP78" t="s">
        <v>430</v>
      </c>
      <c r="AQ78" t="s">
        <v>92</v>
      </c>
      <c r="AR78" t="s">
        <v>64</v>
      </c>
      <c r="AS78" t="s">
        <v>81</v>
      </c>
      <c r="AT78" t="s">
        <v>171</v>
      </c>
      <c r="AU78" t="s">
        <v>84</v>
      </c>
    </row>
    <row r="79" spans="1:47" hidden="1" x14ac:dyDescent="0.3">
      <c r="A79" t="s">
        <v>693</v>
      </c>
      <c r="B79" t="s">
        <v>694</v>
      </c>
      <c r="C79" s="1" t="str">
        <f t="shared" si="4"/>
        <v>21:0088</v>
      </c>
      <c r="D79" s="1" t="str">
        <f t="shared" si="5"/>
        <v>21:0001</v>
      </c>
      <c r="E79" t="s">
        <v>695</v>
      </c>
      <c r="F79" t="s">
        <v>696</v>
      </c>
      <c r="H79">
        <v>64.247518299999996</v>
      </c>
      <c r="I79">
        <v>-108.9472317</v>
      </c>
      <c r="J79" s="1" t="str">
        <f t="shared" si="6"/>
        <v>Till</v>
      </c>
      <c r="K79" s="1" t="str">
        <f t="shared" si="7"/>
        <v>&lt;63 micron</v>
      </c>
      <c r="L79" t="s">
        <v>51</v>
      </c>
      <c r="M79" t="s">
        <v>333</v>
      </c>
      <c r="N79" t="s">
        <v>116</v>
      </c>
      <c r="O79" t="s">
        <v>233</v>
      </c>
      <c r="P79" t="s">
        <v>78</v>
      </c>
      <c r="Q79" t="s">
        <v>92</v>
      </c>
      <c r="R79" t="s">
        <v>384</v>
      </c>
      <c r="S79" t="s">
        <v>181</v>
      </c>
      <c r="T79" t="s">
        <v>382</v>
      </c>
      <c r="U79" t="s">
        <v>56</v>
      </c>
      <c r="V79" t="s">
        <v>61</v>
      </c>
      <c r="W79" t="s">
        <v>697</v>
      </c>
      <c r="X79" t="s">
        <v>63</v>
      </c>
      <c r="Y79" t="s">
        <v>64</v>
      </c>
      <c r="Z79" t="s">
        <v>60</v>
      </c>
      <c r="AA79" t="s">
        <v>98</v>
      </c>
      <c r="AB79" t="s">
        <v>150</v>
      </c>
      <c r="AC79" t="s">
        <v>56</v>
      </c>
      <c r="AD79" t="s">
        <v>452</v>
      </c>
      <c r="AE79" t="s">
        <v>176</v>
      </c>
      <c r="AF79" t="s">
        <v>69</v>
      </c>
      <c r="AG79" t="s">
        <v>59</v>
      </c>
      <c r="AH79" t="s">
        <v>71</v>
      </c>
      <c r="AI79" t="s">
        <v>161</v>
      </c>
      <c r="AJ79" t="s">
        <v>73</v>
      </c>
      <c r="AK79" t="s">
        <v>355</v>
      </c>
      <c r="AL79" t="s">
        <v>75</v>
      </c>
      <c r="AM79" t="s">
        <v>76</v>
      </c>
      <c r="AN79" t="s">
        <v>78</v>
      </c>
      <c r="AO79" t="s">
        <v>104</v>
      </c>
      <c r="AP79" t="s">
        <v>239</v>
      </c>
      <c r="AQ79" t="s">
        <v>81</v>
      </c>
      <c r="AR79" t="s">
        <v>64</v>
      </c>
      <c r="AS79" t="s">
        <v>246</v>
      </c>
      <c r="AT79" t="s">
        <v>692</v>
      </c>
      <c r="AU79" t="s">
        <v>84</v>
      </c>
    </row>
    <row r="80" spans="1:47" hidden="1" x14ac:dyDescent="0.3">
      <c r="A80" t="s">
        <v>698</v>
      </c>
      <c r="B80" t="s">
        <v>699</v>
      </c>
      <c r="C80" s="1" t="str">
        <f t="shared" si="4"/>
        <v>21:0088</v>
      </c>
      <c r="D80" s="1" t="str">
        <f t="shared" si="5"/>
        <v>21:0001</v>
      </c>
      <c r="E80" t="s">
        <v>700</v>
      </c>
      <c r="F80" t="s">
        <v>701</v>
      </c>
      <c r="H80">
        <v>64.357019800000003</v>
      </c>
      <c r="I80">
        <v>-109.0154565</v>
      </c>
      <c r="J80" s="1" t="str">
        <f t="shared" si="6"/>
        <v>Till</v>
      </c>
      <c r="K80" s="1" t="str">
        <f t="shared" si="7"/>
        <v>&lt;63 micron</v>
      </c>
      <c r="L80" t="s">
        <v>51</v>
      </c>
      <c r="M80" t="s">
        <v>195</v>
      </c>
      <c r="N80" t="s">
        <v>56</v>
      </c>
      <c r="O80" t="s">
        <v>493</v>
      </c>
      <c r="P80" t="s">
        <v>246</v>
      </c>
      <c r="Q80" t="s">
        <v>81</v>
      </c>
      <c r="R80" t="s">
        <v>83</v>
      </c>
      <c r="S80" t="s">
        <v>119</v>
      </c>
      <c r="T80" t="s">
        <v>308</v>
      </c>
      <c r="U80" t="s">
        <v>56</v>
      </c>
      <c r="V80" t="s">
        <v>61</v>
      </c>
      <c r="W80" t="s">
        <v>222</v>
      </c>
      <c r="X80" t="s">
        <v>97</v>
      </c>
      <c r="Y80" t="s">
        <v>64</v>
      </c>
      <c r="Z80" t="s">
        <v>51</v>
      </c>
      <c r="AA80" t="s">
        <v>98</v>
      </c>
      <c r="AB80" t="s">
        <v>408</v>
      </c>
      <c r="AC80" t="s">
        <v>64</v>
      </c>
      <c r="AD80" t="s">
        <v>205</v>
      </c>
      <c r="AE80" t="s">
        <v>223</v>
      </c>
      <c r="AF80" t="s">
        <v>69</v>
      </c>
      <c r="AG80" t="s">
        <v>127</v>
      </c>
      <c r="AH80" t="s">
        <v>71</v>
      </c>
      <c r="AI80" t="s">
        <v>63</v>
      </c>
      <c r="AJ80" t="s">
        <v>73</v>
      </c>
      <c r="AK80" t="s">
        <v>196</v>
      </c>
      <c r="AL80" t="s">
        <v>75</v>
      </c>
      <c r="AM80" t="s">
        <v>76</v>
      </c>
      <c r="AN80" t="s">
        <v>78</v>
      </c>
      <c r="AO80" t="s">
        <v>168</v>
      </c>
      <c r="AP80" t="s">
        <v>702</v>
      </c>
      <c r="AQ80" t="s">
        <v>82</v>
      </c>
      <c r="AR80" t="s">
        <v>64</v>
      </c>
      <c r="AS80" t="s">
        <v>77</v>
      </c>
      <c r="AT80" t="s">
        <v>171</v>
      </c>
      <c r="AU80" t="s">
        <v>84</v>
      </c>
    </row>
    <row r="81" spans="1:47" hidden="1" x14ac:dyDescent="0.3">
      <c r="A81" t="s">
        <v>703</v>
      </c>
      <c r="B81" t="s">
        <v>704</v>
      </c>
      <c r="C81" s="1" t="str">
        <f t="shared" si="4"/>
        <v>21:0088</v>
      </c>
      <c r="D81" s="1" t="str">
        <f t="shared" si="5"/>
        <v>21:0001</v>
      </c>
      <c r="E81" t="s">
        <v>705</v>
      </c>
      <c r="F81" t="s">
        <v>706</v>
      </c>
      <c r="H81">
        <v>64.204165000000003</v>
      </c>
      <c r="I81">
        <v>-109.20243050000001</v>
      </c>
      <c r="J81" s="1" t="str">
        <f t="shared" si="6"/>
        <v>Till</v>
      </c>
      <c r="K81" s="1" t="str">
        <f t="shared" si="7"/>
        <v>&lt;63 micron</v>
      </c>
      <c r="L81" t="s">
        <v>51</v>
      </c>
      <c r="M81" t="s">
        <v>181</v>
      </c>
      <c r="N81" t="s">
        <v>60</v>
      </c>
      <c r="O81" t="s">
        <v>707</v>
      </c>
      <c r="P81" t="s">
        <v>595</v>
      </c>
      <c r="Q81" t="s">
        <v>92</v>
      </c>
      <c r="R81" t="s">
        <v>369</v>
      </c>
      <c r="S81" t="s">
        <v>181</v>
      </c>
      <c r="T81" t="s">
        <v>284</v>
      </c>
      <c r="U81" t="s">
        <v>56</v>
      </c>
      <c r="V81" t="s">
        <v>61</v>
      </c>
      <c r="W81" t="s">
        <v>708</v>
      </c>
      <c r="X81" t="s">
        <v>97</v>
      </c>
      <c r="Y81" t="s">
        <v>64</v>
      </c>
      <c r="Z81" t="s">
        <v>51</v>
      </c>
      <c r="AA81" t="s">
        <v>101</v>
      </c>
      <c r="AB81" t="s">
        <v>121</v>
      </c>
      <c r="AC81" t="s">
        <v>64</v>
      </c>
      <c r="AD81" t="s">
        <v>685</v>
      </c>
      <c r="AE81" t="s">
        <v>162</v>
      </c>
      <c r="AF81" t="s">
        <v>709</v>
      </c>
      <c r="AG81" t="s">
        <v>123</v>
      </c>
      <c r="AH81" t="s">
        <v>71</v>
      </c>
      <c r="AI81" t="s">
        <v>74</v>
      </c>
      <c r="AJ81" t="s">
        <v>73</v>
      </c>
      <c r="AK81" t="s">
        <v>103</v>
      </c>
      <c r="AL81" t="s">
        <v>75</v>
      </c>
      <c r="AM81" t="s">
        <v>76</v>
      </c>
      <c r="AN81" t="s">
        <v>78</v>
      </c>
      <c r="AO81" t="s">
        <v>104</v>
      </c>
      <c r="AP81" t="s">
        <v>252</v>
      </c>
      <c r="AQ81" t="s">
        <v>299</v>
      </c>
      <c r="AR81" t="s">
        <v>64</v>
      </c>
      <c r="AS81" t="s">
        <v>246</v>
      </c>
      <c r="AT81" t="s">
        <v>171</v>
      </c>
      <c r="AU81" t="s">
        <v>84</v>
      </c>
    </row>
    <row r="82" spans="1:47" hidden="1" x14ac:dyDescent="0.3">
      <c r="A82" t="s">
        <v>710</v>
      </c>
      <c r="B82" t="s">
        <v>711</v>
      </c>
      <c r="C82" s="1" t="str">
        <f t="shared" si="4"/>
        <v>21:0088</v>
      </c>
      <c r="D82" s="1" t="str">
        <f t="shared" si="5"/>
        <v>21:0001</v>
      </c>
      <c r="E82" t="s">
        <v>705</v>
      </c>
      <c r="F82" t="s">
        <v>712</v>
      </c>
      <c r="H82">
        <v>64.204165000000003</v>
      </c>
      <c r="I82">
        <v>-109.20243050000001</v>
      </c>
      <c r="J82" s="1" t="str">
        <f t="shared" si="6"/>
        <v>Till</v>
      </c>
      <c r="K82" s="1" t="str">
        <f t="shared" si="7"/>
        <v>&lt;63 micron</v>
      </c>
      <c r="L82" t="s">
        <v>51</v>
      </c>
      <c r="M82" t="s">
        <v>314</v>
      </c>
      <c r="N82" t="s">
        <v>60</v>
      </c>
      <c r="O82" t="s">
        <v>532</v>
      </c>
      <c r="P82" t="s">
        <v>56</v>
      </c>
      <c r="Q82" t="s">
        <v>64</v>
      </c>
      <c r="R82" t="s">
        <v>369</v>
      </c>
      <c r="S82" t="s">
        <v>181</v>
      </c>
      <c r="T82" t="s">
        <v>354</v>
      </c>
      <c r="U82" t="s">
        <v>81</v>
      </c>
      <c r="V82" t="s">
        <v>95</v>
      </c>
      <c r="W82" t="s">
        <v>713</v>
      </c>
      <c r="X82" t="s">
        <v>97</v>
      </c>
      <c r="Y82" t="s">
        <v>64</v>
      </c>
      <c r="Z82" t="s">
        <v>51</v>
      </c>
      <c r="AA82" t="s">
        <v>176</v>
      </c>
      <c r="AB82" t="s">
        <v>408</v>
      </c>
      <c r="AC82" t="s">
        <v>64</v>
      </c>
      <c r="AD82" t="s">
        <v>100</v>
      </c>
      <c r="AE82" t="s">
        <v>337</v>
      </c>
      <c r="AF82" t="s">
        <v>69</v>
      </c>
      <c r="AG82" t="s">
        <v>234</v>
      </c>
      <c r="AH82" t="s">
        <v>71</v>
      </c>
      <c r="AI82" t="s">
        <v>74</v>
      </c>
      <c r="AJ82" t="s">
        <v>73</v>
      </c>
      <c r="AK82" t="s">
        <v>339</v>
      </c>
      <c r="AL82" t="s">
        <v>75</v>
      </c>
      <c r="AM82" t="s">
        <v>76</v>
      </c>
      <c r="AN82" t="s">
        <v>78</v>
      </c>
      <c r="AO82" t="s">
        <v>104</v>
      </c>
      <c r="AP82" t="s">
        <v>89</v>
      </c>
      <c r="AQ82" t="s">
        <v>333</v>
      </c>
      <c r="AR82" t="s">
        <v>64</v>
      </c>
      <c r="AS82" t="s">
        <v>77</v>
      </c>
      <c r="AT82" t="s">
        <v>164</v>
      </c>
      <c r="AU82" t="s">
        <v>84</v>
      </c>
    </row>
    <row r="83" spans="1:47" hidden="1" x14ac:dyDescent="0.3">
      <c r="A83" t="s">
        <v>714</v>
      </c>
      <c r="B83" t="s">
        <v>715</v>
      </c>
      <c r="C83" s="1" t="str">
        <f t="shared" si="4"/>
        <v>21:0088</v>
      </c>
      <c r="D83" s="1" t="str">
        <f t="shared" si="5"/>
        <v>21:0001</v>
      </c>
      <c r="E83" t="s">
        <v>716</v>
      </c>
      <c r="F83" t="s">
        <v>717</v>
      </c>
      <c r="H83">
        <v>64.218059699999998</v>
      </c>
      <c r="I83">
        <v>-109.1392602</v>
      </c>
      <c r="J83" s="1" t="str">
        <f t="shared" si="6"/>
        <v>Till</v>
      </c>
      <c r="K83" s="1" t="str">
        <f t="shared" si="7"/>
        <v>&lt;63 micron</v>
      </c>
      <c r="L83" t="s">
        <v>51</v>
      </c>
      <c r="M83" t="s">
        <v>348</v>
      </c>
      <c r="N83" t="s">
        <v>60</v>
      </c>
      <c r="O83" t="s">
        <v>112</v>
      </c>
      <c r="P83" t="s">
        <v>78</v>
      </c>
      <c r="Q83" t="s">
        <v>81</v>
      </c>
      <c r="R83" t="s">
        <v>234</v>
      </c>
      <c r="S83" t="s">
        <v>116</v>
      </c>
      <c r="T83" t="s">
        <v>346</v>
      </c>
      <c r="U83" t="s">
        <v>81</v>
      </c>
      <c r="V83" t="s">
        <v>95</v>
      </c>
      <c r="W83" t="s">
        <v>718</v>
      </c>
      <c r="X83" t="s">
        <v>63</v>
      </c>
      <c r="Y83" t="s">
        <v>64</v>
      </c>
      <c r="Z83" t="s">
        <v>51</v>
      </c>
      <c r="AA83" t="s">
        <v>206</v>
      </c>
      <c r="AB83" t="s">
        <v>134</v>
      </c>
      <c r="AC83" t="s">
        <v>64</v>
      </c>
      <c r="AD83" t="s">
        <v>719</v>
      </c>
      <c r="AE83" t="s">
        <v>152</v>
      </c>
      <c r="AF83" t="s">
        <v>69</v>
      </c>
      <c r="AG83" t="s">
        <v>384</v>
      </c>
      <c r="AH83" t="s">
        <v>71</v>
      </c>
      <c r="AI83" t="s">
        <v>277</v>
      </c>
      <c r="AJ83" t="s">
        <v>73</v>
      </c>
      <c r="AK83" t="s">
        <v>52</v>
      </c>
      <c r="AL83" t="s">
        <v>75</v>
      </c>
      <c r="AM83" t="s">
        <v>76</v>
      </c>
      <c r="AN83" t="s">
        <v>78</v>
      </c>
      <c r="AO83" t="s">
        <v>78</v>
      </c>
      <c r="AP83" t="s">
        <v>293</v>
      </c>
      <c r="AQ83" t="s">
        <v>299</v>
      </c>
      <c r="AR83" t="s">
        <v>64</v>
      </c>
      <c r="AS83" t="s">
        <v>299</v>
      </c>
      <c r="AT83" t="s">
        <v>171</v>
      </c>
      <c r="AU83" t="s">
        <v>84</v>
      </c>
    </row>
    <row r="84" spans="1:47" hidden="1" x14ac:dyDescent="0.3">
      <c r="A84" t="s">
        <v>720</v>
      </c>
      <c r="B84" t="s">
        <v>721</v>
      </c>
      <c r="C84" s="1" t="str">
        <f t="shared" si="4"/>
        <v>21:0088</v>
      </c>
      <c r="D84" s="1" t="str">
        <f t="shared" si="5"/>
        <v>21:0001</v>
      </c>
      <c r="E84" t="s">
        <v>722</v>
      </c>
      <c r="F84" t="s">
        <v>723</v>
      </c>
      <c r="H84">
        <v>64.242069200000003</v>
      </c>
      <c r="I84">
        <v>-109.3253332</v>
      </c>
      <c r="J84" s="1" t="str">
        <f t="shared" si="6"/>
        <v>Till</v>
      </c>
      <c r="K84" s="1" t="str">
        <f t="shared" si="7"/>
        <v>&lt;63 micron</v>
      </c>
      <c r="L84" t="s">
        <v>51</v>
      </c>
      <c r="M84" t="s">
        <v>208</v>
      </c>
      <c r="N84" t="s">
        <v>56</v>
      </c>
      <c r="O84" t="s">
        <v>233</v>
      </c>
      <c r="P84" t="s">
        <v>436</v>
      </c>
      <c r="Q84" t="s">
        <v>259</v>
      </c>
      <c r="R84" t="s">
        <v>93</v>
      </c>
      <c r="S84" t="s">
        <v>60</v>
      </c>
      <c r="T84" t="s">
        <v>363</v>
      </c>
      <c r="U84" t="s">
        <v>81</v>
      </c>
      <c r="V84" t="s">
        <v>154</v>
      </c>
      <c r="W84" t="s">
        <v>718</v>
      </c>
      <c r="X84" t="s">
        <v>181</v>
      </c>
      <c r="Y84" t="s">
        <v>64</v>
      </c>
      <c r="Z84" t="s">
        <v>51</v>
      </c>
      <c r="AA84" t="s">
        <v>276</v>
      </c>
      <c r="AB84" t="s">
        <v>102</v>
      </c>
      <c r="AC84" t="s">
        <v>64</v>
      </c>
      <c r="AD84" t="s">
        <v>471</v>
      </c>
      <c r="AE84" t="s">
        <v>287</v>
      </c>
      <c r="AF84" t="s">
        <v>69</v>
      </c>
      <c r="AG84" t="s">
        <v>607</v>
      </c>
      <c r="AH84" t="s">
        <v>71</v>
      </c>
      <c r="AI84" t="s">
        <v>125</v>
      </c>
      <c r="AJ84" t="s">
        <v>73</v>
      </c>
      <c r="AK84" t="s">
        <v>473</v>
      </c>
      <c r="AL84" t="s">
        <v>75</v>
      </c>
      <c r="AM84" t="s">
        <v>76</v>
      </c>
      <c r="AN84" t="s">
        <v>78</v>
      </c>
      <c r="AO84" t="s">
        <v>78</v>
      </c>
      <c r="AP84" t="s">
        <v>97</v>
      </c>
      <c r="AQ84" t="s">
        <v>81</v>
      </c>
      <c r="AR84" t="s">
        <v>64</v>
      </c>
      <c r="AS84" t="s">
        <v>253</v>
      </c>
      <c r="AT84" t="s">
        <v>171</v>
      </c>
      <c r="AU84" t="s">
        <v>84</v>
      </c>
    </row>
    <row r="85" spans="1:47" hidden="1" x14ac:dyDescent="0.3">
      <c r="A85" t="s">
        <v>724</v>
      </c>
      <c r="B85" t="s">
        <v>725</v>
      </c>
      <c r="C85" s="1" t="str">
        <f t="shared" si="4"/>
        <v>21:0088</v>
      </c>
      <c r="D85" s="1" t="str">
        <f t="shared" si="5"/>
        <v>21:0001</v>
      </c>
      <c r="E85" t="s">
        <v>726</v>
      </c>
      <c r="F85" t="s">
        <v>727</v>
      </c>
      <c r="H85">
        <v>64.138212699999997</v>
      </c>
      <c r="I85">
        <v>-109.2517871</v>
      </c>
      <c r="J85" s="1" t="str">
        <f t="shared" si="6"/>
        <v>Till</v>
      </c>
      <c r="K85" s="1" t="str">
        <f t="shared" si="7"/>
        <v>&lt;63 micron</v>
      </c>
      <c r="L85" t="s">
        <v>51</v>
      </c>
      <c r="M85" t="s">
        <v>473</v>
      </c>
      <c r="N85" t="s">
        <v>56</v>
      </c>
      <c r="O85" t="s">
        <v>282</v>
      </c>
      <c r="P85" t="s">
        <v>77</v>
      </c>
      <c r="Q85" t="s">
        <v>92</v>
      </c>
      <c r="R85" t="s">
        <v>164</v>
      </c>
      <c r="S85" t="s">
        <v>60</v>
      </c>
      <c r="T85" t="s">
        <v>296</v>
      </c>
      <c r="U85" t="s">
        <v>81</v>
      </c>
      <c r="V85" t="s">
        <v>95</v>
      </c>
      <c r="W85" t="s">
        <v>728</v>
      </c>
      <c r="X85" t="s">
        <v>97</v>
      </c>
      <c r="Y85" t="s">
        <v>64</v>
      </c>
      <c r="Z85" t="s">
        <v>51</v>
      </c>
      <c r="AA85" t="s">
        <v>276</v>
      </c>
      <c r="AB85" t="s">
        <v>121</v>
      </c>
      <c r="AC85" t="s">
        <v>64</v>
      </c>
      <c r="AD85" t="s">
        <v>459</v>
      </c>
      <c r="AE85" t="s">
        <v>337</v>
      </c>
      <c r="AF85" t="s">
        <v>69</v>
      </c>
      <c r="AG85" t="s">
        <v>382</v>
      </c>
      <c r="AH85" t="s">
        <v>71</v>
      </c>
      <c r="AI85" t="s">
        <v>277</v>
      </c>
      <c r="AJ85" t="s">
        <v>73</v>
      </c>
      <c r="AK85" t="s">
        <v>473</v>
      </c>
      <c r="AL85" t="s">
        <v>75</v>
      </c>
      <c r="AM85" t="s">
        <v>76</v>
      </c>
      <c r="AN85" t="s">
        <v>78</v>
      </c>
      <c r="AO85" t="s">
        <v>104</v>
      </c>
      <c r="AP85" t="s">
        <v>321</v>
      </c>
      <c r="AQ85" t="s">
        <v>246</v>
      </c>
      <c r="AR85" t="s">
        <v>64</v>
      </c>
      <c r="AS85" t="s">
        <v>139</v>
      </c>
      <c r="AT85" t="s">
        <v>171</v>
      </c>
      <c r="AU85" t="s">
        <v>84</v>
      </c>
    </row>
    <row r="86" spans="1:47" hidden="1" x14ac:dyDescent="0.3">
      <c r="A86" t="s">
        <v>729</v>
      </c>
      <c r="B86" t="s">
        <v>730</v>
      </c>
      <c r="C86" s="1" t="str">
        <f t="shared" si="4"/>
        <v>21:0088</v>
      </c>
      <c r="D86" s="1" t="str">
        <f t="shared" si="5"/>
        <v>21:0001</v>
      </c>
      <c r="E86" t="s">
        <v>731</v>
      </c>
      <c r="F86" t="s">
        <v>732</v>
      </c>
      <c r="H86">
        <v>64.081133800000003</v>
      </c>
      <c r="I86">
        <v>-109.4560338</v>
      </c>
      <c r="J86" s="1" t="str">
        <f t="shared" si="6"/>
        <v>Till</v>
      </c>
      <c r="K86" s="1" t="str">
        <f t="shared" si="7"/>
        <v>&lt;63 micron</v>
      </c>
      <c r="L86" t="s">
        <v>51</v>
      </c>
      <c r="M86" t="s">
        <v>196</v>
      </c>
      <c r="N86" t="s">
        <v>60</v>
      </c>
      <c r="O86" t="s">
        <v>282</v>
      </c>
      <c r="P86" t="s">
        <v>348</v>
      </c>
      <c r="Q86" t="s">
        <v>92</v>
      </c>
      <c r="R86" t="s">
        <v>83</v>
      </c>
      <c r="S86" t="s">
        <v>60</v>
      </c>
      <c r="T86" t="s">
        <v>363</v>
      </c>
      <c r="U86" t="s">
        <v>81</v>
      </c>
      <c r="V86" t="s">
        <v>61</v>
      </c>
      <c r="W86" t="s">
        <v>733</v>
      </c>
      <c r="X86" t="s">
        <v>97</v>
      </c>
      <c r="Y86" t="s">
        <v>64</v>
      </c>
      <c r="Z86" t="s">
        <v>51</v>
      </c>
      <c r="AA86" t="s">
        <v>206</v>
      </c>
      <c r="AB86" t="s">
        <v>121</v>
      </c>
      <c r="AC86" t="s">
        <v>56</v>
      </c>
      <c r="AD86" t="s">
        <v>734</v>
      </c>
      <c r="AE86" t="s">
        <v>176</v>
      </c>
      <c r="AF86" t="s">
        <v>69</v>
      </c>
      <c r="AG86" t="s">
        <v>136</v>
      </c>
      <c r="AH86" t="s">
        <v>71</v>
      </c>
      <c r="AI86" t="s">
        <v>422</v>
      </c>
      <c r="AJ86" t="s">
        <v>73</v>
      </c>
      <c r="AK86" t="s">
        <v>52</v>
      </c>
      <c r="AL86" t="s">
        <v>75</v>
      </c>
      <c r="AM86" t="s">
        <v>76</v>
      </c>
      <c r="AN86" t="s">
        <v>78</v>
      </c>
      <c r="AO86" t="s">
        <v>137</v>
      </c>
      <c r="AP86" t="s">
        <v>474</v>
      </c>
      <c r="AQ86" t="s">
        <v>61</v>
      </c>
      <c r="AR86" t="s">
        <v>64</v>
      </c>
      <c r="AS86" t="s">
        <v>81</v>
      </c>
      <c r="AT86" t="s">
        <v>171</v>
      </c>
      <c r="AU86" t="s">
        <v>84</v>
      </c>
    </row>
    <row r="87" spans="1:47" hidden="1" x14ac:dyDescent="0.3">
      <c r="A87" t="s">
        <v>735</v>
      </c>
      <c r="B87" t="s">
        <v>736</v>
      </c>
      <c r="C87" s="1" t="str">
        <f t="shared" si="4"/>
        <v>21:0088</v>
      </c>
      <c r="D87" s="1" t="str">
        <f t="shared" si="5"/>
        <v>21:0001</v>
      </c>
      <c r="E87" t="s">
        <v>737</v>
      </c>
      <c r="F87" t="s">
        <v>738</v>
      </c>
      <c r="H87">
        <v>64.025737399999997</v>
      </c>
      <c r="I87">
        <v>-109.3596584</v>
      </c>
      <c r="J87" s="1" t="str">
        <f t="shared" si="6"/>
        <v>Till</v>
      </c>
      <c r="K87" s="1" t="str">
        <f t="shared" si="7"/>
        <v>&lt;63 micron</v>
      </c>
      <c r="L87" t="s">
        <v>51</v>
      </c>
      <c r="M87" t="s">
        <v>271</v>
      </c>
      <c r="N87" t="s">
        <v>53</v>
      </c>
      <c r="O87" t="s">
        <v>397</v>
      </c>
      <c r="P87" t="s">
        <v>78</v>
      </c>
      <c r="Q87" t="s">
        <v>259</v>
      </c>
      <c r="R87" t="s">
        <v>327</v>
      </c>
      <c r="S87" t="s">
        <v>181</v>
      </c>
      <c r="T87" t="s">
        <v>338</v>
      </c>
      <c r="U87" t="s">
        <v>81</v>
      </c>
      <c r="V87" t="s">
        <v>95</v>
      </c>
      <c r="W87" t="s">
        <v>135</v>
      </c>
      <c r="X87" t="s">
        <v>97</v>
      </c>
      <c r="Y87" t="s">
        <v>64</v>
      </c>
      <c r="Z87" t="s">
        <v>51</v>
      </c>
      <c r="AA87" t="s">
        <v>176</v>
      </c>
      <c r="AB87" t="s">
        <v>102</v>
      </c>
      <c r="AC87" t="s">
        <v>81</v>
      </c>
      <c r="AD87" t="s">
        <v>519</v>
      </c>
      <c r="AE87" t="s">
        <v>337</v>
      </c>
      <c r="AF87" t="s">
        <v>69</v>
      </c>
      <c r="AG87" t="s">
        <v>284</v>
      </c>
      <c r="AH87" t="s">
        <v>71</v>
      </c>
      <c r="AI87" t="s">
        <v>533</v>
      </c>
      <c r="AJ87" t="s">
        <v>73</v>
      </c>
      <c r="AK87" t="s">
        <v>167</v>
      </c>
      <c r="AL87" t="s">
        <v>75</v>
      </c>
      <c r="AM87" t="s">
        <v>76</v>
      </c>
      <c r="AN87" t="s">
        <v>154</v>
      </c>
      <c r="AO87" t="s">
        <v>104</v>
      </c>
      <c r="AP87" t="s">
        <v>226</v>
      </c>
      <c r="AQ87" t="s">
        <v>81</v>
      </c>
      <c r="AR87" t="s">
        <v>64</v>
      </c>
      <c r="AS87" t="s">
        <v>139</v>
      </c>
      <c r="AT87" t="s">
        <v>171</v>
      </c>
      <c r="AU87" t="s">
        <v>84</v>
      </c>
    </row>
    <row r="88" spans="1:47" hidden="1" x14ac:dyDescent="0.3">
      <c r="A88" t="s">
        <v>739</v>
      </c>
      <c r="B88" t="s">
        <v>740</v>
      </c>
      <c r="C88" s="1" t="str">
        <f t="shared" si="4"/>
        <v>21:0088</v>
      </c>
      <c r="D88" s="1" t="str">
        <f t="shared" si="5"/>
        <v>21:0001</v>
      </c>
      <c r="E88" t="s">
        <v>741</v>
      </c>
      <c r="F88" t="s">
        <v>742</v>
      </c>
      <c r="H88">
        <v>64.038719700000001</v>
      </c>
      <c r="I88">
        <v>-109.1154997</v>
      </c>
      <c r="J88" s="1" t="str">
        <f t="shared" si="6"/>
        <v>Till</v>
      </c>
      <c r="K88" s="1" t="str">
        <f t="shared" si="7"/>
        <v>&lt;63 micron</v>
      </c>
      <c r="L88" t="s">
        <v>51</v>
      </c>
      <c r="M88" t="s">
        <v>154</v>
      </c>
      <c r="N88" t="s">
        <v>116</v>
      </c>
      <c r="O88" t="s">
        <v>743</v>
      </c>
      <c r="P88" t="s">
        <v>259</v>
      </c>
      <c r="Q88" t="s">
        <v>92</v>
      </c>
      <c r="R88" t="s">
        <v>123</v>
      </c>
      <c r="S88" t="s">
        <v>60</v>
      </c>
      <c r="T88" t="s">
        <v>363</v>
      </c>
      <c r="U88" t="s">
        <v>81</v>
      </c>
      <c r="V88" t="s">
        <v>95</v>
      </c>
      <c r="W88" t="s">
        <v>744</v>
      </c>
      <c r="X88" t="s">
        <v>63</v>
      </c>
      <c r="Y88" t="s">
        <v>64</v>
      </c>
      <c r="Z88" t="s">
        <v>51</v>
      </c>
      <c r="AA88" t="s">
        <v>101</v>
      </c>
      <c r="AB88" t="s">
        <v>66</v>
      </c>
      <c r="AC88" t="s">
        <v>64</v>
      </c>
      <c r="AD88" t="s">
        <v>519</v>
      </c>
      <c r="AE88" t="s">
        <v>162</v>
      </c>
      <c r="AF88" t="s">
        <v>69</v>
      </c>
      <c r="AG88" t="s">
        <v>249</v>
      </c>
      <c r="AH88" t="s">
        <v>71</v>
      </c>
      <c r="AI88" t="s">
        <v>97</v>
      </c>
      <c r="AJ88" t="s">
        <v>73</v>
      </c>
      <c r="AK88" t="s">
        <v>339</v>
      </c>
      <c r="AL88" t="s">
        <v>75</v>
      </c>
      <c r="AM88" t="s">
        <v>76</v>
      </c>
      <c r="AN88" t="s">
        <v>78</v>
      </c>
      <c r="AO88" t="s">
        <v>168</v>
      </c>
      <c r="AP88" t="s">
        <v>584</v>
      </c>
      <c r="AQ88" t="s">
        <v>139</v>
      </c>
      <c r="AR88" t="s">
        <v>64</v>
      </c>
      <c r="AS88" t="s">
        <v>139</v>
      </c>
      <c r="AT88" t="s">
        <v>164</v>
      </c>
      <c r="AU88" t="s">
        <v>84</v>
      </c>
    </row>
    <row r="89" spans="1:47" hidden="1" x14ac:dyDescent="0.3">
      <c r="A89" t="s">
        <v>745</v>
      </c>
      <c r="B89" t="s">
        <v>746</v>
      </c>
      <c r="C89" s="1" t="str">
        <f t="shared" si="4"/>
        <v>21:0088</v>
      </c>
      <c r="D89" s="1" t="str">
        <f t="shared" si="5"/>
        <v>21:0001</v>
      </c>
      <c r="E89" t="s">
        <v>747</v>
      </c>
      <c r="F89" t="s">
        <v>748</v>
      </c>
      <c r="H89">
        <v>64.204257299999995</v>
      </c>
      <c r="I89">
        <v>-109.0440766</v>
      </c>
      <c r="J89" s="1" t="str">
        <f t="shared" si="6"/>
        <v>Till</v>
      </c>
      <c r="K89" s="1" t="str">
        <f t="shared" si="7"/>
        <v>&lt;63 micron</v>
      </c>
      <c r="L89" t="s">
        <v>51</v>
      </c>
      <c r="M89" t="s">
        <v>167</v>
      </c>
      <c r="N89" t="s">
        <v>60</v>
      </c>
      <c r="O89" t="s">
        <v>282</v>
      </c>
      <c r="P89" t="s">
        <v>78</v>
      </c>
      <c r="Q89" t="s">
        <v>81</v>
      </c>
      <c r="R89" t="s">
        <v>123</v>
      </c>
      <c r="S89" t="s">
        <v>181</v>
      </c>
      <c r="T89" t="s">
        <v>316</v>
      </c>
      <c r="U89" t="s">
        <v>56</v>
      </c>
      <c r="V89" t="s">
        <v>95</v>
      </c>
      <c r="W89" t="s">
        <v>697</v>
      </c>
      <c r="X89" t="s">
        <v>97</v>
      </c>
      <c r="Y89" t="s">
        <v>64</v>
      </c>
      <c r="Z89" t="s">
        <v>51</v>
      </c>
      <c r="AA89" t="s">
        <v>470</v>
      </c>
      <c r="AB89" t="s">
        <v>408</v>
      </c>
      <c r="AC89" t="s">
        <v>64</v>
      </c>
      <c r="AD89" t="s">
        <v>459</v>
      </c>
      <c r="AE89" t="s">
        <v>287</v>
      </c>
      <c r="AF89" t="s">
        <v>69</v>
      </c>
      <c r="AG89" t="s">
        <v>384</v>
      </c>
      <c r="AH89" t="s">
        <v>71</v>
      </c>
      <c r="AI89" t="s">
        <v>584</v>
      </c>
      <c r="AJ89" t="s">
        <v>73</v>
      </c>
      <c r="AK89" t="s">
        <v>339</v>
      </c>
      <c r="AL89" t="s">
        <v>75</v>
      </c>
      <c r="AM89" t="s">
        <v>76</v>
      </c>
      <c r="AN89" t="s">
        <v>78</v>
      </c>
      <c r="AO89" t="s">
        <v>168</v>
      </c>
      <c r="AP89" t="s">
        <v>298</v>
      </c>
      <c r="AQ89" t="s">
        <v>77</v>
      </c>
      <c r="AR89" t="s">
        <v>64</v>
      </c>
      <c r="AS89" t="s">
        <v>82</v>
      </c>
      <c r="AT89" t="s">
        <v>171</v>
      </c>
      <c r="AU89" t="s">
        <v>84</v>
      </c>
    </row>
    <row r="90" spans="1:47" hidden="1" x14ac:dyDescent="0.3">
      <c r="A90" t="s">
        <v>749</v>
      </c>
      <c r="B90" t="s">
        <v>750</v>
      </c>
      <c r="C90" s="1" t="str">
        <f t="shared" si="4"/>
        <v>21:0088</v>
      </c>
      <c r="D90" s="1" t="str">
        <f t="shared" si="5"/>
        <v>21:0001</v>
      </c>
      <c r="E90" t="s">
        <v>751</v>
      </c>
      <c r="F90" t="s">
        <v>752</v>
      </c>
      <c r="H90">
        <v>64.345826599999995</v>
      </c>
      <c r="I90">
        <v>-108.7624807</v>
      </c>
      <c r="J90" s="1" t="str">
        <f t="shared" si="6"/>
        <v>Till</v>
      </c>
      <c r="K90" s="1" t="str">
        <f t="shared" si="7"/>
        <v>&lt;63 micron</v>
      </c>
      <c r="L90" t="s">
        <v>51</v>
      </c>
      <c r="M90" t="s">
        <v>314</v>
      </c>
      <c r="N90" t="s">
        <v>116</v>
      </c>
      <c r="O90" t="s">
        <v>282</v>
      </c>
      <c r="P90" t="s">
        <v>436</v>
      </c>
      <c r="Q90" t="s">
        <v>81</v>
      </c>
      <c r="R90" t="s">
        <v>261</v>
      </c>
      <c r="S90" t="s">
        <v>181</v>
      </c>
      <c r="T90" t="s">
        <v>249</v>
      </c>
      <c r="U90" t="s">
        <v>116</v>
      </c>
      <c r="V90" t="s">
        <v>117</v>
      </c>
      <c r="W90" t="s">
        <v>222</v>
      </c>
      <c r="X90" t="s">
        <v>58</v>
      </c>
      <c r="Y90" t="s">
        <v>64</v>
      </c>
      <c r="Z90" t="s">
        <v>51</v>
      </c>
      <c r="AA90" t="s">
        <v>316</v>
      </c>
      <c r="AB90" t="s">
        <v>753</v>
      </c>
      <c r="AC90" t="s">
        <v>64</v>
      </c>
      <c r="AD90" t="s">
        <v>399</v>
      </c>
      <c r="AE90" t="s">
        <v>284</v>
      </c>
      <c r="AF90" t="s">
        <v>69</v>
      </c>
      <c r="AG90" t="s">
        <v>106</v>
      </c>
      <c r="AH90" t="s">
        <v>194</v>
      </c>
      <c r="AI90" t="s">
        <v>138</v>
      </c>
      <c r="AJ90" t="s">
        <v>73</v>
      </c>
      <c r="AK90" t="s">
        <v>293</v>
      </c>
      <c r="AL90" t="s">
        <v>75</v>
      </c>
      <c r="AM90" t="s">
        <v>76</v>
      </c>
      <c r="AN90" t="s">
        <v>78</v>
      </c>
      <c r="AO90" t="s">
        <v>219</v>
      </c>
      <c r="AP90" t="s">
        <v>225</v>
      </c>
      <c r="AQ90" t="s">
        <v>355</v>
      </c>
      <c r="AR90" t="s">
        <v>64</v>
      </c>
      <c r="AS90" t="s">
        <v>436</v>
      </c>
      <c r="AT90" t="s">
        <v>525</v>
      </c>
      <c r="AU90" t="s">
        <v>84</v>
      </c>
    </row>
    <row r="91" spans="1:47" hidden="1" x14ac:dyDescent="0.3">
      <c r="A91" t="s">
        <v>754</v>
      </c>
      <c r="B91" t="s">
        <v>755</v>
      </c>
      <c r="C91" s="1" t="str">
        <f t="shared" si="4"/>
        <v>21:0088</v>
      </c>
      <c r="D91" s="1" t="str">
        <f t="shared" si="5"/>
        <v>21:0001</v>
      </c>
      <c r="E91" t="s">
        <v>756</v>
      </c>
      <c r="F91" t="s">
        <v>757</v>
      </c>
      <c r="H91">
        <v>64.382309800000002</v>
      </c>
      <c r="I91">
        <v>-108.9330068</v>
      </c>
      <c r="J91" s="1" t="str">
        <f t="shared" si="6"/>
        <v>Till</v>
      </c>
      <c r="K91" s="1" t="str">
        <f t="shared" si="7"/>
        <v>&lt;63 micron</v>
      </c>
      <c r="L91" t="s">
        <v>51</v>
      </c>
      <c r="M91" t="s">
        <v>333</v>
      </c>
      <c r="N91" t="s">
        <v>114</v>
      </c>
      <c r="O91" t="s">
        <v>504</v>
      </c>
      <c r="P91" t="s">
        <v>78</v>
      </c>
      <c r="Q91" t="s">
        <v>92</v>
      </c>
      <c r="R91" t="s">
        <v>93</v>
      </c>
      <c r="S91" t="s">
        <v>181</v>
      </c>
      <c r="T91" t="s">
        <v>607</v>
      </c>
      <c r="U91" t="s">
        <v>56</v>
      </c>
      <c r="V91" t="s">
        <v>95</v>
      </c>
      <c r="W91" t="s">
        <v>122</v>
      </c>
      <c r="X91" t="s">
        <v>97</v>
      </c>
      <c r="Y91" t="s">
        <v>64</v>
      </c>
      <c r="Z91" t="s">
        <v>51</v>
      </c>
      <c r="AA91" t="s">
        <v>152</v>
      </c>
      <c r="AB91" t="s">
        <v>99</v>
      </c>
      <c r="AC91" t="s">
        <v>64</v>
      </c>
      <c r="AD91" t="s">
        <v>326</v>
      </c>
      <c r="AE91" t="s">
        <v>162</v>
      </c>
      <c r="AF91" t="s">
        <v>69</v>
      </c>
      <c r="AG91" t="s">
        <v>164</v>
      </c>
      <c r="AH91" t="s">
        <v>71</v>
      </c>
      <c r="AI91" t="s">
        <v>239</v>
      </c>
      <c r="AJ91" t="s">
        <v>73</v>
      </c>
      <c r="AK91" t="s">
        <v>167</v>
      </c>
      <c r="AL91" t="s">
        <v>75</v>
      </c>
      <c r="AM91" t="s">
        <v>76</v>
      </c>
      <c r="AN91" t="s">
        <v>78</v>
      </c>
      <c r="AO91" t="s">
        <v>78</v>
      </c>
      <c r="AP91" t="s">
        <v>298</v>
      </c>
      <c r="AQ91" t="s">
        <v>126</v>
      </c>
      <c r="AR91" t="s">
        <v>64</v>
      </c>
      <c r="AS91" t="s">
        <v>81</v>
      </c>
      <c r="AT91" t="s">
        <v>171</v>
      </c>
      <c r="AU91" t="s">
        <v>84</v>
      </c>
    </row>
    <row r="92" spans="1:47" hidden="1" x14ac:dyDescent="0.3">
      <c r="A92" t="s">
        <v>758</v>
      </c>
      <c r="B92" t="s">
        <v>759</v>
      </c>
      <c r="C92" s="1" t="str">
        <f t="shared" si="4"/>
        <v>21:0088</v>
      </c>
      <c r="D92" s="1" t="str">
        <f t="shared" si="5"/>
        <v>21:0001</v>
      </c>
      <c r="E92" t="s">
        <v>760</v>
      </c>
      <c r="F92" t="s">
        <v>761</v>
      </c>
      <c r="H92">
        <v>64.440845800000005</v>
      </c>
      <c r="I92">
        <v>-108.98177509999999</v>
      </c>
      <c r="J92" s="1" t="str">
        <f t="shared" si="6"/>
        <v>Till</v>
      </c>
      <c r="K92" s="1" t="str">
        <f t="shared" si="7"/>
        <v>&lt;63 micron</v>
      </c>
      <c r="L92" t="s">
        <v>51</v>
      </c>
      <c r="M92" t="s">
        <v>405</v>
      </c>
      <c r="N92" t="s">
        <v>181</v>
      </c>
      <c r="O92" t="s">
        <v>512</v>
      </c>
      <c r="P92" t="s">
        <v>595</v>
      </c>
      <c r="Q92" t="s">
        <v>92</v>
      </c>
      <c r="R92" t="s">
        <v>113</v>
      </c>
      <c r="S92" t="s">
        <v>181</v>
      </c>
      <c r="T92" t="s">
        <v>156</v>
      </c>
      <c r="U92" t="s">
        <v>81</v>
      </c>
      <c r="V92" t="s">
        <v>147</v>
      </c>
      <c r="W92" t="s">
        <v>583</v>
      </c>
      <c r="X92" t="s">
        <v>119</v>
      </c>
      <c r="Y92" t="s">
        <v>64</v>
      </c>
      <c r="Z92" t="s">
        <v>51</v>
      </c>
      <c r="AA92" t="s">
        <v>336</v>
      </c>
      <c r="AB92" t="s">
        <v>319</v>
      </c>
      <c r="AC92" t="s">
        <v>64</v>
      </c>
      <c r="AD92" t="s">
        <v>67</v>
      </c>
      <c r="AE92" t="s">
        <v>336</v>
      </c>
      <c r="AF92" t="s">
        <v>69</v>
      </c>
      <c r="AG92" t="s">
        <v>123</v>
      </c>
      <c r="AH92" t="s">
        <v>71</v>
      </c>
      <c r="AI92" t="s">
        <v>161</v>
      </c>
      <c r="AJ92" t="s">
        <v>73</v>
      </c>
      <c r="AK92" t="s">
        <v>264</v>
      </c>
      <c r="AL92" t="s">
        <v>75</v>
      </c>
      <c r="AM92" t="s">
        <v>76</v>
      </c>
      <c r="AN92" t="s">
        <v>95</v>
      </c>
      <c r="AO92" t="s">
        <v>78</v>
      </c>
      <c r="AP92" t="s">
        <v>392</v>
      </c>
      <c r="AQ92" t="s">
        <v>82</v>
      </c>
      <c r="AR92" t="s">
        <v>64</v>
      </c>
      <c r="AS92" t="s">
        <v>299</v>
      </c>
      <c r="AT92" t="s">
        <v>238</v>
      </c>
      <c r="AU92" t="s">
        <v>84</v>
      </c>
    </row>
    <row r="93" spans="1:47" hidden="1" x14ac:dyDescent="0.3">
      <c r="A93" t="s">
        <v>762</v>
      </c>
      <c r="B93" t="s">
        <v>763</v>
      </c>
      <c r="C93" s="1" t="str">
        <f t="shared" si="4"/>
        <v>21:0088</v>
      </c>
      <c r="D93" s="1" t="str">
        <f t="shared" si="5"/>
        <v>21:0001</v>
      </c>
      <c r="E93" t="s">
        <v>764</v>
      </c>
      <c r="F93" t="s">
        <v>765</v>
      </c>
      <c r="H93">
        <v>64.490271699999994</v>
      </c>
      <c r="I93">
        <v>-108.9299556</v>
      </c>
      <c r="J93" s="1" t="str">
        <f t="shared" si="6"/>
        <v>Till</v>
      </c>
      <c r="K93" s="1" t="str">
        <f t="shared" si="7"/>
        <v>&lt;63 micron</v>
      </c>
      <c r="L93" t="s">
        <v>51</v>
      </c>
      <c r="M93" t="s">
        <v>533</v>
      </c>
      <c r="N93" t="s">
        <v>209</v>
      </c>
      <c r="O93" t="s">
        <v>766</v>
      </c>
      <c r="P93" t="s">
        <v>78</v>
      </c>
      <c r="Q93" t="s">
        <v>81</v>
      </c>
      <c r="R93" t="s">
        <v>70</v>
      </c>
      <c r="S93" t="s">
        <v>72</v>
      </c>
      <c r="T93" t="s">
        <v>494</v>
      </c>
      <c r="U93" t="s">
        <v>181</v>
      </c>
      <c r="V93" t="s">
        <v>117</v>
      </c>
      <c r="W93" t="s">
        <v>767</v>
      </c>
      <c r="X93" t="s">
        <v>63</v>
      </c>
      <c r="Y93" t="s">
        <v>64</v>
      </c>
      <c r="Z93" t="s">
        <v>51</v>
      </c>
      <c r="AA93" t="s">
        <v>284</v>
      </c>
      <c r="AB93" t="s">
        <v>768</v>
      </c>
      <c r="AC93" t="s">
        <v>64</v>
      </c>
      <c r="AD93" t="s">
        <v>295</v>
      </c>
      <c r="AE93" t="s">
        <v>338</v>
      </c>
      <c r="AF93" t="s">
        <v>69</v>
      </c>
      <c r="AG93" t="s">
        <v>261</v>
      </c>
      <c r="AH93" t="s">
        <v>71</v>
      </c>
      <c r="AI93" t="s">
        <v>209</v>
      </c>
      <c r="AJ93" t="s">
        <v>73</v>
      </c>
      <c r="AK93" t="s">
        <v>63</v>
      </c>
      <c r="AL93" t="s">
        <v>75</v>
      </c>
      <c r="AM93" t="s">
        <v>76</v>
      </c>
      <c r="AN93" t="s">
        <v>78</v>
      </c>
      <c r="AO93" t="s">
        <v>78</v>
      </c>
      <c r="AP93" t="s">
        <v>183</v>
      </c>
      <c r="AQ93" t="s">
        <v>208</v>
      </c>
      <c r="AR93" t="s">
        <v>64</v>
      </c>
      <c r="AS93" t="s">
        <v>436</v>
      </c>
      <c r="AT93" t="s">
        <v>171</v>
      </c>
      <c r="AU93" t="s">
        <v>84</v>
      </c>
    </row>
    <row r="94" spans="1:47" hidden="1" x14ac:dyDescent="0.3">
      <c r="A94" t="s">
        <v>769</v>
      </c>
      <c r="B94" t="s">
        <v>770</v>
      </c>
      <c r="C94" s="1" t="str">
        <f t="shared" si="4"/>
        <v>21:0088</v>
      </c>
      <c r="D94" s="1" t="str">
        <f t="shared" si="5"/>
        <v>21:0001</v>
      </c>
      <c r="E94" t="s">
        <v>771</v>
      </c>
      <c r="F94" t="s">
        <v>772</v>
      </c>
      <c r="H94">
        <v>64.595207900000005</v>
      </c>
      <c r="I94">
        <v>-108.7710622</v>
      </c>
      <c r="J94" s="1" t="str">
        <f t="shared" si="6"/>
        <v>Till</v>
      </c>
      <c r="K94" s="1" t="str">
        <f t="shared" si="7"/>
        <v>&lt;63 micron</v>
      </c>
      <c r="L94" t="s">
        <v>51</v>
      </c>
      <c r="M94" t="s">
        <v>114</v>
      </c>
      <c r="N94" t="s">
        <v>119</v>
      </c>
      <c r="O94" t="s">
        <v>233</v>
      </c>
      <c r="P94" t="s">
        <v>78</v>
      </c>
      <c r="Q94" t="s">
        <v>92</v>
      </c>
      <c r="R94" t="s">
        <v>131</v>
      </c>
      <c r="S94" t="s">
        <v>58</v>
      </c>
      <c r="T94" t="s">
        <v>389</v>
      </c>
      <c r="U94" t="s">
        <v>116</v>
      </c>
      <c r="V94" t="s">
        <v>147</v>
      </c>
      <c r="W94" t="s">
        <v>773</v>
      </c>
      <c r="X94" t="s">
        <v>97</v>
      </c>
      <c r="Y94" t="s">
        <v>64</v>
      </c>
      <c r="Z94" t="s">
        <v>51</v>
      </c>
      <c r="AA94" t="s">
        <v>98</v>
      </c>
      <c r="AB94" t="s">
        <v>606</v>
      </c>
      <c r="AC94" t="s">
        <v>64</v>
      </c>
      <c r="AD94" t="s">
        <v>326</v>
      </c>
      <c r="AE94" t="s">
        <v>176</v>
      </c>
      <c r="AF94" t="s">
        <v>69</v>
      </c>
      <c r="AG94" t="s">
        <v>136</v>
      </c>
      <c r="AH94" t="s">
        <v>194</v>
      </c>
      <c r="AI94" t="s">
        <v>58</v>
      </c>
      <c r="AJ94" t="s">
        <v>73</v>
      </c>
      <c r="AK94" t="s">
        <v>314</v>
      </c>
      <c r="AL94" t="s">
        <v>75</v>
      </c>
      <c r="AM94" t="s">
        <v>76</v>
      </c>
      <c r="AN94" t="s">
        <v>78</v>
      </c>
      <c r="AO94" t="s">
        <v>78</v>
      </c>
      <c r="AP94" t="s">
        <v>702</v>
      </c>
      <c r="AQ94" t="s">
        <v>481</v>
      </c>
      <c r="AR94" t="s">
        <v>64</v>
      </c>
      <c r="AS94" t="s">
        <v>246</v>
      </c>
      <c r="AT94" t="s">
        <v>774</v>
      </c>
      <c r="AU94" t="s">
        <v>84</v>
      </c>
    </row>
    <row r="95" spans="1:47" hidden="1" x14ac:dyDescent="0.3">
      <c r="A95" t="s">
        <v>775</v>
      </c>
      <c r="B95" t="s">
        <v>776</v>
      </c>
      <c r="C95" s="1" t="str">
        <f t="shared" si="4"/>
        <v>21:0088</v>
      </c>
      <c r="D95" s="1" t="str">
        <f t="shared" si="5"/>
        <v>21:0001</v>
      </c>
      <c r="E95" t="s">
        <v>777</v>
      </c>
      <c r="F95" t="s">
        <v>778</v>
      </c>
      <c r="H95">
        <v>64.530974400000005</v>
      </c>
      <c r="I95">
        <v>-108.7611268</v>
      </c>
      <c r="J95" s="1" t="str">
        <f t="shared" si="6"/>
        <v>Till</v>
      </c>
      <c r="K95" s="1" t="str">
        <f t="shared" si="7"/>
        <v>&lt;63 micron</v>
      </c>
      <c r="L95" t="s">
        <v>51</v>
      </c>
      <c r="M95" t="s">
        <v>91</v>
      </c>
      <c r="N95" t="s">
        <v>60</v>
      </c>
      <c r="O95" t="s">
        <v>54</v>
      </c>
      <c r="P95" t="s">
        <v>139</v>
      </c>
      <c r="Q95" t="s">
        <v>92</v>
      </c>
      <c r="R95" t="s">
        <v>197</v>
      </c>
      <c r="S95" t="s">
        <v>119</v>
      </c>
      <c r="T95" t="s">
        <v>562</v>
      </c>
      <c r="U95" t="s">
        <v>116</v>
      </c>
      <c r="V95" t="s">
        <v>147</v>
      </c>
      <c r="W95" t="s">
        <v>779</v>
      </c>
      <c r="X95" t="s">
        <v>119</v>
      </c>
      <c r="Y95" t="s">
        <v>64</v>
      </c>
      <c r="Z95" t="s">
        <v>51</v>
      </c>
      <c r="AA95" t="s">
        <v>336</v>
      </c>
      <c r="AB95" t="s">
        <v>487</v>
      </c>
      <c r="AC95" t="s">
        <v>64</v>
      </c>
      <c r="AD95" t="s">
        <v>286</v>
      </c>
      <c r="AE95" t="s">
        <v>98</v>
      </c>
      <c r="AF95" t="s">
        <v>69</v>
      </c>
      <c r="AG95" t="s">
        <v>140</v>
      </c>
      <c r="AH95" t="s">
        <v>71</v>
      </c>
      <c r="AI95" t="s">
        <v>72</v>
      </c>
      <c r="AJ95" t="s">
        <v>73</v>
      </c>
      <c r="AK95" t="s">
        <v>153</v>
      </c>
      <c r="AL95" t="s">
        <v>75</v>
      </c>
      <c r="AM95" t="s">
        <v>76</v>
      </c>
      <c r="AN95" t="s">
        <v>78</v>
      </c>
      <c r="AO95" t="s">
        <v>104</v>
      </c>
      <c r="AP95" t="s">
        <v>119</v>
      </c>
      <c r="AQ95" t="s">
        <v>398</v>
      </c>
      <c r="AR95" t="s">
        <v>64</v>
      </c>
      <c r="AS95" t="s">
        <v>299</v>
      </c>
      <c r="AT95" t="s">
        <v>525</v>
      </c>
      <c r="AU95" t="s">
        <v>84</v>
      </c>
    </row>
    <row r="96" spans="1:47" hidden="1" x14ac:dyDescent="0.3">
      <c r="A96" t="s">
        <v>780</v>
      </c>
      <c r="B96" t="s">
        <v>781</v>
      </c>
      <c r="C96" s="1" t="str">
        <f t="shared" si="4"/>
        <v>21:0088</v>
      </c>
      <c r="D96" s="1" t="str">
        <f t="shared" si="5"/>
        <v>21:0001</v>
      </c>
      <c r="E96" t="s">
        <v>782</v>
      </c>
      <c r="F96" t="s">
        <v>783</v>
      </c>
      <c r="H96">
        <v>64.513474400000007</v>
      </c>
      <c r="I96">
        <v>-108.5920133</v>
      </c>
      <c r="J96" s="1" t="str">
        <f t="shared" si="6"/>
        <v>Till</v>
      </c>
      <c r="K96" s="1" t="str">
        <f t="shared" si="7"/>
        <v>&lt;63 micron</v>
      </c>
      <c r="L96" t="s">
        <v>51</v>
      </c>
      <c r="M96" t="s">
        <v>293</v>
      </c>
      <c r="N96" t="s">
        <v>181</v>
      </c>
      <c r="O96" t="s">
        <v>381</v>
      </c>
      <c r="P96" t="s">
        <v>92</v>
      </c>
      <c r="Q96" t="s">
        <v>92</v>
      </c>
      <c r="R96" t="s">
        <v>156</v>
      </c>
      <c r="S96" t="s">
        <v>72</v>
      </c>
      <c r="T96" t="s">
        <v>607</v>
      </c>
      <c r="U96" t="s">
        <v>56</v>
      </c>
      <c r="V96" t="s">
        <v>154</v>
      </c>
      <c r="W96" t="s">
        <v>784</v>
      </c>
      <c r="X96" t="s">
        <v>181</v>
      </c>
      <c r="Y96" t="s">
        <v>64</v>
      </c>
      <c r="Z96" t="s">
        <v>51</v>
      </c>
      <c r="AA96" t="s">
        <v>287</v>
      </c>
      <c r="AB96" t="s">
        <v>274</v>
      </c>
      <c r="AC96" t="s">
        <v>64</v>
      </c>
      <c r="AD96" t="s">
        <v>151</v>
      </c>
      <c r="AE96" t="s">
        <v>111</v>
      </c>
      <c r="AF96" t="s">
        <v>69</v>
      </c>
      <c r="AG96" t="s">
        <v>211</v>
      </c>
      <c r="AH96" t="s">
        <v>194</v>
      </c>
      <c r="AI96" t="s">
        <v>636</v>
      </c>
      <c r="AJ96" t="s">
        <v>73</v>
      </c>
      <c r="AK96" t="s">
        <v>91</v>
      </c>
      <c r="AL96" t="s">
        <v>75</v>
      </c>
      <c r="AM96" t="s">
        <v>76</v>
      </c>
      <c r="AN96" t="s">
        <v>78</v>
      </c>
      <c r="AO96" t="s">
        <v>78</v>
      </c>
      <c r="AP96" t="s">
        <v>533</v>
      </c>
      <c r="AQ96" t="s">
        <v>95</v>
      </c>
      <c r="AR96" t="s">
        <v>64</v>
      </c>
      <c r="AS96" t="s">
        <v>139</v>
      </c>
      <c r="AT96" t="s">
        <v>218</v>
      </c>
      <c r="AU96" t="s">
        <v>84</v>
      </c>
    </row>
    <row r="97" spans="1:47" hidden="1" x14ac:dyDescent="0.3">
      <c r="A97" t="s">
        <v>785</v>
      </c>
      <c r="B97" t="s">
        <v>786</v>
      </c>
      <c r="C97" s="1" t="str">
        <f t="shared" si="4"/>
        <v>21:0088</v>
      </c>
      <c r="D97" s="1" t="str">
        <f t="shared" si="5"/>
        <v>21:0001</v>
      </c>
      <c r="E97" t="s">
        <v>787</v>
      </c>
      <c r="F97" t="s">
        <v>788</v>
      </c>
      <c r="H97">
        <v>64.448292100000003</v>
      </c>
      <c r="I97">
        <v>-108.6780316</v>
      </c>
      <c r="J97" s="1" t="str">
        <f t="shared" si="6"/>
        <v>Till</v>
      </c>
      <c r="K97" s="1" t="str">
        <f t="shared" si="7"/>
        <v>&lt;63 micron</v>
      </c>
      <c r="L97" t="s">
        <v>51</v>
      </c>
      <c r="M97" t="s">
        <v>210</v>
      </c>
      <c r="N97" t="s">
        <v>72</v>
      </c>
      <c r="O97" t="s">
        <v>532</v>
      </c>
      <c r="P97" t="s">
        <v>92</v>
      </c>
      <c r="Q97" t="s">
        <v>81</v>
      </c>
      <c r="R97" t="s">
        <v>774</v>
      </c>
      <c r="S97" t="s">
        <v>72</v>
      </c>
      <c r="T97" t="s">
        <v>115</v>
      </c>
      <c r="U97" t="s">
        <v>116</v>
      </c>
      <c r="V97" t="s">
        <v>117</v>
      </c>
      <c r="W97" t="s">
        <v>235</v>
      </c>
      <c r="X97" t="s">
        <v>63</v>
      </c>
      <c r="Y97" t="s">
        <v>64</v>
      </c>
      <c r="Z97" t="s">
        <v>51</v>
      </c>
      <c r="AA97" t="s">
        <v>65</v>
      </c>
      <c r="AB97" t="s">
        <v>789</v>
      </c>
      <c r="AC97" t="s">
        <v>64</v>
      </c>
      <c r="AD97" t="s">
        <v>407</v>
      </c>
      <c r="AE97" t="s">
        <v>192</v>
      </c>
      <c r="AF97" t="s">
        <v>69</v>
      </c>
      <c r="AG97" t="s">
        <v>238</v>
      </c>
      <c r="AH97" t="s">
        <v>102</v>
      </c>
      <c r="AI97" t="s">
        <v>58</v>
      </c>
      <c r="AJ97" t="s">
        <v>73</v>
      </c>
      <c r="AK97" t="s">
        <v>533</v>
      </c>
      <c r="AL97" t="s">
        <v>75</v>
      </c>
      <c r="AM97" t="s">
        <v>76</v>
      </c>
      <c r="AN97" t="s">
        <v>78</v>
      </c>
      <c r="AO97" t="s">
        <v>219</v>
      </c>
      <c r="AP97" t="s">
        <v>58</v>
      </c>
      <c r="AQ97" t="s">
        <v>155</v>
      </c>
      <c r="AR97" t="s">
        <v>64</v>
      </c>
      <c r="AS97" t="s">
        <v>55</v>
      </c>
      <c r="AT97" t="s">
        <v>790</v>
      </c>
      <c r="AU97" t="s">
        <v>84</v>
      </c>
    </row>
    <row r="98" spans="1:47" hidden="1" x14ac:dyDescent="0.3">
      <c r="A98" t="s">
        <v>791</v>
      </c>
      <c r="B98" t="s">
        <v>792</v>
      </c>
      <c r="C98" s="1" t="str">
        <f t="shared" si="4"/>
        <v>21:0088</v>
      </c>
      <c r="D98" s="1" t="str">
        <f t="shared" si="5"/>
        <v>21:0001</v>
      </c>
      <c r="E98" t="s">
        <v>793</v>
      </c>
      <c r="F98" t="s">
        <v>794</v>
      </c>
      <c r="H98">
        <v>64.771763300000003</v>
      </c>
      <c r="I98">
        <v>-109.81363949999999</v>
      </c>
      <c r="J98" s="1" t="str">
        <f t="shared" si="6"/>
        <v>Till</v>
      </c>
      <c r="K98" s="1" t="str">
        <f t="shared" si="7"/>
        <v>&lt;63 micron</v>
      </c>
      <c r="L98" t="s">
        <v>51</v>
      </c>
      <c r="M98" t="s">
        <v>209</v>
      </c>
      <c r="N98" t="s">
        <v>53</v>
      </c>
      <c r="O98" t="s">
        <v>504</v>
      </c>
      <c r="P98" t="s">
        <v>78</v>
      </c>
      <c r="Q98" t="s">
        <v>259</v>
      </c>
      <c r="R98" t="s">
        <v>59</v>
      </c>
      <c r="S98" t="s">
        <v>260</v>
      </c>
      <c r="T98" t="s">
        <v>106</v>
      </c>
      <c r="U98" t="s">
        <v>60</v>
      </c>
      <c r="V98" t="s">
        <v>61</v>
      </c>
      <c r="W98" t="s">
        <v>795</v>
      </c>
      <c r="X98" t="s">
        <v>97</v>
      </c>
      <c r="Y98" t="s">
        <v>64</v>
      </c>
      <c r="Z98" t="s">
        <v>51</v>
      </c>
      <c r="AA98" t="s">
        <v>120</v>
      </c>
      <c r="AB98" t="s">
        <v>102</v>
      </c>
      <c r="AC98" t="s">
        <v>64</v>
      </c>
      <c r="AD98" t="s">
        <v>205</v>
      </c>
      <c r="AE98" t="s">
        <v>206</v>
      </c>
      <c r="AF98" t="s">
        <v>69</v>
      </c>
      <c r="AG98" t="s">
        <v>709</v>
      </c>
      <c r="AH98" t="s">
        <v>194</v>
      </c>
      <c r="AI98" t="s">
        <v>209</v>
      </c>
      <c r="AJ98" t="s">
        <v>73</v>
      </c>
      <c r="AK98" t="s">
        <v>686</v>
      </c>
      <c r="AL98" t="s">
        <v>75</v>
      </c>
      <c r="AM98" t="s">
        <v>76</v>
      </c>
      <c r="AN98" t="s">
        <v>78</v>
      </c>
      <c r="AO98" t="s">
        <v>219</v>
      </c>
      <c r="AP98" t="s">
        <v>260</v>
      </c>
      <c r="AQ98" t="s">
        <v>600</v>
      </c>
      <c r="AR98" t="s">
        <v>64</v>
      </c>
      <c r="AS98" t="s">
        <v>246</v>
      </c>
      <c r="AT98" t="s">
        <v>709</v>
      </c>
      <c r="AU98" t="s">
        <v>84</v>
      </c>
    </row>
    <row r="99" spans="1:47" hidden="1" x14ac:dyDescent="0.3">
      <c r="A99" t="s">
        <v>796</v>
      </c>
      <c r="B99" t="s">
        <v>797</v>
      </c>
      <c r="C99" s="1" t="str">
        <f t="shared" si="4"/>
        <v>21:0088</v>
      </c>
      <c r="D99" s="1" t="str">
        <f t="shared" si="5"/>
        <v>21:0001</v>
      </c>
      <c r="E99" t="s">
        <v>798</v>
      </c>
      <c r="F99" t="s">
        <v>799</v>
      </c>
      <c r="H99">
        <v>64.793106499999993</v>
      </c>
      <c r="I99">
        <v>-109.5438918</v>
      </c>
      <c r="J99" s="1" t="str">
        <f t="shared" si="6"/>
        <v>Till</v>
      </c>
      <c r="K99" s="1" t="str">
        <f t="shared" si="7"/>
        <v>&lt;63 micron</v>
      </c>
      <c r="L99" t="s">
        <v>51</v>
      </c>
      <c r="M99" t="s">
        <v>58</v>
      </c>
      <c r="N99" t="s">
        <v>97</v>
      </c>
      <c r="O99" t="s">
        <v>112</v>
      </c>
      <c r="P99" t="s">
        <v>300</v>
      </c>
      <c r="Q99" t="s">
        <v>259</v>
      </c>
      <c r="R99" t="s">
        <v>308</v>
      </c>
      <c r="S99" t="s">
        <v>58</v>
      </c>
      <c r="T99" t="s">
        <v>115</v>
      </c>
      <c r="U99" t="s">
        <v>56</v>
      </c>
      <c r="V99" t="s">
        <v>61</v>
      </c>
      <c r="W99" t="s">
        <v>800</v>
      </c>
      <c r="X99" t="s">
        <v>97</v>
      </c>
      <c r="Y99" t="s">
        <v>64</v>
      </c>
      <c r="Z99" t="s">
        <v>51</v>
      </c>
      <c r="AA99" t="s">
        <v>192</v>
      </c>
      <c r="AB99" t="s">
        <v>66</v>
      </c>
      <c r="AC99" t="s">
        <v>64</v>
      </c>
      <c r="AD99" t="s">
        <v>399</v>
      </c>
      <c r="AE99" t="s">
        <v>101</v>
      </c>
      <c r="AF99" t="s">
        <v>69</v>
      </c>
      <c r="AG99" t="s">
        <v>93</v>
      </c>
      <c r="AH99" t="s">
        <v>194</v>
      </c>
      <c r="AI99" t="s">
        <v>58</v>
      </c>
      <c r="AJ99" t="s">
        <v>73</v>
      </c>
      <c r="AK99" t="s">
        <v>60</v>
      </c>
      <c r="AL99" t="s">
        <v>75</v>
      </c>
      <c r="AM99" t="s">
        <v>76</v>
      </c>
      <c r="AN99" t="s">
        <v>219</v>
      </c>
      <c r="AO99" t="s">
        <v>78</v>
      </c>
      <c r="AP99" t="s">
        <v>364</v>
      </c>
      <c r="AQ99" t="s">
        <v>271</v>
      </c>
      <c r="AR99" t="s">
        <v>64</v>
      </c>
      <c r="AS99" t="s">
        <v>82</v>
      </c>
      <c r="AT99" t="s">
        <v>156</v>
      </c>
      <c r="AU99" t="s">
        <v>84</v>
      </c>
    </row>
    <row r="100" spans="1:47" hidden="1" x14ac:dyDescent="0.3">
      <c r="A100" t="s">
        <v>801</v>
      </c>
      <c r="B100" t="s">
        <v>802</v>
      </c>
      <c r="C100" s="1" t="str">
        <f t="shared" si="4"/>
        <v>21:0088</v>
      </c>
      <c r="D100" s="1" t="str">
        <f t="shared" si="5"/>
        <v>21:0001</v>
      </c>
      <c r="E100" t="s">
        <v>803</v>
      </c>
      <c r="F100" t="s">
        <v>804</v>
      </c>
      <c r="H100">
        <v>64.864340400000003</v>
      </c>
      <c r="I100">
        <v>-109.83817639999999</v>
      </c>
      <c r="J100" s="1" t="str">
        <f t="shared" si="6"/>
        <v>Till</v>
      </c>
      <c r="K100" s="1" t="str">
        <f t="shared" si="7"/>
        <v>&lt;63 micron</v>
      </c>
      <c r="L100" t="s">
        <v>51</v>
      </c>
      <c r="M100" t="s">
        <v>114</v>
      </c>
      <c r="N100" t="s">
        <v>116</v>
      </c>
      <c r="O100" t="s">
        <v>189</v>
      </c>
      <c r="P100" t="s">
        <v>170</v>
      </c>
      <c r="Q100" t="s">
        <v>81</v>
      </c>
      <c r="R100" t="s">
        <v>308</v>
      </c>
      <c r="S100" t="s">
        <v>58</v>
      </c>
      <c r="T100" t="s">
        <v>472</v>
      </c>
      <c r="U100" t="s">
        <v>116</v>
      </c>
      <c r="V100" t="s">
        <v>95</v>
      </c>
      <c r="W100" t="s">
        <v>133</v>
      </c>
      <c r="X100" t="s">
        <v>97</v>
      </c>
      <c r="Y100" t="s">
        <v>64</v>
      </c>
      <c r="Z100" t="s">
        <v>51</v>
      </c>
      <c r="AA100" t="s">
        <v>334</v>
      </c>
      <c r="AB100" t="s">
        <v>102</v>
      </c>
      <c r="AC100" t="s">
        <v>64</v>
      </c>
      <c r="AD100" t="s">
        <v>577</v>
      </c>
      <c r="AE100" t="s">
        <v>337</v>
      </c>
      <c r="AF100" t="s">
        <v>69</v>
      </c>
      <c r="AG100" t="s">
        <v>218</v>
      </c>
      <c r="AH100" t="s">
        <v>194</v>
      </c>
      <c r="AI100" t="s">
        <v>72</v>
      </c>
      <c r="AJ100" t="s">
        <v>73</v>
      </c>
      <c r="AK100" t="s">
        <v>103</v>
      </c>
      <c r="AL100" t="s">
        <v>75</v>
      </c>
      <c r="AM100" t="s">
        <v>76</v>
      </c>
      <c r="AN100" t="s">
        <v>95</v>
      </c>
      <c r="AO100" t="s">
        <v>104</v>
      </c>
      <c r="AP100" t="s">
        <v>72</v>
      </c>
      <c r="AQ100" t="s">
        <v>355</v>
      </c>
      <c r="AR100" t="s">
        <v>64</v>
      </c>
      <c r="AS100" t="s">
        <v>81</v>
      </c>
      <c r="AT100" t="s">
        <v>316</v>
      </c>
      <c r="AU100" t="s">
        <v>84</v>
      </c>
    </row>
    <row r="101" spans="1:47" hidden="1" x14ac:dyDescent="0.3">
      <c r="A101" t="s">
        <v>805</v>
      </c>
      <c r="B101" t="s">
        <v>806</v>
      </c>
      <c r="C101" s="1" t="str">
        <f t="shared" si="4"/>
        <v>21:0088</v>
      </c>
      <c r="D101" s="1" t="str">
        <f t="shared" si="5"/>
        <v>21:0001</v>
      </c>
      <c r="E101" t="s">
        <v>807</v>
      </c>
      <c r="F101" t="s">
        <v>808</v>
      </c>
      <c r="H101">
        <v>64.920384600000006</v>
      </c>
      <c r="I101">
        <v>-109.7128288</v>
      </c>
      <c r="J101" s="1" t="str">
        <f t="shared" si="6"/>
        <v>Till</v>
      </c>
      <c r="K101" s="1" t="str">
        <f t="shared" si="7"/>
        <v>&lt;63 micron</v>
      </c>
      <c r="L101" t="s">
        <v>51</v>
      </c>
      <c r="M101" t="s">
        <v>507</v>
      </c>
      <c r="N101" t="s">
        <v>116</v>
      </c>
      <c r="O101" t="s">
        <v>743</v>
      </c>
      <c r="P101" t="s">
        <v>78</v>
      </c>
      <c r="Q101" t="s">
        <v>259</v>
      </c>
      <c r="R101" t="s">
        <v>217</v>
      </c>
      <c r="S101" t="s">
        <v>225</v>
      </c>
      <c r="T101" t="s">
        <v>70</v>
      </c>
      <c r="U101" t="s">
        <v>181</v>
      </c>
      <c r="V101" t="s">
        <v>61</v>
      </c>
      <c r="W101" t="s">
        <v>809</v>
      </c>
      <c r="X101" t="s">
        <v>97</v>
      </c>
      <c r="Y101" t="s">
        <v>64</v>
      </c>
      <c r="Z101" t="s">
        <v>51</v>
      </c>
      <c r="AA101" t="s">
        <v>192</v>
      </c>
      <c r="AB101" t="s">
        <v>408</v>
      </c>
      <c r="AC101" t="s">
        <v>64</v>
      </c>
      <c r="AD101" t="s">
        <v>326</v>
      </c>
      <c r="AE101" t="s">
        <v>276</v>
      </c>
      <c r="AF101" t="s">
        <v>224</v>
      </c>
      <c r="AG101" t="s">
        <v>472</v>
      </c>
      <c r="AH101" t="s">
        <v>71</v>
      </c>
      <c r="AI101" t="s">
        <v>114</v>
      </c>
      <c r="AJ101" t="s">
        <v>73</v>
      </c>
      <c r="AK101" t="s">
        <v>314</v>
      </c>
      <c r="AL101" t="s">
        <v>75</v>
      </c>
      <c r="AM101" t="s">
        <v>76</v>
      </c>
      <c r="AN101" t="s">
        <v>78</v>
      </c>
      <c r="AO101" t="s">
        <v>104</v>
      </c>
      <c r="AP101" t="s">
        <v>58</v>
      </c>
      <c r="AQ101" t="s">
        <v>422</v>
      </c>
      <c r="AR101" t="s">
        <v>64</v>
      </c>
      <c r="AS101" t="s">
        <v>246</v>
      </c>
      <c r="AT101" t="s">
        <v>435</v>
      </c>
      <c r="AU101" t="s">
        <v>84</v>
      </c>
    </row>
    <row r="102" spans="1:47" hidden="1" x14ac:dyDescent="0.3">
      <c r="A102" t="s">
        <v>810</v>
      </c>
      <c r="B102" t="s">
        <v>811</v>
      </c>
      <c r="C102" s="1" t="str">
        <f t="shared" si="4"/>
        <v>21:0088</v>
      </c>
      <c r="D102" s="1" t="str">
        <f t="shared" si="5"/>
        <v>21:0001</v>
      </c>
      <c r="E102" t="s">
        <v>812</v>
      </c>
      <c r="F102" t="s">
        <v>813</v>
      </c>
      <c r="H102">
        <v>64.935511399999996</v>
      </c>
      <c r="I102">
        <v>-109.47928810000001</v>
      </c>
      <c r="J102" s="1" t="str">
        <f t="shared" si="6"/>
        <v>Till</v>
      </c>
      <c r="K102" s="1" t="str">
        <f t="shared" si="7"/>
        <v>&lt;63 micron</v>
      </c>
      <c r="L102" t="s">
        <v>51</v>
      </c>
      <c r="M102" t="s">
        <v>58</v>
      </c>
      <c r="N102" t="s">
        <v>116</v>
      </c>
      <c r="O102" t="s">
        <v>650</v>
      </c>
      <c r="P102" t="s">
        <v>333</v>
      </c>
      <c r="Q102" t="s">
        <v>259</v>
      </c>
      <c r="R102" t="s">
        <v>132</v>
      </c>
      <c r="S102" t="s">
        <v>63</v>
      </c>
      <c r="T102" t="s">
        <v>621</v>
      </c>
      <c r="U102" t="s">
        <v>81</v>
      </c>
      <c r="V102" t="s">
        <v>147</v>
      </c>
      <c r="W102" t="s">
        <v>299</v>
      </c>
      <c r="X102" t="s">
        <v>119</v>
      </c>
      <c r="Y102" t="s">
        <v>64</v>
      </c>
      <c r="Z102" t="s">
        <v>51</v>
      </c>
      <c r="AA102" t="s">
        <v>814</v>
      </c>
      <c r="AB102" t="s">
        <v>487</v>
      </c>
      <c r="AC102" t="s">
        <v>64</v>
      </c>
      <c r="AD102" t="s">
        <v>459</v>
      </c>
      <c r="AE102" t="s">
        <v>101</v>
      </c>
      <c r="AF102" t="s">
        <v>69</v>
      </c>
      <c r="AG102" t="s">
        <v>65</v>
      </c>
      <c r="AH102" t="s">
        <v>194</v>
      </c>
      <c r="AI102" t="s">
        <v>364</v>
      </c>
      <c r="AJ102" t="s">
        <v>73</v>
      </c>
      <c r="AK102" t="s">
        <v>264</v>
      </c>
      <c r="AL102" t="s">
        <v>75</v>
      </c>
      <c r="AM102" t="s">
        <v>76</v>
      </c>
      <c r="AN102" t="s">
        <v>78</v>
      </c>
      <c r="AO102" t="s">
        <v>219</v>
      </c>
      <c r="AP102" t="s">
        <v>72</v>
      </c>
      <c r="AQ102" t="s">
        <v>333</v>
      </c>
      <c r="AR102" t="s">
        <v>64</v>
      </c>
      <c r="AS102" t="s">
        <v>299</v>
      </c>
      <c r="AT102" t="s">
        <v>171</v>
      </c>
      <c r="AU102" t="s">
        <v>84</v>
      </c>
    </row>
    <row r="103" spans="1:47" hidden="1" x14ac:dyDescent="0.3">
      <c r="A103" t="s">
        <v>815</v>
      </c>
      <c r="B103" t="s">
        <v>816</v>
      </c>
      <c r="C103" s="1" t="str">
        <f t="shared" si="4"/>
        <v>21:0088</v>
      </c>
      <c r="D103" s="1" t="str">
        <f t="shared" si="5"/>
        <v>21:0001</v>
      </c>
      <c r="E103" t="s">
        <v>817</v>
      </c>
      <c r="F103" t="s">
        <v>818</v>
      </c>
      <c r="H103">
        <v>64.883080100000001</v>
      </c>
      <c r="I103">
        <v>-109.57914479999999</v>
      </c>
      <c r="J103" s="1" t="str">
        <f t="shared" si="6"/>
        <v>Till</v>
      </c>
      <c r="K103" s="1" t="str">
        <f t="shared" si="7"/>
        <v>&lt;63 micron</v>
      </c>
      <c r="L103" t="s">
        <v>51</v>
      </c>
      <c r="M103" t="s">
        <v>58</v>
      </c>
      <c r="N103" t="s">
        <v>81</v>
      </c>
      <c r="O103" t="s">
        <v>245</v>
      </c>
      <c r="P103" t="s">
        <v>340</v>
      </c>
      <c r="Q103" t="s">
        <v>259</v>
      </c>
      <c r="R103" t="s">
        <v>123</v>
      </c>
      <c r="S103" t="s">
        <v>119</v>
      </c>
      <c r="T103" t="s">
        <v>190</v>
      </c>
      <c r="U103" t="s">
        <v>116</v>
      </c>
      <c r="V103" t="s">
        <v>95</v>
      </c>
      <c r="W103" t="s">
        <v>819</v>
      </c>
      <c r="X103" t="s">
        <v>97</v>
      </c>
      <c r="Y103" t="s">
        <v>64</v>
      </c>
      <c r="Z103" t="s">
        <v>51</v>
      </c>
      <c r="AA103" t="s">
        <v>334</v>
      </c>
      <c r="AB103" t="s">
        <v>408</v>
      </c>
      <c r="AC103" t="s">
        <v>64</v>
      </c>
      <c r="AD103" t="s">
        <v>820</v>
      </c>
      <c r="AE103" t="s">
        <v>162</v>
      </c>
      <c r="AF103" t="s">
        <v>69</v>
      </c>
      <c r="AG103" t="s">
        <v>234</v>
      </c>
      <c r="AH103" t="s">
        <v>194</v>
      </c>
      <c r="AI103" t="s">
        <v>72</v>
      </c>
      <c r="AJ103" t="s">
        <v>73</v>
      </c>
      <c r="AK103" t="s">
        <v>355</v>
      </c>
      <c r="AL103" t="s">
        <v>75</v>
      </c>
      <c r="AM103" t="s">
        <v>76</v>
      </c>
      <c r="AN103" t="s">
        <v>259</v>
      </c>
      <c r="AO103" t="s">
        <v>219</v>
      </c>
      <c r="AP103" t="s">
        <v>72</v>
      </c>
      <c r="AQ103" t="s">
        <v>105</v>
      </c>
      <c r="AR103" t="s">
        <v>116</v>
      </c>
      <c r="AS103" t="s">
        <v>82</v>
      </c>
      <c r="AT103" t="s">
        <v>308</v>
      </c>
      <c r="AU103" t="s">
        <v>84</v>
      </c>
    </row>
    <row r="104" spans="1:47" hidden="1" x14ac:dyDescent="0.3">
      <c r="A104" t="s">
        <v>821</v>
      </c>
      <c r="B104" t="s">
        <v>822</v>
      </c>
      <c r="C104" s="1" t="str">
        <f t="shared" si="4"/>
        <v>21:0088</v>
      </c>
      <c r="D104" s="1" t="str">
        <f t="shared" si="5"/>
        <v>21:0001</v>
      </c>
      <c r="E104" t="s">
        <v>823</v>
      </c>
      <c r="F104" t="s">
        <v>824</v>
      </c>
      <c r="H104">
        <v>64.567048700000001</v>
      </c>
      <c r="I104">
        <v>-109.9401412</v>
      </c>
      <c r="J104" s="1" t="str">
        <f t="shared" si="6"/>
        <v>Till</v>
      </c>
      <c r="K104" s="1" t="str">
        <f t="shared" si="7"/>
        <v>&lt;63 micron</v>
      </c>
      <c r="L104" t="s">
        <v>51</v>
      </c>
      <c r="M104" t="s">
        <v>114</v>
      </c>
      <c r="N104" t="s">
        <v>60</v>
      </c>
      <c r="O104" t="s">
        <v>381</v>
      </c>
      <c r="P104" t="s">
        <v>61</v>
      </c>
      <c r="Q104" t="s">
        <v>92</v>
      </c>
      <c r="R104" t="s">
        <v>113</v>
      </c>
      <c r="S104" t="s">
        <v>58</v>
      </c>
      <c r="T104" t="s">
        <v>825</v>
      </c>
      <c r="U104" t="s">
        <v>56</v>
      </c>
      <c r="V104" t="s">
        <v>147</v>
      </c>
      <c r="W104" t="s">
        <v>62</v>
      </c>
      <c r="X104" t="s">
        <v>97</v>
      </c>
      <c r="Y104" t="s">
        <v>64</v>
      </c>
      <c r="Z104" t="s">
        <v>51</v>
      </c>
      <c r="AA104" t="s">
        <v>120</v>
      </c>
      <c r="AB104" t="s">
        <v>134</v>
      </c>
      <c r="AC104" t="s">
        <v>64</v>
      </c>
      <c r="AD104" t="s">
        <v>459</v>
      </c>
      <c r="AE104" t="s">
        <v>101</v>
      </c>
      <c r="AF104" t="s">
        <v>69</v>
      </c>
      <c r="AG104" t="s">
        <v>93</v>
      </c>
      <c r="AH104" t="s">
        <v>71</v>
      </c>
      <c r="AI104" t="s">
        <v>58</v>
      </c>
      <c r="AJ104" t="s">
        <v>73</v>
      </c>
      <c r="AK104" t="s">
        <v>124</v>
      </c>
      <c r="AL104" t="s">
        <v>75</v>
      </c>
      <c r="AM104" t="s">
        <v>76</v>
      </c>
      <c r="AN104" t="s">
        <v>168</v>
      </c>
      <c r="AO104" t="s">
        <v>104</v>
      </c>
      <c r="AP104" t="s">
        <v>58</v>
      </c>
      <c r="AQ104" t="s">
        <v>56</v>
      </c>
      <c r="AR104" t="s">
        <v>64</v>
      </c>
      <c r="AS104" t="s">
        <v>246</v>
      </c>
      <c r="AT104" t="s">
        <v>234</v>
      </c>
      <c r="AU104" t="s">
        <v>84</v>
      </c>
    </row>
    <row r="105" spans="1:47" hidden="1" x14ac:dyDescent="0.3">
      <c r="A105" t="s">
        <v>826</v>
      </c>
      <c r="B105" t="s">
        <v>827</v>
      </c>
      <c r="C105" s="1" t="str">
        <f t="shared" si="4"/>
        <v>21:0088</v>
      </c>
      <c r="D105" s="1" t="str">
        <f t="shared" si="5"/>
        <v>21:0001</v>
      </c>
      <c r="E105" t="s">
        <v>828</v>
      </c>
      <c r="F105" t="s">
        <v>829</v>
      </c>
      <c r="H105">
        <v>64.684236999999996</v>
      </c>
      <c r="I105">
        <v>-109.9554565</v>
      </c>
      <c r="J105" s="1" t="str">
        <f t="shared" si="6"/>
        <v>Till</v>
      </c>
      <c r="K105" s="1" t="str">
        <f t="shared" si="7"/>
        <v>&lt;63 micron</v>
      </c>
      <c r="L105" t="s">
        <v>51</v>
      </c>
      <c r="M105" t="s">
        <v>72</v>
      </c>
      <c r="N105" t="s">
        <v>116</v>
      </c>
      <c r="O105" t="s">
        <v>830</v>
      </c>
      <c r="P105" t="s">
        <v>436</v>
      </c>
      <c r="Q105" t="s">
        <v>81</v>
      </c>
      <c r="R105" t="s">
        <v>113</v>
      </c>
      <c r="S105" t="s">
        <v>60</v>
      </c>
      <c r="T105" t="s">
        <v>346</v>
      </c>
      <c r="U105" t="s">
        <v>81</v>
      </c>
      <c r="V105" t="s">
        <v>61</v>
      </c>
      <c r="W105" t="s">
        <v>831</v>
      </c>
      <c r="X105" t="s">
        <v>181</v>
      </c>
      <c r="Y105" t="s">
        <v>64</v>
      </c>
      <c r="Z105" t="s">
        <v>51</v>
      </c>
      <c r="AA105" t="s">
        <v>120</v>
      </c>
      <c r="AB105" t="s">
        <v>66</v>
      </c>
      <c r="AC105" t="s">
        <v>64</v>
      </c>
      <c r="AD105" t="s">
        <v>819</v>
      </c>
      <c r="AE105" t="s">
        <v>470</v>
      </c>
      <c r="AF105" t="s">
        <v>69</v>
      </c>
      <c r="AG105" t="s">
        <v>211</v>
      </c>
      <c r="AH105" t="s">
        <v>194</v>
      </c>
      <c r="AI105" t="s">
        <v>153</v>
      </c>
      <c r="AJ105" t="s">
        <v>73</v>
      </c>
      <c r="AK105" t="s">
        <v>264</v>
      </c>
      <c r="AL105" t="s">
        <v>75</v>
      </c>
      <c r="AM105" t="s">
        <v>76</v>
      </c>
      <c r="AN105" t="s">
        <v>78</v>
      </c>
      <c r="AO105" t="s">
        <v>104</v>
      </c>
      <c r="AP105" t="s">
        <v>209</v>
      </c>
      <c r="AQ105" t="s">
        <v>170</v>
      </c>
      <c r="AR105" t="s">
        <v>64</v>
      </c>
      <c r="AS105" t="s">
        <v>81</v>
      </c>
      <c r="AT105" t="s">
        <v>171</v>
      </c>
      <c r="AU105" t="s">
        <v>84</v>
      </c>
    </row>
    <row r="106" spans="1:47" hidden="1" x14ac:dyDescent="0.3">
      <c r="A106" t="s">
        <v>832</v>
      </c>
      <c r="B106" t="s">
        <v>833</v>
      </c>
      <c r="C106" s="1" t="str">
        <f t="shared" si="4"/>
        <v>21:0088</v>
      </c>
      <c r="D106" s="1" t="str">
        <f t="shared" si="5"/>
        <v>21:0001</v>
      </c>
      <c r="E106" t="s">
        <v>828</v>
      </c>
      <c r="F106" t="s">
        <v>834</v>
      </c>
      <c r="H106">
        <v>64.684236999999996</v>
      </c>
      <c r="I106">
        <v>-109.9554565</v>
      </c>
      <c r="J106" s="1" t="str">
        <f t="shared" si="6"/>
        <v>Till</v>
      </c>
      <c r="K106" s="1" t="str">
        <f t="shared" si="7"/>
        <v>&lt;63 micron</v>
      </c>
      <c r="L106" t="s">
        <v>51</v>
      </c>
      <c r="M106" t="s">
        <v>195</v>
      </c>
      <c r="N106" t="s">
        <v>53</v>
      </c>
      <c r="O106" t="s">
        <v>835</v>
      </c>
      <c r="P106" t="s">
        <v>333</v>
      </c>
      <c r="Q106" t="s">
        <v>64</v>
      </c>
      <c r="R106" t="s">
        <v>83</v>
      </c>
      <c r="S106" t="s">
        <v>116</v>
      </c>
      <c r="T106" t="s">
        <v>346</v>
      </c>
      <c r="U106" t="s">
        <v>81</v>
      </c>
      <c r="V106" t="s">
        <v>95</v>
      </c>
      <c r="W106" t="s">
        <v>836</v>
      </c>
      <c r="X106" t="s">
        <v>97</v>
      </c>
      <c r="Y106" t="s">
        <v>64</v>
      </c>
      <c r="Z106" t="s">
        <v>51</v>
      </c>
      <c r="AA106" t="s">
        <v>149</v>
      </c>
      <c r="AB106" t="s">
        <v>236</v>
      </c>
      <c r="AC106" t="s">
        <v>64</v>
      </c>
      <c r="AD106" t="s">
        <v>347</v>
      </c>
      <c r="AE106" t="s">
        <v>152</v>
      </c>
      <c r="AF106" t="s">
        <v>69</v>
      </c>
      <c r="AG106" t="s">
        <v>413</v>
      </c>
      <c r="AH106" t="s">
        <v>71</v>
      </c>
      <c r="AI106" t="s">
        <v>52</v>
      </c>
      <c r="AJ106" t="s">
        <v>73</v>
      </c>
      <c r="AK106" t="s">
        <v>314</v>
      </c>
      <c r="AL106" t="s">
        <v>75</v>
      </c>
      <c r="AM106" t="s">
        <v>76</v>
      </c>
      <c r="AN106" t="s">
        <v>78</v>
      </c>
      <c r="AO106" t="s">
        <v>78</v>
      </c>
      <c r="AP106" t="s">
        <v>58</v>
      </c>
      <c r="AQ106" t="s">
        <v>595</v>
      </c>
      <c r="AR106" t="s">
        <v>64</v>
      </c>
      <c r="AS106" t="s">
        <v>77</v>
      </c>
      <c r="AT106" t="s">
        <v>171</v>
      </c>
      <c r="AU106" t="s">
        <v>84</v>
      </c>
    </row>
    <row r="107" spans="1:47" hidden="1" x14ac:dyDescent="0.3">
      <c r="A107" t="s">
        <v>837</v>
      </c>
      <c r="B107" t="s">
        <v>838</v>
      </c>
      <c r="C107" s="1" t="str">
        <f t="shared" si="4"/>
        <v>21:0088</v>
      </c>
      <c r="D107" s="1" t="str">
        <f t="shared" si="5"/>
        <v>21:0001</v>
      </c>
      <c r="E107" t="s">
        <v>839</v>
      </c>
      <c r="F107" t="s">
        <v>840</v>
      </c>
      <c r="H107">
        <v>64.682310400000006</v>
      </c>
      <c r="I107">
        <v>-109.81308749999999</v>
      </c>
      <c r="J107" s="1" t="str">
        <f t="shared" si="6"/>
        <v>Till</v>
      </c>
      <c r="K107" s="1" t="str">
        <f t="shared" si="7"/>
        <v>&lt;63 micron</v>
      </c>
      <c r="L107" t="s">
        <v>51</v>
      </c>
      <c r="M107" t="s">
        <v>72</v>
      </c>
      <c r="N107" t="s">
        <v>181</v>
      </c>
      <c r="O107" t="s">
        <v>650</v>
      </c>
      <c r="P107" t="s">
        <v>340</v>
      </c>
      <c r="Q107" t="s">
        <v>259</v>
      </c>
      <c r="R107" t="s">
        <v>435</v>
      </c>
      <c r="S107" t="s">
        <v>209</v>
      </c>
      <c r="T107" t="s">
        <v>238</v>
      </c>
      <c r="U107" t="s">
        <v>116</v>
      </c>
      <c r="V107" t="s">
        <v>147</v>
      </c>
      <c r="W107" t="s">
        <v>148</v>
      </c>
      <c r="X107" t="s">
        <v>119</v>
      </c>
      <c r="Y107" t="s">
        <v>64</v>
      </c>
      <c r="Z107" t="s">
        <v>51</v>
      </c>
      <c r="AA107" t="s">
        <v>284</v>
      </c>
      <c r="AB107" t="s">
        <v>319</v>
      </c>
      <c r="AC107" t="s">
        <v>64</v>
      </c>
      <c r="AD107" t="s">
        <v>442</v>
      </c>
      <c r="AE107" t="s">
        <v>149</v>
      </c>
      <c r="AF107" t="s">
        <v>94</v>
      </c>
      <c r="AG107" t="s">
        <v>132</v>
      </c>
      <c r="AH107" t="s">
        <v>71</v>
      </c>
      <c r="AI107" t="s">
        <v>58</v>
      </c>
      <c r="AJ107" t="s">
        <v>73</v>
      </c>
      <c r="AK107" t="s">
        <v>600</v>
      </c>
      <c r="AL107" t="s">
        <v>75</v>
      </c>
      <c r="AM107" t="s">
        <v>76</v>
      </c>
      <c r="AN107" t="s">
        <v>168</v>
      </c>
      <c r="AO107" t="s">
        <v>137</v>
      </c>
      <c r="AP107" t="s">
        <v>260</v>
      </c>
      <c r="AQ107" t="s">
        <v>208</v>
      </c>
      <c r="AR107" t="s">
        <v>64</v>
      </c>
      <c r="AS107" t="s">
        <v>299</v>
      </c>
      <c r="AT107" t="s">
        <v>414</v>
      </c>
      <c r="AU107" t="s">
        <v>84</v>
      </c>
    </row>
    <row r="108" spans="1:47" hidden="1" x14ac:dyDescent="0.3">
      <c r="A108" t="s">
        <v>841</v>
      </c>
      <c r="B108" t="s">
        <v>842</v>
      </c>
      <c r="C108" s="1" t="str">
        <f t="shared" si="4"/>
        <v>21:0088</v>
      </c>
      <c r="D108" s="1" t="str">
        <f t="shared" si="5"/>
        <v>21:0001</v>
      </c>
      <c r="E108" t="s">
        <v>843</v>
      </c>
      <c r="F108" t="s">
        <v>844</v>
      </c>
      <c r="H108">
        <v>64.655543300000005</v>
      </c>
      <c r="I108">
        <v>-109.52117869999999</v>
      </c>
      <c r="J108" s="1" t="str">
        <f t="shared" si="6"/>
        <v>Till</v>
      </c>
      <c r="K108" s="1" t="str">
        <f t="shared" si="7"/>
        <v>&lt;63 micron</v>
      </c>
      <c r="L108" t="s">
        <v>51</v>
      </c>
      <c r="M108" t="s">
        <v>260</v>
      </c>
      <c r="N108" t="s">
        <v>60</v>
      </c>
      <c r="O108" t="s">
        <v>233</v>
      </c>
      <c r="P108" t="s">
        <v>436</v>
      </c>
      <c r="Q108" t="s">
        <v>259</v>
      </c>
      <c r="R108" t="s">
        <v>131</v>
      </c>
      <c r="S108" t="s">
        <v>260</v>
      </c>
      <c r="T108" t="s">
        <v>261</v>
      </c>
      <c r="U108" t="s">
        <v>60</v>
      </c>
      <c r="V108" t="s">
        <v>147</v>
      </c>
      <c r="W108" t="s">
        <v>845</v>
      </c>
      <c r="X108" t="s">
        <v>97</v>
      </c>
      <c r="Y108" t="s">
        <v>64</v>
      </c>
      <c r="Z108" t="s">
        <v>51</v>
      </c>
      <c r="AA108" t="s">
        <v>192</v>
      </c>
      <c r="AB108" t="s">
        <v>408</v>
      </c>
      <c r="AC108" t="s">
        <v>64</v>
      </c>
      <c r="AD108" t="s">
        <v>583</v>
      </c>
      <c r="AE108" t="s">
        <v>98</v>
      </c>
      <c r="AF108" t="s">
        <v>69</v>
      </c>
      <c r="AG108" t="s">
        <v>435</v>
      </c>
      <c r="AH108" t="s">
        <v>391</v>
      </c>
      <c r="AI108" t="s">
        <v>114</v>
      </c>
      <c r="AJ108" t="s">
        <v>73</v>
      </c>
      <c r="AK108" t="s">
        <v>52</v>
      </c>
      <c r="AL108" t="s">
        <v>75</v>
      </c>
      <c r="AM108" t="s">
        <v>76</v>
      </c>
      <c r="AN108" t="s">
        <v>219</v>
      </c>
      <c r="AO108" t="s">
        <v>168</v>
      </c>
      <c r="AP108" t="s">
        <v>58</v>
      </c>
      <c r="AQ108" t="s">
        <v>167</v>
      </c>
      <c r="AR108" t="s">
        <v>64</v>
      </c>
      <c r="AS108" t="s">
        <v>246</v>
      </c>
      <c r="AT108" t="s">
        <v>562</v>
      </c>
      <c r="AU108" t="s">
        <v>84</v>
      </c>
    </row>
    <row r="109" spans="1:47" hidden="1" x14ac:dyDescent="0.3">
      <c r="A109" t="s">
        <v>846</v>
      </c>
      <c r="B109" t="s">
        <v>847</v>
      </c>
      <c r="C109" s="1" t="str">
        <f t="shared" si="4"/>
        <v>21:0088</v>
      </c>
      <c r="D109" s="1" t="str">
        <f t="shared" si="5"/>
        <v>21:0001</v>
      </c>
      <c r="E109" t="s">
        <v>848</v>
      </c>
      <c r="F109" t="s">
        <v>849</v>
      </c>
      <c r="H109">
        <v>64.590684300000007</v>
      </c>
      <c r="I109">
        <v>-109.8047559</v>
      </c>
      <c r="J109" s="1" t="str">
        <f t="shared" si="6"/>
        <v>Till</v>
      </c>
      <c r="K109" s="1" t="str">
        <f t="shared" si="7"/>
        <v>&lt;63 micron</v>
      </c>
      <c r="L109" t="s">
        <v>51</v>
      </c>
      <c r="M109" t="s">
        <v>464</v>
      </c>
      <c r="N109" t="s">
        <v>116</v>
      </c>
      <c r="O109" t="s">
        <v>375</v>
      </c>
      <c r="P109" t="s">
        <v>246</v>
      </c>
      <c r="Q109" t="s">
        <v>81</v>
      </c>
      <c r="R109" t="s">
        <v>272</v>
      </c>
      <c r="S109" t="s">
        <v>119</v>
      </c>
      <c r="T109" t="s">
        <v>115</v>
      </c>
      <c r="U109" t="s">
        <v>116</v>
      </c>
      <c r="V109" t="s">
        <v>95</v>
      </c>
      <c r="W109" t="s">
        <v>612</v>
      </c>
      <c r="X109" t="s">
        <v>97</v>
      </c>
      <c r="Y109" t="s">
        <v>64</v>
      </c>
      <c r="Z109" t="s">
        <v>51</v>
      </c>
      <c r="AA109" t="s">
        <v>206</v>
      </c>
      <c r="AB109" t="s">
        <v>102</v>
      </c>
      <c r="AC109" t="s">
        <v>64</v>
      </c>
      <c r="AD109" t="s">
        <v>81</v>
      </c>
      <c r="AE109" t="s">
        <v>223</v>
      </c>
      <c r="AF109" t="s">
        <v>69</v>
      </c>
      <c r="AG109" t="s">
        <v>132</v>
      </c>
      <c r="AH109" t="s">
        <v>194</v>
      </c>
      <c r="AI109" t="s">
        <v>72</v>
      </c>
      <c r="AJ109" t="s">
        <v>73</v>
      </c>
      <c r="AK109" t="s">
        <v>339</v>
      </c>
      <c r="AL109" t="s">
        <v>75</v>
      </c>
      <c r="AM109" t="s">
        <v>76</v>
      </c>
      <c r="AN109" t="s">
        <v>78</v>
      </c>
      <c r="AO109" t="s">
        <v>78</v>
      </c>
      <c r="AP109" t="s">
        <v>138</v>
      </c>
      <c r="AQ109" t="s">
        <v>333</v>
      </c>
      <c r="AR109" t="s">
        <v>64</v>
      </c>
      <c r="AS109" t="s">
        <v>77</v>
      </c>
      <c r="AT109" t="s">
        <v>131</v>
      </c>
      <c r="AU109" t="s">
        <v>84</v>
      </c>
    </row>
    <row r="110" spans="1:47" hidden="1" x14ac:dyDescent="0.3">
      <c r="A110" t="s">
        <v>850</v>
      </c>
      <c r="B110" t="s">
        <v>851</v>
      </c>
      <c r="C110" s="1" t="str">
        <f t="shared" si="4"/>
        <v>21:0088</v>
      </c>
      <c r="D110" s="1" t="str">
        <f t="shared" si="5"/>
        <v>21:0001</v>
      </c>
      <c r="E110" t="s">
        <v>852</v>
      </c>
      <c r="F110" t="s">
        <v>853</v>
      </c>
      <c r="H110">
        <v>64.550953800000002</v>
      </c>
      <c r="I110">
        <v>-109.6162143</v>
      </c>
      <c r="J110" s="1" t="str">
        <f t="shared" si="6"/>
        <v>Till</v>
      </c>
      <c r="K110" s="1" t="str">
        <f t="shared" si="7"/>
        <v>&lt;63 micron</v>
      </c>
      <c r="L110" t="s">
        <v>51</v>
      </c>
      <c r="M110" t="s">
        <v>101</v>
      </c>
      <c r="N110" t="s">
        <v>97</v>
      </c>
      <c r="O110" t="s">
        <v>397</v>
      </c>
      <c r="P110" t="s">
        <v>299</v>
      </c>
      <c r="Q110" t="s">
        <v>259</v>
      </c>
      <c r="R110" t="s">
        <v>692</v>
      </c>
      <c r="S110" t="s">
        <v>79</v>
      </c>
      <c r="T110" t="s">
        <v>261</v>
      </c>
      <c r="U110" t="s">
        <v>60</v>
      </c>
      <c r="V110" t="s">
        <v>117</v>
      </c>
      <c r="W110" t="s">
        <v>518</v>
      </c>
      <c r="X110" t="s">
        <v>97</v>
      </c>
      <c r="Y110" t="s">
        <v>64</v>
      </c>
      <c r="Z110" t="s">
        <v>51</v>
      </c>
      <c r="AA110" t="s">
        <v>346</v>
      </c>
      <c r="AB110" t="s">
        <v>134</v>
      </c>
      <c r="AC110" t="s">
        <v>64</v>
      </c>
      <c r="AD110" t="s">
        <v>854</v>
      </c>
      <c r="AE110" t="s">
        <v>336</v>
      </c>
      <c r="AF110" t="s">
        <v>69</v>
      </c>
      <c r="AG110" t="s">
        <v>132</v>
      </c>
      <c r="AH110" t="s">
        <v>71</v>
      </c>
      <c r="AI110" t="s">
        <v>209</v>
      </c>
      <c r="AJ110" t="s">
        <v>73</v>
      </c>
      <c r="AK110" t="s">
        <v>288</v>
      </c>
      <c r="AL110" t="s">
        <v>75</v>
      </c>
      <c r="AM110" t="s">
        <v>76</v>
      </c>
      <c r="AN110" t="s">
        <v>78</v>
      </c>
      <c r="AO110" t="s">
        <v>219</v>
      </c>
      <c r="AP110" t="s">
        <v>58</v>
      </c>
      <c r="AQ110" t="s">
        <v>105</v>
      </c>
      <c r="AR110" t="s">
        <v>81</v>
      </c>
      <c r="AS110" t="s">
        <v>82</v>
      </c>
      <c r="AT110" t="s">
        <v>131</v>
      </c>
      <c r="AU110" t="s">
        <v>84</v>
      </c>
    </row>
    <row r="111" spans="1:47" hidden="1" x14ac:dyDescent="0.3">
      <c r="A111" t="s">
        <v>855</v>
      </c>
      <c r="B111" t="s">
        <v>856</v>
      </c>
      <c r="C111" s="1" t="str">
        <f t="shared" si="4"/>
        <v>21:0088</v>
      </c>
      <c r="D111" s="1" t="str">
        <f t="shared" si="5"/>
        <v>21:0001</v>
      </c>
      <c r="E111" t="s">
        <v>857</v>
      </c>
      <c r="F111" t="s">
        <v>858</v>
      </c>
      <c r="H111">
        <v>64.518054699999993</v>
      </c>
      <c r="I111">
        <v>-109.77132779999999</v>
      </c>
      <c r="J111" s="1" t="str">
        <f t="shared" si="6"/>
        <v>Till</v>
      </c>
      <c r="K111" s="1" t="str">
        <f t="shared" si="7"/>
        <v>&lt;63 micron</v>
      </c>
      <c r="L111" t="s">
        <v>51</v>
      </c>
      <c r="M111" t="s">
        <v>58</v>
      </c>
      <c r="N111" t="s">
        <v>81</v>
      </c>
      <c r="O111" t="s">
        <v>189</v>
      </c>
      <c r="P111" t="s">
        <v>348</v>
      </c>
      <c r="Q111" t="s">
        <v>81</v>
      </c>
      <c r="R111" t="s">
        <v>93</v>
      </c>
      <c r="S111" t="s">
        <v>209</v>
      </c>
      <c r="T111" t="s">
        <v>562</v>
      </c>
      <c r="U111" t="s">
        <v>56</v>
      </c>
      <c r="V111" t="s">
        <v>95</v>
      </c>
      <c r="W111" t="s">
        <v>859</v>
      </c>
      <c r="X111" t="s">
        <v>181</v>
      </c>
      <c r="Y111" t="s">
        <v>64</v>
      </c>
      <c r="Z111" t="s">
        <v>51</v>
      </c>
      <c r="AA111" t="s">
        <v>98</v>
      </c>
      <c r="AB111" t="s">
        <v>99</v>
      </c>
      <c r="AC111" t="s">
        <v>64</v>
      </c>
      <c r="AD111" t="s">
        <v>326</v>
      </c>
      <c r="AE111" t="s">
        <v>152</v>
      </c>
      <c r="AF111" t="s">
        <v>69</v>
      </c>
      <c r="AG111" t="s">
        <v>369</v>
      </c>
      <c r="AH111" t="s">
        <v>71</v>
      </c>
      <c r="AI111" t="s">
        <v>207</v>
      </c>
      <c r="AJ111" t="s">
        <v>73</v>
      </c>
      <c r="AK111" t="s">
        <v>155</v>
      </c>
      <c r="AL111" t="s">
        <v>75</v>
      </c>
      <c r="AM111" t="s">
        <v>76</v>
      </c>
      <c r="AN111" t="s">
        <v>154</v>
      </c>
      <c r="AO111" t="s">
        <v>104</v>
      </c>
      <c r="AP111" t="s">
        <v>166</v>
      </c>
      <c r="AQ111" t="s">
        <v>340</v>
      </c>
      <c r="AR111" t="s">
        <v>64</v>
      </c>
      <c r="AS111" t="s">
        <v>77</v>
      </c>
      <c r="AT111" t="s">
        <v>308</v>
      </c>
      <c r="AU111" t="s">
        <v>84</v>
      </c>
    </row>
    <row r="112" spans="1:47" hidden="1" x14ac:dyDescent="0.3">
      <c r="A112" t="s">
        <v>860</v>
      </c>
      <c r="B112" t="s">
        <v>861</v>
      </c>
      <c r="C112" s="1" t="str">
        <f t="shared" si="4"/>
        <v>21:0088</v>
      </c>
      <c r="D112" s="1" t="str">
        <f t="shared" si="5"/>
        <v>21:0001</v>
      </c>
      <c r="E112" t="s">
        <v>862</v>
      </c>
      <c r="F112" t="s">
        <v>863</v>
      </c>
      <c r="H112">
        <v>64.402321799999996</v>
      </c>
      <c r="I112">
        <v>-109.534594</v>
      </c>
      <c r="J112" s="1" t="str">
        <f t="shared" si="6"/>
        <v>Till</v>
      </c>
      <c r="K112" s="1" t="str">
        <f t="shared" si="7"/>
        <v>&lt;63 micron</v>
      </c>
      <c r="L112" t="s">
        <v>51</v>
      </c>
      <c r="M112" t="s">
        <v>260</v>
      </c>
      <c r="N112" t="s">
        <v>116</v>
      </c>
      <c r="O112" t="s">
        <v>245</v>
      </c>
      <c r="P112" t="s">
        <v>333</v>
      </c>
      <c r="Q112" t="s">
        <v>92</v>
      </c>
      <c r="R112" t="s">
        <v>327</v>
      </c>
      <c r="S112" t="s">
        <v>63</v>
      </c>
      <c r="T112" t="s">
        <v>218</v>
      </c>
      <c r="U112" t="s">
        <v>81</v>
      </c>
      <c r="V112" t="s">
        <v>95</v>
      </c>
      <c r="W112" t="s">
        <v>248</v>
      </c>
      <c r="X112" t="s">
        <v>181</v>
      </c>
      <c r="Y112" t="s">
        <v>64</v>
      </c>
      <c r="Z112" t="s">
        <v>51</v>
      </c>
      <c r="AA112" t="s">
        <v>336</v>
      </c>
      <c r="AB112" t="s">
        <v>102</v>
      </c>
      <c r="AC112" t="s">
        <v>64</v>
      </c>
      <c r="AD112" t="s">
        <v>864</v>
      </c>
      <c r="AE112" t="s">
        <v>223</v>
      </c>
      <c r="AF112" t="s">
        <v>69</v>
      </c>
      <c r="AG112" t="s">
        <v>369</v>
      </c>
      <c r="AH112" t="s">
        <v>71</v>
      </c>
      <c r="AI112" t="s">
        <v>600</v>
      </c>
      <c r="AJ112" t="s">
        <v>73</v>
      </c>
      <c r="AK112" t="s">
        <v>339</v>
      </c>
      <c r="AL112" t="s">
        <v>75</v>
      </c>
      <c r="AM112" t="s">
        <v>76</v>
      </c>
      <c r="AN112" t="s">
        <v>104</v>
      </c>
      <c r="AO112" t="s">
        <v>168</v>
      </c>
      <c r="AP112" t="s">
        <v>392</v>
      </c>
      <c r="AQ112" t="s">
        <v>436</v>
      </c>
      <c r="AR112" t="s">
        <v>64</v>
      </c>
      <c r="AS112" t="s">
        <v>139</v>
      </c>
      <c r="AT112" t="s">
        <v>171</v>
      </c>
      <c r="AU112" t="s">
        <v>84</v>
      </c>
    </row>
    <row r="113" spans="1:47" hidden="1" x14ac:dyDescent="0.3">
      <c r="A113" t="s">
        <v>865</v>
      </c>
      <c r="B113" t="s">
        <v>866</v>
      </c>
      <c r="C113" s="1" t="str">
        <f t="shared" si="4"/>
        <v>21:0088</v>
      </c>
      <c r="D113" s="1" t="str">
        <f t="shared" si="5"/>
        <v>21:0001</v>
      </c>
      <c r="E113" t="s">
        <v>867</v>
      </c>
      <c r="F113" t="s">
        <v>868</v>
      </c>
      <c r="H113">
        <v>64.311994900000002</v>
      </c>
      <c r="I113">
        <v>-109.5776304</v>
      </c>
      <c r="J113" s="1" t="str">
        <f t="shared" si="6"/>
        <v>Till</v>
      </c>
      <c r="K113" s="1" t="str">
        <f t="shared" si="7"/>
        <v>&lt;63 micron</v>
      </c>
      <c r="L113" t="s">
        <v>51</v>
      </c>
      <c r="M113" t="s">
        <v>584</v>
      </c>
      <c r="N113" t="s">
        <v>53</v>
      </c>
      <c r="O113" t="s">
        <v>650</v>
      </c>
      <c r="P113" t="s">
        <v>55</v>
      </c>
      <c r="Q113" t="s">
        <v>81</v>
      </c>
      <c r="R113" t="s">
        <v>249</v>
      </c>
      <c r="S113" t="s">
        <v>63</v>
      </c>
      <c r="T113" t="s">
        <v>131</v>
      </c>
      <c r="U113" t="s">
        <v>56</v>
      </c>
      <c r="V113" t="s">
        <v>259</v>
      </c>
      <c r="W113" t="s">
        <v>583</v>
      </c>
      <c r="X113" t="s">
        <v>181</v>
      </c>
      <c r="Y113" t="s">
        <v>64</v>
      </c>
      <c r="Z113" t="s">
        <v>51</v>
      </c>
      <c r="AA113" t="s">
        <v>470</v>
      </c>
      <c r="AB113" t="s">
        <v>236</v>
      </c>
      <c r="AC113" t="s">
        <v>64</v>
      </c>
      <c r="AD113" t="s">
        <v>100</v>
      </c>
      <c r="AE113" t="s">
        <v>507</v>
      </c>
      <c r="AF113" t="s">
        <v>69</v>
      </c>
      <c r="AG113" t="s">
        <v>83</v>
      </c>
      <c r="AH113" t="s">
        <v>71</v>
      </c>
      <c r="AI113" t="s">
        <v>202</v>
      </c>
      <c r="AJ113" t="s">
        <v>73</v>
      </c>
      <c r="AK113" t="s">
        <v>105</v>
      </c>
      <c r="AL113" t="s">
        <v>75</v>
      </c>
      <c r="AM113" t="s">
        <v>76</v>
      </c>
      <c r="AN113" t="s">
        <v>78</v>
      </c>
      <c r="AO113" t="s">
        <v>78</v>
      </c>
      <c r="AP113" t="s">
        <v>570</v>
      </c>
      <c r="AQ113" t="s">
        <v>436</v>
      </c>
      <c r="AR113" t="s">
        <v>259</v>
      </c>
      <c r="AS113" t="s">
        <v>139</v>
      </c>
      <c r="AT113" t="s">
        <v>93</v>
      </c>
      <c r="AU113" t="s">
        <v>84</v>
      </c>
    </row>
    <row r="114" spans="1:47" hidden="1" x14ac:dyDescent="0.3">
      <c r="A114" t="s">
        <v>869</v>
      </c>
      <c r="B114" t="s">
        <v>870</v>
      </c>
      <c r="C114" s="1" t="str">
        <f t="shared" si="4"/>
        <v>21:0088</v>
      </c>
      <c r="D114" s="1" t="str">
        <f t="shared" si="5"/>
        <v>21:0001</v>
      </c>
      <c r="E114" t="s">
        <v>871</v>
      </c>
      <c r="F114" t="s">
        <v>872</v>
      </c>
      <c r="H114">
        <v>64.236638299999996</v>
      </c>
      <c r="I114">
        <v>-109.7370215</v>
      </c>
      <c r="J114" s="1" t="str">
        <f t="shared" si="6"/>
        <v>Till</v>
      </c>
      <c r="K114" s="1" t="str">
        <f t="shared" si="7"/>
        <v>&lt;63 micron</v>
      </c>
      <c r="L114" t="s">
        <v>51</v>
      </c>
      <c r="M114" t="s">
        <v>56</v>
      </c>
      <c r="N114" t="s">
        <v>81</v>
      </c>
      <c r="O114" t="s">
        <v>163</v>
      </c>
      <c r="P114" t="s">
        <v>82</v>
      </c>
      <c r="Q114" t="s">
        <v>81</v>
      </c>
      <c r="R114" t="s">
        <v>382</v>
      </c>
      <c r="S114" t="s">
        <v>56</v>
      </c>
      <c r="T114" t="s">
        <v>470</v>
      </c>
      <c r="U114" t="s">
        <v>81</v>
      </c>
      <c r="V114" t="s">
        <v>154</v>
      </c>
      <c r="W114" t="s">
        <v>259</v>
      </c>
      <c r="X114" t="s">
        <v>181</v>
      </c>
      <c r="Y114" t="s">
        <v>64</v>
      </c>
      <c r="Z114" t="s">
        <v>51</v>
      </c>
      <c r="AA114" t="s">
        <v>276</v>
      </c>
      <c r="AB114" t="s">
        <v>306</v>
      </c>
      <c r="AC114" t="s">
        <v>64</v>
      </c>
      <c r="AD114" t="s">
        <v>126</v>
      </c>
      <c r="AE114" t="s">
        <v>507</v>
      </c>
      <c r="AF114" t="s">
        <v>69</v>
      </c>
      <c r="AG114" t="s">
        <v>316</v>
      </c>
      <c r="AH114" t="s">
        <v>194</v>
      </c>
      <c r="AI114" t="s">
        <v>473</v>
      </c>
      <c r="AJ114" t="s">
        <v>73</v>
      </c>
      <c r="AK114" t="s">
        <v>116</v>
      </c>
      <c r="AL114" t="s">
        <v>75</v>
      </c>
      <c r="AM114" t="s">
        <v>76</v>
      </c>
      <c r="AN114" t="s">
        <v>78</v>
      </c>
      <c r="AO114" t="s">
        <v>251</v>
      </c>
      <c r="AP114" t="s">
        <v>226</v>
      </c>
      <c r="AQ114" t="s">
        <v>92</v>
      </c>
      <c r="AR114" t="s">
        <v>64</v>
      </c>
      <c r="AS114" t="s">
        <v>139</v>
      </c>
      <c r="AT114" t="s">
        <v>171</v>
      </c>
      <c r="AU114" t="s">
        <v>84</v>
      </c>
    </row>
    <row r="115" spans="1:47" hidden="1" x14ac:dyDescent="0.3">
      <c r="A115" t="s">
        <v>873</v>
      </c>
      <c r="B115" t="s">
        <v>874</v>
      </c>
      <c r="C115" s="1" t="str">
        <f t="shared" si="4"/>
        <v>21:0088</v>
      </c>
      <c r="D115" s="1" t="str">
        <f t="shared" si="5"/>
        <v>21:0001</v>
      </c>
      <c r="E115" t="s">
        <v>875</v>
      </c>
      <c r="F115" t="s">
        <v>876</v>
      </c>
      <c r="H115">
        <v>64.280309599999995</v>
      </c>
      <c r="I115">
        <v>-109.7202568</v>
      </c>
      <c r="J115" s="1" t="str">
        <f t="shared" si="6"/>
        <v>Till</v>
      </c>
      <c r="K115" s="1" t="str">
        <f t="shared" si="7"/>
        <v>&lt;63 micron</v>
      </c>
      <c r="L115" t="s">
        <v>51</v>
      </c>
      <c r="M115" t="s">
        <v>277</v>
      </c>
      <c r="N115" t="s">
        <v>81</v>
      </c>
      <c r="O115" t="s">
        <v>877</v>
      </c>
      <c r="P115" t="s">
        <v>77</v>
      </c>
      <c r="Q115" t="s">
        <v>259</v>
      </c>
      <c r="R115" t="s">
        <v>369</v>
      </c>
      <c r="S115" t="s">
        <v>60</v>
      </c>
      <c r="T115" t="s">
        <v>346</v>
      </c>
      <c r="U115" t="s">
        <v>81</v>
      </c>
      <c r="V115" t="s">
        <v>95</v>
      </c>
      <c r="W115" t="s">
        <v>878</v>
      </c>
      <c r="X115" t="s">
        <v>181</v>
      </c>
      <c r="Y115" t="s">
        <v>64</v>
      </c>
      <c r="Z115" t="s">
        <v>51</v>
      </c>
      <c r="AA115" t="s">
        <v>334</v>
      </c>
      <c r="AB115" t="s">
        <v>121</v>
      </c>
      <c r="AC115" t="s">
        <v>64</v>
      </c>
      <c r="AD115" t="s">
        <v>719</v>
      </c>
      <c r="AE115" t="s">
        <v>223</v>
      </c>
      <c r="AF115" t="s">
        <v>69</v>
      </c>
      <c r="AG115" t="s">
        <v>414</v>
      </c>
      <c r="AH115" t="s">
        <v>71</v>
      </c>
      <c r="AI115" t="s">
        <v>264</v>
      </c>
      <c r="AJ115" t="s">
        <v>73</v>
      </c>
      <c r="AK115" t="s">
        <v>60</v>
      </c>
      <c r="AL115" t="s">
        <v>75</v>
      </c>
      <c r="AM115" t="s">
        <v>76</v>
      </c>
      <c r="AN115" t="s">
        <v>259</v>
      </c>
      <c r="AO115" t="s">
        <v>104</v>
      </c>
      <c r="AP115" t="s">
        <v>72</v>
      </c>
      <c r="AQ115" t="s">
        <v>126</v>
      </c>
      <c r="AR115" t="s">
        <v>64</v>
      </c>
      <c r="AS115" t="s">
        <v>81</v>
      </c>
      <c r="AT115" t="s">
        <v>171</v>
      </c>
      <c r="AU115" t="s">
        <v>84</v>
      </c>
    </row>
    <row r="116" spans="1:47" hidden="1" x14ac:dyDescent="0.3">
      <c r="A116" t="s">
        <v>879</v>
      </c>
      <c r="B116" t="s">
        <v>880</v>
      </c>
      <c r="C116" s="1" t="str">
        <f t="shared" si="4"/>
        <v>21:0088</v>
      </c>
      <c r="D116" s="1" t="str">
        <f t="shared" si="5"/>
        <v>21:0001</v>
      </c>
      <c r="E116" t="s">
        <v>881</v>
      </c>
      <c r="F116" t="s">
        <v>882</v>
      </c>
      <c r="H116">
        <v>64.4624144</v>
      </c>
      <c r="I116">
        <v>-109.697807</v>
      </c>
      <c r="J116" s="1" t="str">
        <f t="shared" si="6"/>
        <v>Till</v>
      </c>
      <c r="K116" s="1" t="str">
        <f t="shared" si="7"/>
        <v>&lt;63 micron</v>
      </c>
      <c r="L116" t="s">
        <v>51</v>
      </c>
      <c r="M116" t="s">
        <v>178</v>
      </c>
      <c r="N116" t="s">
        <v>53</v>
      </c>
      <c r="O116" t="s">
        <v>707</v>
      </c>
      <c r="P116" t="s">
        <v>82</v>
      </c>
      <c r="Q116" t="s">
        <v>81</v>
      </c>
      <c r="R116" t="s">
        <v>127</v>
      </c>
      <c r="S116" t="s">
        <v>114</v>
      </c>
      <c r="T116" t="s">
        <v>106</v>
      </c>
      <c r="U116" t="s">
        <v>116</v>
      </c>
      <c r="V116" t="s">
        <v>61</v>
      </c>
      <c r="W116" t="s">
        <v>526</v>
      </c>
      <c r="X116" t="s">
        <v>181</v>
      </c>
      <c r="Y116" t="s">
        <v>64</v>
      </c>
      <c r="Z116" t="s">
        <v>51</v>
      </c>
      <c r="AA116" t="s">
        <v>192</v>
      </c>
      <c r="AB116" t="s">
        <v>236</v>
      </c>
      <c r="AC116" t="s">
        <v>64</v>
      </c>
      <c r="AD116" t="s">
        <v>883</v>
      </c>
      <c r="AE116" t="s">
        <v>223</v>
      </c>
      <c r="AF116" t="s">
        <v>69</v>
      </c>
      <c r="AG116" t="s">
        <v>327</v>
      </c>
      <c r="AH116" t="s">
        <v>71</v>
      </c>
      <c r="AI116" t="s">
        <v>58</v>
      </c>
      <c r="AJ116" t="s">
        <v>73</v>
      </c>
      <c r="AK116" t="s">
        <v>196</v>
      </c>
      <c r="AL116" t="s">
        <v>75</v>
      </c>
      <c r="AM116" t="s">
        <v>76</v>
      </c>
      <c r="AN116" t="s">
        <v>219</v>
      </c>
      <c r="AO116" t="s">
        <v>168</v>
      </c>
      <c r="AP116" t="s">
        <v>364</v>
      </c>
      <c r="AQ116" t="s">
        <v>421</v>
      </c>
      <c r="AR116" t="s">
        <v>81</v>
      </c>
      <c r="AS116" t="s">
        <v>81</v>
      </c>
      <c r="AT116" t="s">
        <v>140</v>
      </c>
      <c r="AU116" t="s">
        <v>84</v>
      </c>
    </row>
    <row r="117" spans="1:47" hidden="1" x14ac:dyDescent="0.3">
      <c r="A117" t="s">
        <v>884</v>
      </c>
      <c r="B117" t="s">
        <v>885</v>
      </c>
      <c r="C117" s="1" t="str">
        <f t="shared" si="4"/>
        <v>21:0088</v>
      </c>
      <c r="D117" s="1" t="str">
        <f t="shared" si="5"/>
        <v>21:0001</v>
      </c>
      <c r="E117" t="s">
        <v>886</v>
      </c>
      <c r="F117" t="s">
        <v>887</v>
      </c>
      <c r="H117">
        <v>64.274675500000001</v>
      </c>
      <c r="I117">
        <v>-109.949161</v>
      </c>
      <c r="J117" s="1" t="str">
        <f t="shared" si="6"/>
        <v>Till</v>
      </c>
      <c r="K117" s="1" t="str">
        <f t="shared" si="7"/>
        <v>&lt;63 micron</v>
      </c>
      <c r="L117" t="s">
        <v>51</v>
      </c>
      <c r="M117" t="s">
        <v>422</v>
      </c>
      <c r="N117" t="s">
        <v>53</v>
      </c>
      <c r="O117" t="s">
        <v>203</v>
      </c>
      <c r="P117" t="s">
        <v>81</v>
      </c>
      <c r="Q117" t="s">
        <v>259</v>
      </c>
      <c r="R117" t="s">
        <v>234</v>
      </c>
      <c r="S117" t="s">
        <v>116</v>
      </c>
      <c r="T117" t="s">
        <v>318</v>
      </c>
      <c r="U117" t="s">
        <v>81</v>
      </c>
      <c r="V117" t="s">
        <v>61</v>
      </c>
      <c r="W117" t="s">
        <v>888</v>
      </c>
      <c r="X117" t="s">
        <v>97</v>
      </c>
      <c r="Y117" t="s">
        <v>64</v>
      </c>
      <c r="Z117" t="s">
        <v>51</v>
      </c>
      <c r="AA117" t="s">
        <v>120</v>
      </c>
      <c r="AB117" t="s">
        <v>150</v>
      </c>
      <c r="AC117" t="s">
        <v>64</v>
      </c>
      <c r="AD117" t="s">
        <v>247</v>
      </c>
      <c r="AE117" t="s">
        <v>98</v>
      </c>
      <c r="AF117" t="s">
        <v>69</v>
      </c>
      <c r="AG117" t="s">
        <v>211</v>
      </c>
      <c r="AH117" t="s">
        <v>71</v>
      </c>
      <c r="AI117" t="s">
        <v>52</v>
      </c>
      <c r="AJ117" t="s">
        <v>73</v>
      </c>
      <c r="AK117" t="s">
        <v>208</v>
      </c>
      <c r="AL117" t="s">
        <v>75</v>
      </c>
      <c r="AM117" t="s">
        <v>76</v>
      </c>
      <c r="AN117" t="s">
        <v>78</v>
      </c>
      <c r="AO117" t="s">
        <v>137</v>
      </c>
      <c r="AP117" t="s">
        <v>58</v>
      </c>
      <c r="AQ117" t="s">
        <v>595</v>
      </c>
      <c r="AR117" t="s">
        <v>64</v>
      </c>
      <c r="AS117" t="s">
        <v>246</v>
      </c>
      <c r="AT117" t="s">
        <v>171</v>
      </c>
      <c r="AU117" t="s">
        <v>84</v>
      </c>
    </row>
    <row r="118" spans="1:47" hidden="1" x14ac:dyDescent="0.3">
      <c r="A118" t="s">
        <v>889</v>
      </c>
      <c r="B118" t="s">
        <v>890</v>
      </c>
      <c r="C118" s="1" t="str">
        <f t="shared" si="4"/>
        <v>21:0088</v>
      </c>
      <c r="D118" s="1" t="str">
        <f t="shared" si="5"/>
        <v>21:0001</v>
      </c>
      <c r="E118" t="s">
        <v>891</v>
      </c>
      <c r="F118" t="s">
        <v>892</v>
      </c>
      <c r="H118">
        <v>64.037014900000003</v>
      </c>
      <c r="I118">
        <v>-109.951069</v>
      </c>
      <c r="J118" s="1" t="str">
        <f t="shared" si="6"/>
        <v>Till</v>
      </c>
      <c r="K118" s="1" t="str">
        <f t="shared" si="7"/>
        <v>&lt;63 micron</v>
      </c>
      <c r="L118" t="s">
        <v>51</v>
      </c>
      <c r="M118" t="s">
        <v>80</v>
      </c>
      <c r="N118" t="s">
        <v>60</v>
      </c>
      <c r="O118" t="s">
        <v>216</v>
      </c>
      <c r="P118" t="s">
        <v>246</v>
      </c>
      <c r="Q118" t="s">
        <v>259</v>
      </c>
      <c r="R118" t="s">
        <v>272</v>
      </c>
      <c r="S118" t="s">
        <v>116</v>
      </c>
      <c r="T118" t="s">
        <v>192</v>
      </c>
      <c r="U118" t="s">
        <v>81</v>
      </c>
      <c r="V118" t="s">
        <v>95</v>
      </c>
      <c r="W118" t="s">
        <v>893</v>
      </c>
      <c r="X118" t="s">
        <v>181</v>
      </c>
      <c r="Y118" t="s">
        <v>64</v>
      </c>
      <c r="Z118" t="s">
        <v>51</v>
      </c>
      <c r="AA118" t="s">
        <v>206</v>
      </c>
      <c r="AB118" t="s">
        <v>66</v>
      </c>
      <c r="AC118" t="s">
        <v>64</v>
      </c>
      <c r="AD118" t="s">
        <v>894</v>
      </c>
      <c r="AE118" t="s">
        <v>152</v>
      </c>
      <c r="AF118" t="s">
        <v>69</v>
      </c>
      <c r="AG118" t="s">
        <v>211</v>
      </c>
      <c r="AH118" t="s">
        <v>71</v>
      </c>
      <c r="AI118" t="s">
        <v>155</v>
      </c>
      <c r="AJ118" t="s">
        <v>73</v>
      </c>
      <c r="AK118" t="s">
        <v>339</v>
      </c>
      <c r="AL118" t="s">
        <v>75</v>
      </c>
      <c r="AM118" t="s">
        <v>76</v>
      </c>
      <c r="AN118" t="s">
        <v>78</v>
      </c>
      <c r="AO118" t="s">
        <v>104</v>
      </c>
      <c r="AP118" t="s">
        <v>89</v>
      </c>
      <c r="AQ118" t="s">
        <v>333</v>
      </c>
      <c r="AR118" t="s">
        <v>81</v>
      </c>
      <c r="AS118" t="s">
        <v>81</v>
      </c>
      <c r="AT118" t="s">
        <v>171</v>
      </c>
      <c r="AU118" t="s">
        <v>84</v>
      </c>
    </row>
    <row r="119" spans="1:47" hidden="1" x14ac:dyDescent="0.3">
      <c r="A119" t="s">
        <v>895</v>
      </c>
      <c r="B119" t="s">
        <v>896</v>
      </c>
      <c r="C119" s="1" t="str">
        <f t="shared" si="4"/>
        <v>21:0088</v>
      </c>
      <c r="D119" s="1" t="str">
        <f t="shared" si="5"/>
        <v>21:0001</v>
      </c>
      <c r="E119" t="s">
        <v>897</v>
      </c>
      <c r="F119" t="s">
        <v>898</v>
      </c>
      <c r="H119">
        <v>64.009804000000003</v>
      </c>
      <c r="I119">
        <v>-109.63374930000001</v>
      </c>
      <c r="J119" s="1" t="str">
        <f t="shared" si="6"/>
        <v>Till</v>
      </c>
      <c r="K119" s="1" t="str">
        <f t="shared" si="7"/>
        <v>&lt;63 micron</v>
      </c>
      <c r="L119" t="s">
        <v>51</v>
      </c>
      <c r="M119" t="s">
        <v>74</v>
      </c>
      <c r="N119" t="s">
        <v>53</v>
      </c>
      <c r="O119" t="s">
        <v>650</v>
      </c>
      <c r="P119" t="s">
        <v>300</v>
      </c>
      <c r="Q119" t="s">
        <v>81</v>
      </c>
      <c r="R119" t="s">
        <v>113</v>
      </c>
      <c r="S119" t="s">
        <v>60</v>
      </c>
      <c r="T119" t="s">
        <v>354</v>
      </c>
      <c r="U119" t="s">
        <v>81</v>
      </c>
      <c r="V119" t="s">
        <v>61</v>
      </c>
      <c r="W119" t="s">
        <v>899</v>
      </c>
      <c r="X119" t="s">
        <v>63</v>
      </c>
      <c r="Y119" t="s">
        <v>64</v>
      </c>
      <c r="Z119" t="s">
        <v>51</v>
      </c>
      <c r="AA119" t="s">
        <v>814</v>
      </c>
      <c r="AB119" t="s">
        <v>134</v>
      </c>
      <c r="AC119" t="s">
        <v>64</v>
      </c>
      <c r="AD119" t="s">
        <v>126</v>
      </c>
      <c r="AE119" t="s">
        <v>470</v>
      </c>
      <c r="AF119" t="s">
        <v>69</v>
      </c>
      <c r="AG119" t="s">
        <v>327</v>
      </c>
      <c r="AH119" t="s">
        <v>71</v>
      </c>
      <c r="AI119" t="s">
        <v>181</v>
      </c>
      <c r="AJ119" t="s">
        <v>73</v>
      </c>
      <c r="AK119" t="s">
        <v>264</v>
      </c>
      <c r="AL119" t="s">
        <v>75</v>
      </c>
      <c r="AM119" t="s">
        <v>76</v>
      </c>
      <c r="AN119" t="s">
        <v>95</v>
      </c>
      <c r="AO119" t="s">
        <v>168</v>
      </c>
      <c r="AP119" t="s">
        <v>364</v>
      </c>
      <c r="AQ119" t="s">
        <v>436</v>
      </c>
      <c r="AR119" t="s">
        <v>64</v>
      </c>
      <c r="AS119" t="s">
        <v>92</v>
      </c>
      <c r="AT119" t="s">
        <v>171</v>
      </c>
      <c r="AU119" t="s">
        <v>84</v>
      </c>
    </row>
    <row r="120" spans="1:47" hidden="1" x14ac:dyDescent="0.3">
      <c r="A120" t="s">
        <v>900</v>
      </c>
      <c r="B120" t="s">
        <v>901</v>
      </c>
      <c r="C120" s="1" t="str">
        <f t="shared" si="4"/>
        <v>21:0088</v>
      </c>
      <c r="D120" s="1" t="str">
        <f t="shared" si="5"/>
        <v>21:0001</v>
      </c>
      <c r="E120" t="s">
        <v>902</v>
      </c>
      <c r="F120" t="s">
        <v>903</v>
      </c>
      <c r="H120">
        <v>64.171257100000005</v>
      </c>
      <c r="I120">
        <v>-109.790465</v>
      </c>
      <c r="J120" s="1" t="str">
        <f t="shared" si="6"/>
        <v>Till</v>
      </c>
      <c r="K120" s="1" t="str">
        <f t="shared" si="7"/>
        <v>&lt;63 micron</v>
      </c>
      <c r="L120" t="s">
        <v>51</v>
      </c>
      <c r="M120" t="s">
        <v>264</v>
      </c>
      <c r="N120" t="s">
        <v>56</v>
      </c>
      <c r="O120" t="s">
        <v>345</v>
      </c>
      <c r="P120" t="s">
        <v>340</v>
      </c>
      <c r="Q120" t="s">
        <v>81</v>
      </c>
      <c r="R120" t="s">
        <v>607</v>
      </c>
      <c r="S120" t="s">
        <v>56</v>
      </c>
      <c r="T120" t="s">
        <v>120</v>
      </c>
      <c r="U120" t="s">
        <v>81</v>
      </c>
      <c r="V120" t="s">
        <v>95</v>
      </c>
      <c r="W120" t="s">
        <v>888</v>
      </c>
      <c r="X120" t="s">
        <v>181</v>
      </c>
      <c r="Y120" t="s">
        <v>64</v>
      </c>
      <c r="Z120" t="s">
        <v>51</v>
      </c>
      <c r="AA120" t="s">
        <v>470</v>
      </c>
      <c r="AB120" t="s">
        <v>99</v>
      </c>
      <c r="AC120" t="s">
        <v>64</v>
      </c>
      <c r="AD120" t="s">
        <v>904</v>
      </c>
      <c r="AE120" t="s">
        <v>162</v>
      </c>
      <c r="AF120" t="s">
        <v>69</v>
      </c>
      <c r="AG120" t="s">
        <v>327</v>
      </c>
      <c r="AH120" t="s">
        <v>194</v>
      </c>
      <c r="AI120" t="s">
        <v>339</v>
      </c>
      <c r="AJ120" t="s">
        <v>73</v>
      </c>
      <c r="AK120" t="s">
        <v>473</v>
      </c>
      <c r="AL120" t="s">
        <v>75</v>
      </c>
      <c r="AM120" t="s">
        <v>76</v>
      </c>
      <c r="AN120" t="s">
        <v>104</v>
      </c>
      <c r="AO120" t="s">
        <v>78</v>
      </c>
      <c r="AP120" t="s">
        <v>239</v>
      </c>
      <c r="AQ120" t="s">
        <v>333</v>
      </c>
      <c r="AR120" t="s">
        <v>64</v>
      </c>
      <c r="AS120" t="s">
        <v>300</v>
      </c>
      <c r="AT120" t="s">
        <v>171</v>
      </c>
      <c r="AU120" t="s">
        <v>84</v>
      </c>
    </row>
    <row r="121" spans="1:47" hidden="1" x14ac:dyDescent="0.3">
      <c r="A121" t="s">
        <v>905</v>
      </c>
      <c r="B121" t="s">
        <v>906</v>
      </c>
      <c r="C121" s="1" t="str">
        <f t="shared" si="4"/>
        <v>21:0088</v>
      </c>
      <c r="D121" s="1" t="str">
        <f t="shared" si="5"/>
        <v>21:0001</v>
      </c>
      <c r="E121" t="s">
        <v>907</v>
      </c>
      <c r="F121" t="s">
        <v>908</v>
      </c>
      <c r="H121">
        <v>64.153081099999994</v>
      </c>
      <c r="I121">
        <v>-109.4171432</v>
      </c>
      <c r="J121" s="1" t="str">
        <f t="shared" si="6"/>
        <v>Till</v>
      </c>
      <c r="K121" s="1" t="str">
        <f t="shared" si="7"/>
        <v>&lt;63 micron</v>
      </c>
      <c r="L121" t="s">
        <v>51</v>
      </c>
      <c r="M121" t="s">
        <v>702</v>
      </c>
      <c r="N121" t="s">
        <v>53</v>
      </c>
      <c r="O121" t="s">
        <v>909</v>
      </c>
      <c r="P121" t="s">
        <v>253</v>
      </c>
      <c r="Q121" t="s">
        <v>81</v>
      </c>
      <c r="R121" t="s">
        <v>272</v>
      </c>
      <c r="S121" t="s">
        <v>116</v>
      </c>
      <c r="T121" t="s">
        <v>120</v>
      </c>
      <c r="U121" t="s">
        <v>81</v>
      </c>
      <c r="V121" t="s">
        <v>95</v>
      </c>
      <c r="W121" t="s">
        <v>910</v>
      </c>
      <c r="X121" t="s">
        <v>97</v>
      </c>
      <c r="Y121" t="s">
        <v>64</v>
      </c>
      <c r="Z121" t="s">
        <v>51</v>
      </c>
      <c r="AA121" t="s">
        <v>206</v>
      </c>
      <c r="AB121" t="s">
        <v>66</v>
      </c>
      <c r="AC121" t="s">
        <v>64</v>
      </c>
      <c r="AD121" t="s">
        <v>894</v>
      </c>
      <c r="AE121" t="s">
        <v>223</v>
      </c>
      <c r="AF121" t="s">
        <v>69</v>
      </c>
      <c r="AG121" t="s">
        <v>413</v>
      </c>
      <c r="AH121" t="s">
        <v>71</v>
      </c>
      <c r="AI121" t="s">
        <v>355</v>
      </c>
      <c r="AJ121" t="s">
        <v>73</v>
      </c>
      <c r="AK121" t="s">
        <v>339</v>
      </c>
      <c r="AL121" t="s">
        <v>75</v>
      </c>
      <c r="AM121" t="s">
        <v>76</v>
      </c>
      <c r="AN121" t="s">
        <v>137</v>
      </c>
      <c r="AO121" t="s">
        <v>104</v>
      </c>
      <c r="AP121" t="s">
        <v>392</v>
      </c>
      <c r="AQ121" t="s">
        <v>77</v>
      </c>
      <c r="AR121" t="s">
        <v>64</v>
      </c>
      <c r="AS121" t="s">
        <v>81</v>
      </c>
      <c r="AT121" t="s">
        <v>171</v>
      </c>
      <c r="AU121" t="s">
        <v>84</v>
      </c>
    </row>
    <row r="122" spans="1:47" hidden="1" x14ac:dyDescent="0.3">
      <c r="A122" t="s">
        <v>911</v>
      </c>
      <c r="B122" t="s">
        <v>912</v>
      </c>
      <c r="C122" s="1" t="str">
        <f t="shared" si="4"/>
        <v>21:0088</v>
      </c>
      <c r="D122" s="1" t="str">
        <f t="shared" si="5"/>
        <v>21:0001</v>
      </c>
      <c r="E122" t="s">
        <v>913</v>
      </c>
      <c r="F122" t="s">
        <v>914</v>
      </c>
      <c r="H122">
        <v>64.310028399999993</v>
      </c>
      <c r="I122">
        <v>-109.3886253</v>
      </c>
      <c r="J122" s="1" t="str">
        <f t="shared" si="6"/>
        <v>Till</v>
      </c>
      <c r="K122" s="1" t="str">
        <f t="shared" si="7"/>
        <v>&lt;63 micron</v>
      </c>
      <c r="L122" t="s">
        <v>51</v>
      </c>
      <c r="M122" t="s">
        <v>74</v>
      </c>
      <c r="N122" t="s">
        <v>56</v>
      </c>
      <c r="O122" t="s">
        <v>163</v>
      </c>
      <c r="P122" t="s">
        <v>348</v>
      </c>
      <c r="Q122" t="s">
        <v>259</v>
      </c>
      <c r="R122" t="s">
        <v>607</v>
      </c>
      <c r="S122" t="s">
        <v>60</v>
      </c>
      <c r="T122" t="s">
        <v>363</v>
      </c>
      <c r="U122" t="s">
        <v>81</v>
      </c>
      <c r="V122" t="s">
        <v>154</v>
      </c>
      <c r="W122" t="s">
        <v>915</v>
      </c>
      <c r="X122" t="s">
        <v>97</v>
      </c>
      <c r="Y122" t="s">
        <v>64</v>
      </c>
      <c r="Z122" t="s">
        <v>51</v>
      </c>
      <c r="AA122" t="s">
        <v>470</v>
      </c>
      <c r="AB122" t="s">
        <v>99</v>
      </c>
      <c r="AC122" t="s">
        <v>64</v>
      </c>
      <c r="AD122" t="s">
        <v>307</v>
      </c>
      <c r="AE122" t="s">
        <v>507</v>
      </c>
      <c r="AF122" t="s">
        <v>69</v>
      </c>
      <c r="AG122" t="s">
        <v>607</v>
      </c>
      <c r="AH122" t="s">
        <v>71</v>
      </c>
      <c r="AI122" t="s">
        <v>686</v>
      </c>
      <c r="AJ122" t="s">
        <v>73</v>
      </c>
      <c r="AK122" t="s">
        <v>473</v>
      </c>
      <c r="AL122" t="s">
        <v>75</v>
      </c>
      <c r="AM122" t="s">
        <v>76</v>
      </c>
      <c r="AN122" t="s">
        <v>168</v>
      </c>
      <c r="AO122" t="s">
        <v>78</v>
      </c>
      <c r="AP122" t="s">
        <v>89</v>
      </c>
      <c r="AQ122" t="s">
        <v>56</v>
      </c>
      <c r="AR122" t="s">
        <v>64</v>
      </c>
      <c r="AS122" t="s">
        <v>77</v>
      </c>
      <c r="AT122" t="s">
        <v>171</v>
      </c>
      <c r="AU122" t="s">
        <v>84</v>
      </c>
    </row>
    <row r="123" spans="1:47" hidden="1" x14ac:dyDescent="0.3">
      <c r="A123" t="s">
        <v>916</v>
      </c>
      <c r="B123" t="s">
        <v>917</v>
      </c>
      <c r="C123" s="1" t="str">
        <f t="shared" si="4"/>
        <v>21:0088</v>
      </c>
      <c r="D123" s="1" t="str">
        <f t="shared" si="5"/>
        <v>21:0001</v>
      </c>
      <c r="E123" t="s">
        <v>918</v>
      </c>
      <c r="F123" t="s">
        <v>919</v>
      </c>
      <c r="H123">
        <v>64.863999500000006</v>
      </c>
      <c r="I123">
        <v>-109.3433489</v>
      </c>
      <c r="J123" s="1" t="str">
        <f t="shared" si="6"/>
        <v>Till</v>
      </c>
      <c r="K123" s="1" t="str">
        <f t="shared" si="7"/>
        <v>&lt;63 micron</v>
      </c>
      <c r="L123" t="s">
        <v>51</v>
      </c>
      <c r="M123" t="s">
        <v>419</v>
      </c>
      <c r="N123" t="s">
        <v>63</v>
      </c>
      <c r="O123" t="s">
        <v>512</v>
      </c>
      <c r="P123" t="s">
        <v>117</v>
      </c>
      <c r="Q123" t="s">
        <v>92</v>
      </c>
      <c r="R123" t="s">
        <v>327</v>
      </c>
      <c r="S123" t="s">
        <v>114</v>
      </c>
      <c r="T123" t="s">
        <v>525</v>
      </c>
      <c r="U123" t="s">
        <v>116</v>
      </c>
      <c r="V123" t="s">
        <v>61</v>
      </c>
      <c r="W123" t="s">
        <v>809</v>
      </c>
      <c r="X123" t="s">
        <v>181</v>
      </c>
      <c r="Y123" t="s">
        <v>64</v>
      </c>
      <c r="Z123" t="s">
        <v>51</v>
      </c>
      <c r="AA123" t="s">
        <v>176</v>
      </c>
      <c r="AB123" t="s">
        <v>428</v>
      </c>
      <c r="AC123" t="s">
        <v>64</v>
      </c>
      <c r="AD123" t="s">
        <v>506</v>
      </c>
      <c r="AE123" t="s">
        <v>152</v>
      </c>
      <c r="AF123" t="s">
        <v>69</v>
      </c>
      <c r="AG123" t="s">
        <v>494</v>
      </c>
      <c r="AH123" t="s">
        <v>71</v>
      </c>
      <c r="AI123" t="s">
        <v>209</v>
      </c>
      <c r="AJ123" t="s">
        <v>73</v>
      </c>
      <c r="AK123" t="s">
        <v>355</v>
      </c>
      <c r="AL123" t="s">
        <v>75</v>
      </c>
      <c r="AM123" t="s">
        <v>76</v>
      </c>
      <c r="AN123" t="s">
        <v>78</v>
      </c>
      <c r="AO123" t="s">
        <v>78</v>
      </c>
      <c r="AP123" t="s">
        <v>309</v>
      </c>
      <c r="AQ123" t="s">
        <v>339</v>
      </c>
      <c r="AR123" t="s">
        <v>116</v>
      </c>
      <c r="AS123" t="s">
        <v>253</v>
      </c>
      <c r="AT123" t="s">
        <v>171</v>
      </c>
      <c r="AU123" t="s">
        <v>84</v>
      </c>
    </row>
    <row r="124" spans="1:47" hidden="1" x14ac:dyDescent="0.3">
      <c r="A124" t="s">
        <v>920</v>
      </c>
      <c r="B124" t="s">
        <v>921</v>
      </c>
      <c r="C124" s="1" t="str">
        <f t="shared" si="4"/>
        <v>21:0088</v>
      </c>
      <c r="D124" s="1" t="str">
        <f t="shared" si="5"/>
        <v>21:0001</v>
      </c>
      <c r="E124" t="s">
        <v>922</v>
      </c>
      <c r="F124" t="s">
        <v>923</v>
      </c>
      <c r="H124">
        <v>64.9395126</v>
      </c>
      <c r="I124">
        <v>-109.36719189999999</v>
      </c>
      <c r="J124" s="1" t="str">
        <f t="shared" si="6"/>
        <v>Till</v>
      </c>
      <c r="K124" s="1" t="str">
        <f t="shared" si="7"/>
        <v>&lt;63 micron</v>
      </c>
      <c r="L124" t="s">
        <v>51</v>
      </c>
      <c r="M124" t="s">
        <v>183</v>
      </c>
      <c r="N124" t="s">
        <v>53</v>
      </c>
      <c r="O124" t="s">
        <v>406</v>
      </c>
      <c r="P124" t="s">
        <v>481</v>
      </c>
      <c r="Q124" t="s">
        <v>92</v>
      </c>
      <c r="R124" t="s">
        <v>825</v>
      </c>
      <c r="S124" t="s">
        <v>183</v>
      </c>
      <c r="T124" t="s">
        <v>70</v>
      </c>
      <c r="U124" t="s">
        <v>181</v>
      </c>
      <c r="V124" t="s">
        <v>139</v>
      </c>
      <c r="W124" t="s">
        <v>924</v>
      </c>
      <c r="X124" t="s">
        <v>97</v>
      </c>
      <c r="Y124" t="s">
        <v>64</v>
      </c>
      <c r="Z124" t="s">
        <v>51</v>
      </c>
      <c r="AA124" t="s">
        <v>346</v>
      </c>
      <c r="AB124" t="s">
        <v>236</v>
      </c>
      <c r="AC124" t="s">
        <v>64</v>
      </c>
      <c r="AD124" t="s">
        <v>506</v>
      </c>
      <c r="AE124" t="s">
        <v>363</v>
      </c>
      <c r="AF124" t="s">
        <v>69</v>
      </c>
      <c r="AG124" t="s">
        <v>211</v>
      </c>
      <c r="AH124" t="s">
        <v>71</v>
      </c>
      <c r="AI124" t="s">
        <v>114</v>
      </c>
      <c r="AJ124" t="s">
        <v>73</v>
      </c>
      <c r="AK124" t="s">
        <v>584</v>
      </c>
      <c r="AL124" t="s">
        <v>75</v>
      </c>
      <c r="AM124" t="s">
        <v>76</v>
      </c>
      <c r="AN124" t="s">
        <v>78</v>
      </c>
      <c r="AO124" t="s">
        <v>117</v>
      </c>
      <c r="AP124" t="s">
        <v>58</v>
      </c>
      <c r="AQ124" t="s">
        <v>473</v>
      </c>
      <c r="AR124" t="s">
        <v>64</v>
      </c>
      <c r="AS124" t="s">
        <v>126</v>
      </c>
      <c r="AT124" t="s">
        <v>171</v>
      </c>
      <c r="AU124" t="s">
        <v>84</v>
      </c>
    </row>
    <row r="125" spans="1:47" hidden="1" x14ac:dyDescent="0.3">
      <c r="A125" t="s">
        <v>925</v>
      </c>
      <c r="B125" t="s">
        <v>926</v>
      </c>
      <c r="C125" s="1" t="str">
        <f t="shared" si="4"/>
        <v>21:0088</v>
      </c>
      <c r="D125" s="1" t="str">
        <f t="shared" si="5"/>
        <v>21:0001</v>
      </c>
      <c r="E125" t="s">
        <v>927</v>
      </c>
      <c r="F125" t="s">
        <v>928</v>
      </c>
      <c r="H125">
        <v>64.9626296</v>
      </c>
      <c r="I125">
        <v>-109.2300242</v>
      </c>
      <c r="J125" s="1" t="str">
        <f t="shared" si="6"/>
        <v>Till</v>
      </c>
      <c r="K125" s="1" t="str">
        <f t="shared" si="7"/>
        <v>&lt;63 micron</v>
      </c>
      <c r="L125" t="s">
        <v>51</v>
      </c>
      <c r="M125" t="s">
        <v>152</v>
      </c>
      <c r="N125" t="s">
        <v>183</v>
      </c>
      <c r="O125" t="s">
        <v>504</v>
      </c>
      <c r="P125" t="s">
        <v>103</v>
      </c>
      <c r="Q125" t="s">
        <v>92</v>
      </c>
      <c r="R125" t="s">
        <v>308</v>
      </c>
      <c r="S125" t="s">
        <v>119</v>
      </c>
      <c r="T125" t="s">
        <v>709</v>
      </c>
      <c r="U125" t="s">
        <v>56</v>
      </c>
      <c r="V125" t="s">
        <v>61</v>
      </c>
      <c r="W125" t="s">
        <v>235</v>
      </c>
      <c r="X125" t="s">
        <v>97</v>
      </c>
      <c r="Y125" t="s">
        <v>64</v>
      </c>
      <c r="Z125" t="s">
        <v>51</v>
      </c>
      <c r="AA125" t="s">
        <v>98</v>
      </c>
      <c r="AB125" t="s">
        <v>606</v>
      </c>
      <c r="AC125" t="s">
        <v>64</v>
      </c>
      <c r="AD125" t="s">
        <v>317</v>
      </c>
      <c r="AE125" t="s">
        <v>152</v>
      </c>
      <c r="AF125" t="s">
        <v>69</v>
      </c>
      <c r="AG125" t="s">
        <v>354</v>
      </c>
      <c r="AH125" t="s">
        <v>71</v>
      </c>
      <c r="AI125" t="s">
        <v>58</v>
      </c>
      <c r="AJ125" t="s">
        <v>73</v>
      </c>
      <c r="AK125" t="s">
        <v>153</v>
      </c>
      <c r="AL125" t="s">
        <v>75</v>
      </c>
      <c r="AM125" t="s">
        <v>76</v>
      </c>
      <c r="AN125" t="s">
        <v>78</v>
      </c>
      <c r="AO125" t="s">
        <v>168</v>
      </c>
      <c r="AP125" t="s">
        <v>929</v>
      </c>
      <c r="AQ125" t="s">
        <v>481</v>
      </c>
      <c r="AR125" t="s">
        <v>64</v>
      </c>
      <c r="AS125" t="s">
        <v>77</v>
      </c>
      <c r="AT125" t="s">
        <v>171</v>
      </c>
      <c r="AU125" t="s">
        <v>84</v>
      </c>
    </row>
    <row r="126" spans="1:47" hidden="1" x14ac:dyDescent="0.3">
      <c r="A126" t="s">
        <v>930</v>
      </c>
      <c r="B126" t="s">
        <v>931</v>
      </c>
      <c r="C126" s="1" t="str">
        <f t="shared" si="4"/>
        <v>21:0088</v>
      </c>
      <c r="D126" s="1" t="str">
        <f t="shared" si="5"/>
        <v>21:0001</v>
      </c>
      <c r="E126" t="s">
        <v>932</v>
      </c>
      <c r="F126" t="s">
        <v>933</v>
      </c>
      <c r="H126">
        <v>64.045959499999995</v>
      </c>
      <c r="I126">
        <v>-108.5444459</v>
      </c>
      <c r="J126" s="1" t="str">
        <f t="shared" si="6"/>
        <v>Till</v>
      </c>
      <c r="K126" s="1" t="str">
        <f t="shared" si="7"/>
        <v>&lt;63 micron</v>
      </c>
      <c r="L126" t="s">
        <v>51</v>
      </c>
      <c r="M126" t="s">
        <v>77</v>
      </c>
      <c r="N126" t="s">
        <v>60</v>
      </c>
      <c r="O126" t="s">
        <v>504</v>
      </c>
      <c r="P126" t="s">
        <v>78</v>
      </c>
      <c r="Q126" t="s">
        <v>81</v>
      </c>
      <c r="R126" t="s">
        <v>156</v>
      </c>
      <c r="S126" t="s">
        <v>63</v>
      </c>
      <c r="T126" t="s">
        <v>249</v>
      </c>
      <c r="U126" t="s">
        <v>81</v>
      </c>
      <c r="V126" t="s">
        <v>154</v>
      </c>
      <c r="W126" t="s">
        <v>934</v>
      </c>
      <c r="X126" t="s">
        <v>97</v>
      </c>
      <c r="Y126" t="s">
        <v>64</v>
      </c>
      <c r="Z126" t="s">
        <v>51</v>
      </c>
      <c r="AA126" t="s">
        <v>152</v>
      </c>
      <c r="AB126" t="s">
        <v>935</v>
      </c>
      <c r="AC126" t="s">
        <v>64</v>
      </c>
      <c r="AD126" t="s">
        <v>728</v>
      </c>
      <c r="AE126" t="s">
        <v>507</v>
      </c>
      <c r="AF126" t="s">
        <v>69</v>
      </c>
      <c r="AG126" t="s">
        <v>316</v>
      </c>
      <c r="AH126" t="s">
        <v>71</v>
      </c>
      <c r="AI126" t="s">
        <v>364</v>
      </c>
      <c r="AJ126" t="s">
        <v>73</v>
      </c>
      <c r="AK126" t="s">
        <v>103</v>
      </c>
      <c r="AL126" t="s">
        <v>75</v>
      </c>
      <c r="AM126" t="s">
        <v>76</v>
      </c>
      <c r="AN126" t="s">
        <v>61</v>
      </c>
      <c r="AO126" t="s">
        <v>78</v>
      </c>
      <c r="AP126" t="s">
        <v>533</v>
      </c>
      <c r="AQ126" t="s">
        <v>139</v>
      </c>
      <c r="AR126" t="s">
        <v>64</v>
      </c>
      <c r="AS126" t="s">
        <v>117</v>
      </c>
      <c r="AT126" t="s">
        <v>171</v>
      </c>
      <c r="AU126" t="s">
        <v>84</v>
      </c>
    </row>
    <row r="127" spans="1:47" hidden="1" x14ac:dyDescent="0.3">
      <c r="A127" t="s">
        <v>936</v>
      </c>
      <c r="B127" t="s">
        <v>937</v>
      </c>
      <c r="C127" s="1" t="str">
        <f t="shared" si="4"/>
        <v>21:0088</v>
      </c>
      <c r="D127" s="1" t="str">
        <f t="shared" si="5"/>
        <v>21:0001</v>
      </c>
      <c r="E127" t="s">
        <v>938</v>
      </c>
      <c r="F127" t="s">
        <v>939</v>
      </c>
      <c r="H127">
        <v>64.152519999999996</v>
      </c>
      <c r="I127">
        <v>-108.3328678</v>
      </c>
      <c r="J127" s="1" t="str">
        <f t="shared" si="6"/>
        <v>Till</v>
      </c>
      <c r="K127" s="1" t="str">
        <f t="shared" si="7"/>
        <v>&lt;63 micron</v>
      </c>
      <c r="L127" t="s">
        <v>51</v>
      </c>
      <c r="M127" t="s">
        <v>595</v>
      </c>
      <c r="N127" t="s">
        <v>60</v>
      </c>
      <c r="O127" t="s">
        <v>457</v>
      </c>
      <c r="P127" t="s">
        <v>259</v>
      </c>
      <c r="Q127" t="s">
        <v>92</v>
      </c>
      <c r="R127" t="s">
        <v>308</v>
      </c>
      <c r="S127" t="s">
        <v>181</v>
      </c>
      <c r="T127" t="s">
        <v>363</v>
      </c>
      <c r="U127" t="s">
        <v>259</v>
      </c>
      <c r="V127" t="s">
        <v>259</v>
      </c>
      <c r="W127" t="s">
        <v>728</v>
      </c>
      <c r="X127" t="s">
        <v>63</v>
      </c>
      <c r="Y127" t="s">
        <v>64</v>
      </c>
      <c r="Z127" t="s">
        <v>51</v>
      </c>
      <c r="AA127" t="s">
        <v>101</v>
      </c>
      <c r="AB127" t="s">
        <v>236</v>
      </c>
      <c r="AC127" t="s">
        <v>64</v>
      </c>
      <c r="AD127" t="s">
        <v>326</v>
      </c>
      <c r="AE127" t="s">
        <v>269</v>
      </c>
      <c r="AF127" t="s">
        <v>224</v>
      </c>
      <c r="AG127" t="s">
        <v>621</v>
      </c>
      <c r="AH127" t="s">
        <v>71</v>
      </c>
      <c r="AI127" t="s">
        <v>97</v>
      </c>
      <c r="AJ127" t="s">
        <v>73</v>
      </c>
      <c r="AK127" t="s">
        <v>196</v>
      </c>
      <c r="AL127" t="s">
        <v>75</v>
      </c>
      <c r="AM127" t="s">
        <v>76</v>
      </c>
      <c r="AN127" t="s">
        <v>78</v>
      </c>
      <c r="AO127" t="s">
        <v>78</v>
      </c>
      <c r="AP127" t="s">
        <v>636</v>
      </c>
      <c r="AQ127" t="s">
        <v>246</v>
      </c>
      <c r="AR127" t="s">
        <v>64</v>
      </c>
      <c r="AS127" t="s">
        <v>253</v>
      </c>
      <c r="AT127" t="s">
        <v>171</v>
      </c>
      <c r="AU127" t="s">
        <v>84</v>
      </c>
    </row>
    <row r="128" spans="1:47" hidden="1" x14ac:dyDescent="0.3">
      <c r="A128" t="s">
        <v>940</v>
      </c>
      <c r="B128" t="s">
        <v>941</v>
      </c>
      <c r="C128" s="1" t="str">
        <f t="shared" si="4"/>
        <v>21:0088</v>
      </c>
      <c r="D128" s="1" t="str">
        <f t="shared" si="5"/>
        <v>21:0001</v>
      </c>
      <c r="E128" t="s">
        <v>942</v>
      </c>
      <c r="F128" t="s">
        <v>943</v>
      </c>
      <c r="H128">
        <v>64.065072400000005</v>
      </c>
      <c r="I128">
        <v>-108.1015419</v>
      </c>
      <c r="J128" s="1" t="str">
        <f t="shared" si="6"/>
        <v>Till</v>
      </c>
      <c r="K128" s="1" t="str">
        <f t="shared" si="7"/>
        <v>&lt;63 micron</v>
      </c>
      <c r="L128" t="s">
        <v>51</v>
      </c>
      <c r="M128" t="s">
        <v>340</v>
      </c>
      <c r="N128" t="s">
        <v>53</v>
      </c>
      <c r="O128" t="s">
        <v>258</v>
      </c>
      <c r="P128" t="s">
        <v>78</v>
      </c>
      <c r="Q128" t="s">
        <v>92</v>
      </c>
      <c r="R128" t="s">
        <v>308</v>
      </c>
      <c r="S128" t="s">
        <v>63</v>
      </c>
      <c r="T128" t="s">
        <v>316</v>
      </c>
      <c r="U128" t="s">
        <v>81</v>
      </c>
      <c r="V128" t="s">
        <v>61</v>
      </c>
      <c r="W128" t="s">
        <v>275</v>
      </c>
      <c r="X128" t="s">
        <v>63</v>
      </c>
      <c r="Y128" t="s">
        <v>64</v>
      </c>
      <c r="Z128" t="s">
        <v>51</v>
      </c>
      <c r="AA128" t="s">
        <v>276</v>
      </c>
      <c r="AB128" t="s">
        <v>408</v>
      </c>
      <c r="AC128" t="s">
        <v>64</v>
      </c>
      <c r="AD128" t="s">
        <v>538</v>
      </c>
      <c r="AE128" t="s">
        <v>176</v>
      </c>
      <c r="AF128" t="s">
        <v>69</v>
      </c>
      <c r="AG128" t="s">
        <v>494</v>
      </c>
      <c r="AH128" t="s">
        <v>71</v>
      </c>
      <c r="AI128" t="s">
        <v>169</v>
      </c>
      <c r="AJ128" t="s">
        <v>73</v>
      </c>
      <c r="AK128" t="s">
        <v>355</v>
      </c>
      <c r="AL128" t="s">
        <v>75</v>
      </c>
      <c r="AM128" t="s">
        <v>76</v>
      </c>
      <c r="AN128" t="s">
        <v>78</v>
      </c>
      <c r="AO128" t="s">
        <v>78</v>
      </c>
      <c r="AP128" t="s">
        <v>298</v>
      </c>
      <c r="AQ128" t="s">
        <v>246</v>
      </c>
      <c r="AR128" t="s">
        <v>64</v>
      </c>
      <c r="AS128" t="s">
        <v>77</v>
      </c>
      <c r="AT128" t="s">
        <v>171</v>
      </c>
      <c r="AU128" t="s">
        <v>84</v>
      </c>
    </row>
    <row r="129" spans="1:47" hidden="1" x14ac:dyDescent="0.3">
      <c r="A129" t="s">
        <v>944</v>
      </c>
      <c r="B129" t="s">
        <v>945</v>
      </c>
      <c r="C129" s="1" t="str">
        <f t="shared" si="4"/>
        <v>21:0088</v>
      </c>
      <c r="D129" s="1" t="str">
        <f t="shared" si="5"/>
        <v>21:0001</v>
      </c>
      <c r="E129" t="s">
        <v>946</v>
      </c>
      <c r="F129" t="s">
        <v>947</v>
      </c>
      <c r="H129">
        <v>64.252189000000001</v>
      </c>
      <c r="I129">
        <v>-108.1109713</v>
      </c>
      <c r="J129" s="1" t="str">
        <f t="shared" si="6"/>
        <v>Till</v>
      </c>
      <c r="K129" s="1" t="str">
        <f t="shared" si="7"/>
        <v>&lt;63 micron</v>
      </c>
      <c r="L129" t="s">
        <v>51</v>
      </c>
      <c r="M129" t="s">
        <v>78</v>
      </c>
      <c r="N129" t="s">
        <v>53</v>
      </c>
      <c r="O129" t="s">
        <v>493</v>
      </c>
      <c r="P129" t="s">
        <v>91</v>
      </c>
      <c r="Q129" t="s">
        <v>92</v>
      </c>
      <c r="R129" t="s">
        <v>164</v>
      </c>
      <c r="S129" t="s">
        <v>181</v>
      </c>
      <c r="T129" t="s">
        <v>131</v>
      </c>
      <c r="U129" t="s">
        <v>116</v>
      </c>
      <c r="V129" t="s">
        <v>154</v>
      </c>
      <c r="W129" t="s">
        <v>415</v>
      </c>
      <c r="X129" t="s">
        <v>63</v>
      </c>
      <c r="Y129" t="s">
        <v>64</v>
      </c>
      <c r="Z129" t="s">
        <v>51</v>
      </c>
      <c r="AA129" t="s">
        <v>276</v>
      </c>
      <c r="AB129" t="s">
        <v>948</v>
      </c>
      <c r="AC129" t="s">
        <v>81</v>
      </c>
      <c r="AD129" t="s">
        <v>708</v>
      </c>
      <c r="AE129" t="s">
        <v>419</v>
      </c>
      <c r="AF129" t="s">
        <v>69</v>
      </c>
      <c r="AG129" t="s">
        <v>525</v>
      </c>
      <c r="AH129" t="s">
        <v>71</v>
      </c>
      <c r="AI129" t="s">
        <v>239</v>
      </c>
      <c r="AJ129" t="s">
        <v>73</v>
      </c>
      <c r="AK129" t="s">
        <v>339</v>
      </c>
      <c r="AL129" t="s">
        <v>75</v>
      </c>
      <c r="AM129" t="s">
        <v>76</v>
      </c>
      <c r="AN129" t="s">
        <v>78</v>
      </c>
      <c r="AO129" t="s">
        <v>78</v>
      </c>
      <c r="AP129" t="s">
        <v>226</v>
      </c>
      <c r="AQ129" t="s">
        <v>55</v>
      </c>
      <c r="AR129" t="s">
        <v>64</v>
      </c>
      <c r="AS129" t="s">
        <v>147</v>
      </c>
      <c r="AT129" t="s">
        <v>171</v>
      </c>
      <c r="AU129" t="s">
        <v>84</v>
      </c>
    </row>
    <row r="130" spans="1:47" hidden="1" x14ac:dyDescent="0.3">
      <c r="A130" t="s">
        <v>949</v>
      </c>
      <c r="B130" t="s">
        <v>950</v>
      </c>
      <c r="C130" s="1" t="str">
        <f t="shared" ref="C130:C193" si="8">HYPERLINK("https://geochem.nrcan.gc.ca/cdogs/content/bdl/bdl210088_e.htm", "21:0088")</f>
        <v>21:0088</v>
      </c>
      <c r="D130" s="1" t="str">
        <f t="shared" ref="D130:D193" si="9">HYPERLINK("https://geochem.nrcan.gc.ca/cdogs/content/svy/svy210001_e.htm", "21:0001")</f>
        <v>21:0001</v>
      </c>
      <c r="E130" t="s">
        <v>951</v>
      </c>
      <c r="F130" t="s">
        <v>952</v>
      </c>
      <c r="H130">
        <v>64.326488499999996</v>
      </c>
      <c r="I130">
        <v>-108.1187525</v>
      </c>
      <c r="J130" s="1" t="str">
        <f t="shared" ref="J130:J193" si="10">HYPERLINK("https://geochem.nrcan.gc.ca/cdogs/content/kwd/kwd020044_e.htm", "Till")</f>
        <v>Till</v>
      </c>
      <c r="K130" s="1" t="str">
        <f t="shared" ref="K130:K193" si="11">HYPERLINK("https://geochem.nrcan.gc.ca/cdogs/content/kwd/kwd080004_e.htm", "&lt;63 micron")</f>
        <v>&lt;63 micron</v>
      </c>
      <c r="L130" t="s">
        <v>51</v>
      </c>
      <c r="M130" t="s">
        <v>436</v>
      </c>
      <c r="N130" t="s">
        <v>181</v>
      </c>
      <c r="O130" t="s">
        <v>112</v>
      </c>
      <c r="P130" t="s">
        <v>300</v>
      </c>
      <c r="Q130" t="s">
        <v>92</v>
      </c>
      <c r="R130" t="s">
        <v>164</v>
      </c>
      <c r="S130" t="s">
        <v>116</v>
      </c>
      <c r="T130" t="s">
        <v>98</v>
      </c>
      <c r="U130" t="s">
        <v>119</v>
      </c>
      <c r="V130" t="s">
        <v>219</v>
      </c>
      <c r="W130" t="s">
        <v>253</v>
      </c>
      <c r="X130" t="s">
        <v>181</v>
      </c>
      <c r="Y130" t="s">
        <v>64</v>
      </c>
      <c r="Z130" t="s">
        <v>51</v>
      </c>
      <c r="AA130" t="s">
        <v>162</v>
      </c>
      <c r="AB130" t="s">
        <v>953</v>
      </c>
      <c r="AC130" t="s">
        <v>64</v>
      </c>
      <c r="AD130" t="s">
        <v>734</v>
      </c>
      <c r="AE130" t="s">
        <v>287</v>
      </c>
      <c r="AF130" t="s">
        <v>69</v>
      </c>
      <c r="AG130" t="s">
        <v>954</v>
      </c>
      <c r="AH130" t="s">
        <v>391</v>
      </c>
      <c r="AI130" t="s">
        <v>314</v>
      </c>
      <c r="AJ130" t="s">
        <v>73</v>
      </c>
      <c r="AK130" t="s">
        <v>167</v>
      </c>
      <c r="AL130" t="s">
        <v>75</v>
      </c>
      <c r="AM130" t="s">
        <v>76</v>
      </c>
      <c r="AN130" t="s">
        <v>299</v>
      </c>
      <c r="AO130" t="s">
        <v>78</v>
      </c>
      <c r="AP130" t="s">
        <v>58</v>
      </c>
      <c r="AQ130" t="s">
        <v>473</v>
      </c>
      <c r="AR130" t="s">
        <v>64</v>
      </c>
      <c r="AS130" t="s">
        <v>154</v>
      </c>
      <c r="AT130" t="s">
        <v>171</v>
      </c>
      <c r="AU130" t="s">
        <v>84</v>
      </c>
    </row>
    <row r="131" spans="1:47" hidden="1" x14ac:dyDescent="0.3">
      <c r="A131" t="s">
        <v>955</v>
      </c>
      <c r="B131" t="s">
        <v>956</v>
      </c>
      <c r="C131" s="1" t="str">
        <f t="shared" si="8"/>
        <v>21:0088</v>
      </c>
      <c r="D131" s="1" t="str">
        <f t="shared" si="9"/>
        <v>21:0001</v>
      </c>
      <c r="E131" t="s">
        <v>957</v>
      </c>
      <c r="F131" t="s">
        <v>958</v>
      </c>
      <c r="H131">
        <v>64.379919400000006</v>
      </c>
      <c r="I131">
        <v>-108.1125729</v>
      </c>
      <c r="J131" s="1" t="str">
        <f t="shared" si="10"/>
        <v>Till</v>
      </c>
      <c r="K131" s="1" t="str">
        <f t="shared" si="11"/>
        <v>&lt;63 micron</v>
      </c>
      <c r="L131" t="s">
        <v>51</v>
      </c>
      <c r="M131" t="s">
        <v>137</v>
      </c>
      <c r="N131" t="s">
        <v>53</v>
      </c>
      <c r="O131" t="s">
        <v>743</v>
      </c>
      <c r="P131" t="s">
        <v>436</v>
      </c>
      <c r="Q131" t="s">
        <v>92</v>
      </c>
      <c r="R131" t="s">
        <v>354</v>
      </c>
      <c r="S131" t="s">
        <v>60</v>
      </c>
      <c r="T131" t="s">
        <v>68</v>
      </c>
      <c r="U131" t="s">
        <v>116</v>
      </c>
      <c r="V131" t="s">
        <v>219</v>
      </c>
      <c r="W131" t="s">
        <v>451</v>
      </c>
      <c r="X131" t="s">
        <v>63</v>
      </c>
      <c r="Y131" t="s">
        <v>64</v>
      </c>
      <c r="Z131" t="s">
        <v>51</v>
      </c>
      <c r="AA131" t="s">
        <v>419</v>
      </c>
      <c r="AB131" t="s">
        <v>959</v>
      </c>
      <c r="AC131" t="s">
        <v>64</v>
      </c>
      <c r="AD131" t="s">
        <v>67</v>
      </c>
      <c r="AE131" t="s">
        <v>183</v>
      </c>
      <c r="AF131" t="s">
        <v>69</v>
      </c>
      <c r="AG131" t="s">
        <v>70</v>
      </c>
      <c r="AH131" t="s">
        <v>71</v>
      </c>
      <c r="AI131" t="s">
        <v>80</v>
      </c>
      <c r="AJ131" t="s">
        <v>73</v>
      </c>
      <c r="AK131" t="s">
        <v>91</v>
      </c>
      <c r="AL131" t="s">
        <v>75</v>
      </c>
      <c r="AM131" t="s">
        <v>76</v>
      </c>
      <c r="AN131" t="s">
        <v>333</v>
      </c>
      <c r="AO131" t="s">
        <v>78</v>
      </c>
      <c r="AP131" t="s">
        <v>161</v>
      </c>
      <c r="AQ131" t="s">
        <v>153</v>
      </c>
      <c r="AR131" t="s">
        <v>64</v>
      </c>
      <c r="AS131" t="s">
        <v>117</v>
      </c>
      <c r="AT131" t="s">
        <v>171</v>
      </c>
      <c r="AU131" t="s">
        <v>84</v>
      </c>
    </row>
    <row r="132" spans="1:47" hidden="1" x14ac:dyDescent="0.3">
      <c r="A132" t="s">
        <v>960</v>
      </c>
      <c r="B132" t="s">
        <v>961</v>
      </c>
      <c r="C132" s="1" t="str">
        <f t="shared" si="8"/>
        <v>21:0088</v>
      </c>
      <c r="D132" s="1" t="str">
        <f t="shared" si="9"/>
        <v>21:0001</v>
      </c>
      <c r="E132" t="s">
        <v>957</v>
      </c>
      <c r="F132" t="s">
        <v>962</v>
      </c>
      <c r="H132">
        <v>64.379919400000006</v>
      </c>
      <c r="I132">
        <v>-108.1125729</v>
      </c>
      <c r="J132" s="1" t="str">
        <f t="shared" si="10"/>
        <v>Till</v>
      </c>
      <c r="K132" s="1" t="str">
        <f t="shared" si="11"/>
        <v>&lt;63 micron</v>
      </c>
      <c r="L132" t="s">
        <v>51</v>
      </c>
      <c r="M132" t="s">
        <v>61</v>
      </c>
      <c r="N132" t="s">
        <v>53</v>
      </c>
      <c r="O132" t="s">
        <v>381</v>
      </c>
      <c r="P132" t="s">
        <v>436</v>
      </c>
      <c r="Q132" t="s">
        <v>64</v>
      </c>
      <c r="R132" t="s">
        <v>65</v>
      </c>
      <c r="S132" t="s">
        <v>116</v>
      </c>
      <c r="T132" t="s">
        <v>149</v>
      </c>
      <c r="U132" t="s">
        <v>116</v>
      </c>
      <c r="V132" t="s">
        <v>219</v>
      </c>
      <c r="W132" t="s">
        <v>963</v>
      </c>
      <c r="X132" t="s">
        <v>97</v>
      </c>
      <c r="Y132" t="s">
        <v>64</v>
      </c>
      <c r="Z132" t="s">
        <v>51</v>
      </c>
      <c r="AA132" t="s">
        <v>507</v>
      </c>
      <c r="AB132" t="s">
        <v>964</v>
      </c>
      <c r="AC132" t="s">
        <v>64</v>
      </c>
      <c r="AD132" t="s">
        <v>362</v>
      </c>
      <c r="AE132" t="s">
        <v>178</v>
      </c>
      <c r="AF132" t="s">
        <v>69</v>
      </c>
      <c r="AG132" t="s">
        <v>224</v>
      </c>
      <c r="AH132" t="s">
        <v>71</v>
      </c>
      <c r="AI132" t="s">
        <v>125</v>
      </c>
      <c r="AJ132" t="s">
        <v>73</v>
      </c>
      <c r="AK132" t="s">
        <v>481</v>
      </c>
      <c r="AL132" t="s">
        <v>75</v>
      </c>
      <c r="AM132" t="s">
        <v>76</v>
      </c>
      <c r="AN132" t="s">
        <v>77</v>
      </c>
      <c r="AO132" t="s">
        <v>78</v>
      </c>
      <c r="AP132" t="s">
        <v>63</v>
      </c>
      <c r="AQ132" t="s">
        <v>91</v>
      </c>
      <c r="AR132" t="s">
        <v>64</v>
      </c>
      <c r="AS132" t="s">
        <v>253</v>
      </c>
      <c r="AT132" t="s">
        <v>238</v>
      </c>
      <c r="AU132" t="s">
        <v>84</v>
      </c>
    </row>
    <row r="133" spans="1:47" hidden="1" x14ac:dyDescent="0.3">
      <c r="A133" t="s">
        <v>965</v>
      </c>
      <c r="B133" t="s">
        <v>966</v>
      </c>
      <c r="C133" s="1" t="str">
        <f t="shared" si="8"/>
        <v>21:0088</v>
      </c>
      <c r="D133" s="1" t="str">
        <f t="shared" si="9"/>
        <v>21:0001</v>
      </c>
      <c r="E133" t="s">
        <v>967</v>
      </c>
      <c r="F133" t="s">
        <v>968</v>
      </c>
      <c r="H133">
        <v>64.406473000000005</v>
      </c>
      <c r="I133">
        <v>-108.3799997</v>
      </c>
      <c r="J133" s="1" t="str">
        <f t="shared" si="10"/>
        <v>Till</v>
      </c>
      <c r="K133" s="1" t="str">
        <f t="shared" si="11"/>
        <v>&lt;63 micron</v>
      </c>
      <c r="L133" t="s">
        <v>51</v>
      </c>
      <c r="M133" t="s">
        <v>55</v>
      </c>
      <c r="N133" t="s">
        <v>53</v>
      </c>
      <c r="O133" t="s">
        <v>258</v>
      </c>
      <c r="P133" t="s">
        <v>78</v>
      </c>
      <c r="Q133" t="s">
        <v>92</v>
      </c>
      <c r="R133" t="s">
        <v>273</v>
      </c>
      <c r="S133" t="s">
        <v>97</v>
      </c>
      <c r="T133" t="s">
        <v>363</v>
      </c>
      <c r="U133" t="s">
        <v>56</v>
      </c>
      <c r="V133" t="s">
        <v>154</v>
      </c>
      <c r="W133" t="s">
        <v>728</v>
      </c>
      <c r="X133" t="s">
        <v>63</v>
      </c>
      <c r="Y133" t="s">
        <v>64</v>
      </c>
      <c r="Z133" t="s">
        <v>51</v>
      </c>
      <c r="AA133" t="s">
        <v>337</v>
      </c>
      <c r="AB133" t="s">
        <v>236</v>
      </c>
      <c r="AC133" t="s">
        <v>64</v>
      </c>
      <c r="AD133" t="s">
        <v>452</v>
      </c>
      <c r="AE133" t="s">
        <v>287</v>
      </c>
      <c r="AF133" t="s">
        <v>69</v>
      </c>
      <c r="AG133" t="s">
        <v>420</v>
      </c>
      <c r="AH133" t="s">
        <v>71</v>
      </c>
      <c r="AI133" t="s">
        <v>226</v>
      </c>
      <c r="AJ133" t="s">
        <v>73</v>
      </c>
      <c r="AK133" t="s">
        <v>473</v>
      </c>
      <c r="AL133" t="s">
        <v>75</v>
      </c>
      <c r="AM133" t="s">
        <v>76</v>
      </c>
      <c r="AN133" t="s">
        <v>78</v>
      </c>
      <c r="AO133" t="s">
        <v>78</v>
      </c>
      <c r="AP133" t="s">
        <v>226</v>
      </c>
      <c r="AQ133" t="s">
        <v>56</v>
      </c>
      <c r="AR133" t="s">
        <v>64</v>
      </c>
      <c r="AS133" t="s">
        <v>139</v>
      </c>
      <c r="AT133" t="s">
        <v>171</v>
      </c>
      <c r="AU133" t="s">
        <v>84</v>
      </c>
    </row>
    <row r="134" spans="1:47" hidden="1" x14ac:dyDescent="0.3">
      <c r="A134" t="s">
        <v>969</v>
      </c>
      <c r="B134" t="s">
        <v>970</v>
      </c>
      <c r="C134" s="1" t="str">
        <f t="shared" si="8"/>
        <v>21:0088</v>
      </c>
      <c r="D134" s="1" t="str">
        <f t="shared" si="9"/>
        <v>21:0001</v>
      </c>
      <c r="E134" t="s">
        <v>971</v>
      </c>
      <c r="F134" t="s">
        <v>972</v>
      </c>
      <c r="H134">
        <v>64.409777700000006</v>
      </c>
      <c r="I134">
        <v>-108.5285919</v>
      </c>
      <c r="J134" s="1" t="str">
        <f t="shared" si="10"/>
        <v>Till</v>
      </c>
      <c r="K134" s="1" t="str">
        <f t="shared" si="11"/>
        <v>&lt;63 micron</v>
      </c>
      <c r="L134" t="s">
        <v>51</v>
      </c>
      <c r="M134" t="s">
        <v>481</v>
      </c>
      <c r="N134" t="s">
        <v>53</v>
      </c>
      <c r="O134" t="s">
        <v>532</v>
      </c>
      <c r="P134" t="s">
        <v>78</v>
      </c>
      <c r="Q134" t="s">
        <v>92</v>
      </c>
      <c r="R134" t="s">
        <v>93</v>
      </c>
      <c r="S134" t="s">
        <v>181</v>
      </c>
      <c r="T134" t="s">
        <v>136</v>
      </c>
      <c r="U134" t="s">
        <v>56</v>
      </c>
      <c r="V134" t="s">
        <v>154</v>
      </c>
      <c r="W134" t="s">
        <v>399</v>
      </c>
      <c r="X134" t="s">
        <v>63</v>
      </c>
      <c r="Y134" t="s">
        <v>64</v>
      </c>
      <c r="Z134" t="s">
        <v>51</v>
      </c>
      <c r="AA134" t="s">
        <v>152</v>
      </c>
      <c r="AB134" t="s">
        <v>973</v>
      </c>
      <c r="AC134" t="s">
        <v>56</v>
      </c>
      <c r="AD134" t="s">
        <v>685</v>
      </c>
      <c r="AE134" t="s">
        <v>223</v>
      </c>
      <c r="AF134" t="s">
        <v>69</v>
      </c>
      <c r="AG134" t="s">
        <v>261</v>
      </c>
      <c r="AH134" t="s">
        <v>194</v>
      </c>
      <c r="AI134" t="s">
        <v>63</v>
      </c>
      <c r="AJ134" t="s">
        <v>73</v>
      </c>
      <c r="AK134" t="s">
        <v>103</v>
      </c>
      <c r="AL134" t="s">
        <v>75</v>
      </c>
      <c r="AM134" t="s">
        <v>76</v>
      </c>
      <c r="AN134" t="s">
        <v>78</v>
      </c>
      <c r="AO134" t="s">
        <v>78</v>
      </c>
      <c r="AP134" t="s">
        <v>63</v>
      </c>
      <c r="AQ134" t="s">
        <v>421</v>
      </c>
      <c r="AR134" t="s">
        <v>64</v>
      </c>
      <c r="AS134" t="s">
        <v>300</v>
      </c>
      <c r="AT134" t="s">
        <v>171</v>
      </c>
      <c r="AU134" t="s">
        <v>84</v>
      </c>
    </row>
    <row r="135" spans="1:47" hidden="1" x14ac:dyDescent="0.3">
      <c r="A135" t="s">
        <v>974</v>
      </c>
      <c r="B135" t="s">
        <v>975</v>
      </c>
      <c r="C135" s="1" t="str">
        <f t="shared" si="8"/>
        <v>21:0088</v>
      </c>
      <c r="D135" s="1" t="str">
        <f t="shared" si="9"/>
        <v>21:0001</v>
      </c>
      <c r="E135" t="s">
        <v>976</v>
      </c>
      <c r="F135" t="s">
        <v>977</v>
      </c>
      <c r="H135">
        <v>64.738562400000006</v>
      </c>
      <c r="I135">
        <v>-109.13234850000001</v>
      </c>
      <c r="J135" s="1" t="str">
        <f t="shared" si="10"/>
        <v>Till</v>
      </c>
      <c r="K135" s="1" t="str">
        <f t="shared" si="11"/>
        <v>&lt;63 micron</v>
      </c>
      <c r="L135" t="s">
        <v>51</v>
      </c>
      <c r="M135" t="s">
        <v>507</v>
      </c>
      <c r="N135" t="s">
        <v>79</v>
      </c>
      <c r="O135" t="s">
        <v>568</v>
      </c>
      <c r="P135" t="s">
        <v>170</v>
      </c>
      <c r="Q135" t="s">
        <v>81</v>
      </c>
      <c r="R135" t="s">
        <v>83</v>
      </c>
      <c r="S135" t="s">
        <v>58</v>
      </c>
      <c r="T135" t="s">
        <v>520</v>
      </c>
      <c r="U135" t="s">
        <v>181</v>
      </c>
      <c r="V135" t="s">
        <v>61</v>
      </c>
      <c r="W135" t="s">
        <v>924</v>
      </c>
      <c r="X135" t="s">
        <v>97</v>
      </c>
      <c r="Y135" t="s">
        <v>64</v>
      </c>
      <c r="Z135" t="s">
        <v>51</v>
      </c>
      <c r="AA135" t="s">
        <v>206</v>
      </c>
      <c r="AB135" t="s">
        <v>948</v>
      </c>
      <c r="AC135" t="s">
        <v>64</v>
      </c>
      <c r="AD135" t="s">
        <v>577</v>
      </c>
      <c r="AE135" t="s">
        <v>176</v>
      </c>
      <c r="AF135" t="s">
        <v>69</v>
      </c>
      <c r="AG135" t="s">
        <v>106</v>
      </c>
      <c r="AH135" t="s">
        <v>102</v>
      </c>
      <c r="AI135" t="s">
        <v>209</v>
      </c>
      <c r="AJ135" t="s">
        <v>73</v>
      </c>
      <c r="AK135" t="s">
        <v>264</v>
      </c>
      <c r="AL135" t="s">
        <v>75</v>
      </c>
      <c r="AM135" t="s">
        <v>76</v>
      </c>
      <c r="AN135" t="s">
        <v>78</v>
      </c>
      <c r="AO135" t="s">
        <v>78</v>
      </c>
      <c r="AP135" t="s">
        <v>309</v>
      </c>
      <c r="AQ135" t="s">
        <v>595</v>
      </c>
      <c r="AR135" t="s">
        <v>64</v>
      </c>
      <c r="AS135" t="s">
        <v>300</v>
      </c>
      <c r="AT135" t="s">
        <v>171</v>
      </c>
      <c r="AU135" t="s">
        <v>84</v>
      </c>
    </row>
    <row r="136" spans="1:47" hidden="1" x14ac:dyDescent="0.3">
      <c r="A136" t="s">
        <v>978</v>
      </c>
      <c r="B136" t="s">
        <v>979</v>
      </c>
      <c r="C136" s="1" t="str">
        <f t="shared" si="8"/>
        <v>21:0088</v>
      </c>
      <c r="D136" s="1" t="str">
        <f t="shared" si="9"/>
        <v>21:0001</v>
      </c>
      <c r="E136" t="s">
        <v>980</v>
      </c>
      <c r="F136" t="s">
        <v>981</v>
      </c>
      <c r="H136">
        <v>64.8396951</v>
      </c>
      <c r="I136">
        <v>-109.18218760000001</v>
      </c>
      <c r="J136" s="1" t="str">
        <f t="shared" si="10"/>
        <v>Till</v>
      </c>
      <c r="K136" s="1" t="str">
        <f t="shared" si="11"/>
        <v>&lt;63 micron</v>
      </c>
      <c r="L136" t="s">
        <v>51</v>
      </c>
      <c r="M136" t="s">
        <v>260</v>
      </c>
      <c r="N136" t="s">
        <v>60</v>
      </c>
      <c r="O136" t="s">
        <v>909</v>
      </c>
      <c r="P136" t="s">
        <v>78</v>
      </c>
      <c r="Q136" t="s">
        <v>92</v>
      </c>
      <c r="R136" t="s">
        <v>93</v>
      </c>
      <c r="S136" t="s">
        <v>119</v>
      </c>
      <c r="T136" t="s">
        <v>197</v>
      </c>
      <c r="U136" t="s">
        <v>56</v>
      </c>
      <c r="V136" t="s">
        <v>61</v>
      </c>
      <c r="W136" t="s">
        <v>982</v>
      </c>
      <c r="X136" t="s">
        <v>97</v>
      </c>
      <c r="Y136" t="s">
        <v>64</v>
      </c>
      <c r="Z136" t="s">
        <v>51</v>
      </c>
      <c r="AA136" t="s">
        <v>276</v>
      </c>
      <c r="AB136" t="s">
        <v>983</v>
      </c>
      <c r="AC136" t="s">
        <v>64</v>
      </c>
      <c r="AD136" t="s">
        <v>538</v>
      </c>
      <c r="AE136" t="s">
        <v>507</v>
      </c>
      <c r="AF136" t="s">
        <v>69</v>
      </c>
      <c r="AG136" t="s">
        <v>249</v>
      </c>
      <c r="AH136" t="s">
        <v>391</v>
      </c>
      <c r="AI136" t="s">
        <v>72</v>
      </c>
      <c r="AJ136" t="s">
        <v>73</v>
      </c>
      <c r="AK136" t="s">
        <v>355</v>
      </c>
      <c r="AL136" t="s">
        <v>75</v>
      </c>
      <c r="AM136" t="s">
        <v>76</v>
      </c>
      <c r="AN136" t="s">
        <v>78</v>
      </c>
      <c r="AO136" t="s">
        <v>104</v>
      </c>
      <c r="AP136" t="s">
        <v>332</v>
      </c>
      <c r="AQ136" t="s">
        <v>333</v>
      </c>
      <c r="AR136" t="s">
        <v>64</v>
      </c>
      <c r="AS136" t="s">
        <v>300</v>
      </c>
      <c r="AT136" t="s">
        <v>83</v>
      </c>
      <c r="AU136" t="s">
        <v>84</v>
      </c>
    </row>
    <row r="137" spans="1:47" hidden="1" x14ac:dyDescent="0.3">
      <c r="A137" t="s">
        <v>984</v>
      </c>
      <c r="B137" t="s">
        <v>985</v>
      </c>
      <c r="C137" s="1" t="str">
        <f t="shared" si="8"/>
        <v>21:0088</v>
      </c>
      <c r="D137" s="1" t="str">
        <f t="shared" si="9"/>
        <v>21:0001</v>
      </c>
      <c r="E137" t="s">
        <v>986</v>
      </c>
      <c r="F137" t="s">
        <v>987</v>
      </c>
      <c r="H137">
        <v>64.765640899999994</v>
      </c>
      <c r="I137">
        <v>-109.2985364</v>
      </c>
      <c r="J137" s="1" t="str">
        <f t="shared" si="10"/>
        <v>Till</v>
      </c>
      <c r="K137" s="1" t="str">
        <f t="shared" si="11"/>
        <v>&lt;63 micron</v>
      </c>
      <c r="L137" t="s">
        <v>51</v>
      </c>
      <c r="M137" t="s">
        <v>225</v>
      </c>
      <c r="N137" t="s">
        <v>97</v>
      </c>
      <c r="O137" t="s">
        <v>504</v>
      </c>
      <c r="P137" t="s">
        <v>139</v>
      </c>
      <c r="Q137" t="s">
        <v>259</v>
      </c>
      <c r="R137" t="s">
        <v>272</v>
      </c>
      <c r="S137" t="s">
        <v>119</v>
      </c>
      <c r="T137" t="s">
        <v>140</v>
      </c>
      <c r="U137" t="s">
        <v>56</v>
      </c>
      <c r="V137" t="s">
        <v>95</v>
      </c>
      <c r="W137" t="s">
        <v>982</v>
      </c>
      <c r="X137" t="s">
        <v>97</v>
      </c>
      <c r="Y137" t="s">
        <v>64</v>
      </c>
      <c r="Z137" t="s">
        <v>51</v>
      </c>
      <c r="AA137" t="s">
        <v>152</v>
      </c>
      <c r="AB137" t="s">
        <v>194</v>
      </c>
      <c r="AC137" t="s">
        <v>64</v>
      </c>
      <c r="AD137" t="s">
        <v>139</v>
      </c>
      <c r="AE137" t="s">
        <v>223</v>
      </c>
      <c r="AF137" t="s">
        <v>69</v>
      </c>
      <c r="AG137" t="s">
        <v>131</v>
      </c>
      <c r="AH137" t="s">
        <v>71</v>
      </c>
      <c r="AI137" t="s">
        <v>364</v>
      </c>
      <c r="AJ137" t="s">
        <v>73</v>
      </c>
      <c r="AK137" t="s">
        <v>339</v>
      </c>
      <c r="AL137" t="s">
        <v>75</v>
      </c>
      <c r="AM137" t="s">
        <v>76</v>
      </c>
      <c r="AN137" t="s">
        <v>78</v>
      </c>
      <c r="AO137" t="s">
        <v>78</v>
      </c>
      <c r="AP137" t="s">
        <v>332</v>
      </c>
      <c r="AQ137" t="s">
        <v>333</v>
      </c>
      <c r="AR137" t="s">
        <v>64</v>
      </c>
      <c r="AS137" t="s">
        <v>117</v>
      </c>
      <c r="AT137" t="s">
        <v>249</v>
      </c>
      <c r="AU137" t="s">
        <v>84</v>
      </c>
    </row>
    <row r="138" spans="1:47" hidden="1" x14ac:dyDescent="0.3">
      <c r="A138" t="s">
        <v>988</v>
      </c>
      <c r="B138" t="s">
        <v>989</v>
      </c>
      <c r="C138" s="1" t="str">
        <f t="shared" si="8"/>
        <v>21:0088</v>
      </c>
      <c r="D138" s="1" t="str">
        <f t="shared" si="9"/>
        <v>21:0001</v>
      </c>
      <c r="E138" t="s">
        <v>990</v>
      </c>
      <c r="F138" t="s">
        <v>991</v>
      </c>
      <c r="H138">
        <v>64.652147600000006</v>
      </c>
      <c r="I138">
        <v>-109.4019079</v>
      </c>
      <c r="J138" s="1" t="str">
        <f t="shared" si="10"/>
        <v>Till</v>
      </c>
      <c r="K138" s="1" t="str">
        <f t="shared" si="11"/>
        <v>&lt;63 micron</v>
      </c>
      <c r="L138" t="s">
        <v>51</v>
      </c>
      <c r="M138" t="s">
        <v>138</v>
      </c>
      <c r="N138" t="s">
        <v>63</v>
      </c>
      <c r="O138" t="s">
        <v>743</v>
      </c>
      <c r="P138" t="s">
        <v>246</v>
      </c>
      <c r="Q138" t="s">
        <v>56</v>
      </c>
      <c r="R138" t="s">
        <v>57</v>
      </c>
      <c r="S138" t="s">
        <v>63</v>
      </c>
      <c r="T138" t="s">
        <v>83</v>
      </c>
      <c r="U138" t="s">
        <v>81</v>
      </c>
      <c r="V138" t="s">
        <v>61</v>
      </c>
      <c r="W138" t="s">
        <v>992</v>
      </c>
      <c r="X138" t="s">
        <v>119</v>
      </c>
      <c r="Y138" t="s">
        <v>64</v>
      </c>
      <c r="Z138" t="s">
        <v>51</v>
      </c>
      <c r="AA138" t="s">
        <v>120</v>
      </c>
      <c r="AB138" t="s">
        <v>102</v>
      </c>
      <c r="AC138" t="s">
        <v>64</v>
      </c>
      <c r="AD138" t="s">
        <v>135</v>
      </c>
      <c r="AE138" t="s">
        <v>98</v>
      </c>
      <c r="AF138" t="s">
        <v>69</v>
      </c>
      <c r="AG138" t="s">
        <v>127</v>
      </c>
      <c r="AH138" t="s">
        <v>194</v>
      </c>
      <c r="AI138" t="s">
        <v>250</v>
      </c>
      <c r="AJ138" t="s">
        <v>73</v>
      </c>
      <c r="AK138" t="s">
        <v>600</v>
      </c>
      <c r="AL138" t="s">
        <v>75</v>
      </c>
      <c r="AM138" t="s">
        <v>76</v>
      </c>
      <c r="AN138" t="s">
        <v>78</v>
      </c>
      <c r="AO138" t="s">
        <v>78</v>
      </c>
      <c r="AP138" t="s">
        <v>232</v>
      </c>
      <c r="AQ138" t="s">
        <v>340</v>
      </c>
      <c r="AR138" t="s">
        <v>64</v>
      </c>
      <c r="AS138" t="s">
        <v>82</v>
      </c>
      <c r="AT138" t="s">
        <v>171</v>
      </c>
      <c r="AU138" t="s">
        <v>84</v>
      </c>
    </row>
    <row r="139" spans="1:47" hidden="1" x14ac:dyDescent="0.3">
      <c r="A139" t="s">
        <v>993</v>
      </c>
      <c r="B139" t="s">
        <v>994</v>
      </c>
      <c r="C139" s="1" t="str">
        <f t="shared" si="8"/>
        <v>21:0088</v>
      </c>
      <c r="D139" s="1" t="str">
        <f t="shared" si="9"/>
        <v>21:0001</v>
      </c>
      <c r="E139" t="s">
        <v>995</v>
      </c>
      <c r="F139" t="s">
        <v>996</v>
      </c>
      <c r="H139">
        <v>64.603414000000001</v>
      </c>
      <c r="I139">
        <v>-109.5219414</v>
      </c>
      <c r="J139" s="1" t="str">
        <f t="shared" si="10"/>
        <v>Till</v>
      </c>
      <c r="K139" s="1" t="str">
        <f t="shared" si="11"/>
        <v>&lt;63 micron</v>
      </c>
      <c r="L139" t="s">
        <v>51</v>
      </c>
      <c r="M139" t="s">
        <v>207</v>
      </c>
      <c r="N139" t="s">
        <v>53</v>
      </c>
      <c r="O139" t="s">
        <v>504</v>
      </c>
      <c r="P139" t="s">
        <v>126</v>
      </c>
      <c r="Q139" t="s">
        <v>56</v>
      </c>
      <c r="R139" t="s">
        <v>123</v>
      </c>
      <c r="S139" t="s">
        <v>72</v>
      </c>
      <c r="T139" t="s">
        <v>774</v>
      </c>
      <c r="U139" t="s">
        <v>60</v>
      </c>
      <c r="V139" t="s">
        <v>61</v>
      </c>
      <c r="W139" t="s">
        <v>997</v>
      </c>
      <c r="X139" t="s">
        <v>97</v>
      </c>
      <c r="Y139" t="s">
        <v>64</v>
      </c>
      <c r="Z139" t="s">
        <v>51</v>
      </c>
      <c r="AA139" t="s">
        <v>470</v>
      </c>
      <c r="AB139" t="s">
        <v>99</v>
      </c>
      <c r="AC139" t="s">
        <v>64</v>
      </c>
      <c r="AD139" t="s">
        <v>139</v>
      </c>
      <c r="AE139" t="s">
        <v>337</v>
      </c>
      <c r="AF139" t="s">
        <v>69</v>
      </c>
      <c r="AG139" t="s">
        <v>190</v>
      </c>
      <c r="AH139" t="s">
        <v>71</v>
      </c>
      <c r="AI139" t="s">
        <v>58</v>
      </c>
      <c r="AJ139" t="s">
        <v>73</v>
      </c>
      <c r="AK139" t="s">
        <v>314</v>
      </c>
      <c r="AL139" t="s">
        <v>75</v>
      </c>
      <c r="AM139" t="s">
        <v>76</v>
      </c>
      <c r="AN139" t="s">
        <v>78</v>
      </c>
      <c r="AO139" t="s">
        <v>78</v>
      </c>
      <c r="AP139" t="s">
        <v>89</v>
      </c>
      <c r="AQ139" t="s">
        <v>398</v>
      </c>
      <c r="AR139" t="s">
        <v>64</v>
      </c>
      <c r="AS139" t="s">
        <v>253</v>
      </c>
      <c r="AT139" t="s">
        <v>171</v>
      </c>
      <c r="AU139" t="s">
        <v>84</v>
      </c>
    </row>
    <row r="140" spans="1:47" hidden="1" x14ac:dyDescent="0.3">
      <c r="A140" t="s">
        <v>998</v>
      </c>
      <c r="B140" t="s">
        <v>999</v>
      </c>
      <c r="C140" s="1" t="str">
        <f t="shared" si="8"/>
        <v>21:0088</v>
      </c>
      <c r="D140" s="1" t="str">
        <f t="shared" si="9"/>
        <v>21:0001</v>
      </c>
      <c r="E140" t="s">
        <v>1000</v>
      </c>
      <c r="F140" t="s">
        <v>1001</v>
      </c>
      <c r="H140">
        <v>64.612524100000002</v>
      </c>
      <c r="I140">
        <v>-109.2411013</v>
      </c>
      <c r="J140" s="1" t="str">
        <f t="shared" si="10"/>
        <v>Till</v>
      </c>
      <c r="K140" s="1" t="str">
        <f t="shared" si="11"/>
        <v>&lt;63 micron</v>
      </c>
      <c r="L140" t="s">
        <v>51</v>
      </c>
      <c r="M140" t="s">
        <v>138</v>
      </c>
      <c r="N140" t="s">
        <v>53</v>
      </c>
      <c r="O140" t="s">
        <v>743</v>
      </c>
      <c r="P140" t="s">
        <v>78</v>
      </c>
      <c r="Q140" t="s">
        <v>81</v>
      </c>
      <c r="R140" t="s">
        <v>197</v>
      </c>
      <c r="S140" t="s">
        <v>63</v>
      </c>
      <c r="T140" t="s">
        <v>197</v>
      </c>
      <c r="U140" t="s">
        <v>116</v>
      </c>
      <c r="V140" t="s">
        <v>117</v>
      </c>
      <c r="W140" t="s">
        <v>934</v>
      </c>
      <c r="X140" t="s">
        <v>63</v>
      </c>
      <c r="Y140" t="s">
        <v>64</v>
      </c>
      <c r="Z140" t="s">
        <v>51</v>
      </c>
      <c r="AA140" t="s">
        <v>334</v>
      </c>
      <c r="AB140" t="s">
        <v>408</v>
      </c>
      <c r="AC140" t="s">
        <v>64</v>
      </c>
      <c r="AD140" t="s">
        <v>205</v>
      </c>
      <c r="AE140" t="s">
        <v>223</v>
      </c>
      <c r="AF140" t="s">
        <v>69</v>
      </c>
      <c r="AG140" t="s">
        <v>190</v>
      </c>
      <c r="AH140" t="s">
        <v>71</v>
      </c>
      <c r="AI140" t="s">
        <v>58</v>
      </c>
      <c r="AJ140" t="s">
        <v>73</v>
      </c>
      <c r="AK140" t="s">
        <v>277</v>
      </c>
      <c r="AL140" t="s">
        <v>75</v>
      </c>
      <c r="AM140" t="s">
        <v>76</v>
      </c>
      <c r="AN140" t="s">
        <v>78</v>
      </c>
      <c r="AO140" t="s">
        <v>78</v>
      </c>
      <c r="AP140" t="s">
        <v>207</v>
      </c>
      <c r="AQ140" t="s">
        <v>340</v>
      </c>
      <c r="AR140" t="s">
        <v>64</v>
      </c>
      <c r="AS140" t="s">
        <v>126</v>
      </c>
      <c r="AT140" t="s">
        <v>171</v>
      </c>
      <c r="AU140" t="s">
        <v>84</v>
      </c>
    </row>
    <row r="141" spans="1:47" hidden="1" x14ac:dyDescent="0.3">
      <c r="A141" t="s">
        <v>1002</v>
      </c>
      <c r="B141" t="s">
        <v>1003</v>
      </c>
      <c r="C141" s="1" t="str">
        <f t="shared" si="8"/>
        <v>21:0088</v>
      </c>
      <c r="D141" s="1" t="str">
        <f t="shared" si="9"/>
        <v>21:0001</v>
      </c>
      <c r="E141" t="s">
        <v>1004</v>
      </c>
      <c r="F141" t="s">
        <v>1005</v>
      </c>
      <c r="H141">
        <v>64.842645099999999</v>
      </c>
      <c r="I141">
        <v>-108.5453382</v>
      </c>
      <c r="J141" s="1" t="str">
        <f t="shared" si="10"/>
        <v>Till</v>
      </c>
      <c r="K141" s="1" t="str">
        <f t="shared" si="11"/>
        <v>&lt;63 micron</v>
      </c>
      <c r="L141" t="s">
        <v>51</v>
      </c>
      <c r="M141" t="s">
        <v>293</v>
      </c>
      <c r="N141" t="s">
        <v>97</v>
      </c>
      <c r="O141" t="s">
        <v>512</v>
      </c>
      <c r="P141" t="s">
        <v>595</v>
      </c>
      <c r="Q141" t="s">
        <v>92</v>
      </c>
      <c r="R141" t="s">
        <v>218</v>
      </c>
      <c r="S141" t="s">
        <v>209</v>
      </c>
      <c r="T141" t="s">
        <v>83</v>
      </c>
      <c r="U141" t="s">
        <v>60</v>
      </c>
      <c r="V141" t="s">
        <v>95</v>
      </c>
      <c r="W141" t="s">
        <v>1006</v>
      </c>
      <c r="X141" t="s">
        <v>181</v>
      </c>
      <c r="Y141" t="s">
        <v>64</v>
      </c>
      <c r="Z141" t="s">
        <v>51</v>
      </c>
      <c r="AA141" t="s">
        <v>287</v>
      </c>
      <c r="AB141" t="s">
        <v>408</v>
      </c>
      <c r="AC141" t="s">
        <v>64</v>
      </c>
      <c r="AD141" t="s">
        <v>697</v>
      </c>
      <c r="AE141" t="s">
        <v>223</v>
      </c>
      <c r="AF141" t="s">
        <v>69</v>
      </c>
      <c r="AG141" t="s">
        <v>308</v>
      </c>
      <c r="AH141" t="s">
        <v>102</v>
      </c>
      <c r="AI141" t="s">
        <v>58</v>
      </c>
      <c r="AJ141" t="s">
        <v>73</v>
      </c>
      <c r="AK141" t="s">
        <v>167</v>
      </c>
      <c r="AL141" t="s">
        <v>75</v>
      </c>
      <c r="AM141" t="s">
        <v>76</v>
      </c>
      <c r="AN141" t="s">
        <v>253</v>
      </c>
      <c r="AO141" t="s">
        <v>78</v>
      </c>
      <c r="AP141" t="s">
        <v>277</v>
      </c>
      <c r="AQ141" t="s">
        <v>271</v>
      </c>
      <c r="AR141" t="s">
        <v>64</v>
      </c>
      <c r="AS141" t="s">
        <v>81</v>
      </c>
      <c r="AT141" t="s">
        <v>127</v>
      </c>
      <c r="AU141" t="s">
        <v>84</v>
      </c>
    </row>
    <row r="142" spans="1:47" hidden="1" x14ac:dyDescent="0.3">
      <c r="A142" t="s">
        <v>1007</v>
      </c>
      <c r="B142" t="s">
        <v>1008</v>
      </c>
      <c r="C142" s="1" t="str">
        <f t="shared" si="8"/>
        <v>21:0088</v>
      </c>
      <c r="D142" s="1" t="str">
        <f t="shared" si="9"/>
        <v>21:0001</v>
      </c>
      <c r="E142" t="s">
        <v>1009</v>
      </c>
      <c r="F142" t="s">
        <v>1010</v>
      </c>
      <c r="H142">
        <v>64.860710400000002</v>
      </c>
      <c r="I142">
        <v>-108.34122619999999</v>
      </c>
      <c r="J142" s="1" t="str">
        <f t="shared" si="10"/>
        <v>Till</v>
      </c>
      <c r="K142" s="1" t="str">
        <f t="shared" si="11"/>
        <v>&lt;63 micron</v>
      </c>
      <c r="L142" t="s">
        <v>51</v>
      </c>
      <c r="M142" t="s">
        <v>178</v>
      </c>
      <c r="N142" t="s">
        <v>178</v>
      </c>
      <c r="O142" t="s">
        <v>1011</v>
      </c>
      <c r="P142" t="s">
        <v>147</v>
      </c>
      <c r="Q142" t="s">
        <v>92</v>
      </c>
      <c r="R142" t="s">
        <v>327</v>
      </c>
      <c r="S142" t="s">
        <v>72</v>
      </c>
      <c r="T142" t="s">
        <v>954</v>
      </c>
      <c r="U142" t="s">
        <v>56</v>
      </c>
      <c r="V142" t="s">
        <v>147</v>
      </c>
      <c r="W142" t="s">
        <v>1012</v>
      </c>
      <c r="X142" t="s">
        <v>97</v>
      </c>
      <c r="Y142" t="s">
        <v>64</v>
      </c>
      <c r="Z142" t="s">
        <v>51</v>
      </c>
      <c r="AA142" t="s">
        <v>276</v>
      </c>
      <c r="AB142" t="s">
        <v>150</v>
      </c>
      <c r="AC142" t="s">
        <v>64</v>
      </c>
      <c r="AD142" t="s">
        <v>1013</v>
      </c>
      <c r="AE142" t="s">
        <v>176</v>
      </c>
      <c r="AF142" t="s">
        <v>69</v>
      </c>
      <c r="AG142" t="s">
        <v>59</v>
      </c>
      <c r="AH142" t="s">
        <v>71</v>
      </c>
      <c r="AI142" t="s">
        <v>79</v>
      </c>
      <c r="AJ142" t="s">
        <v>73</v>
      </c>
      <c r="AK142" t="s">
        <v>355</v>
      </c>
      <c r="AL142" t="s">
        <v>75</v>
      </c>
      <c r="AM142" t="s">
        <v>76</v>
      </c>
      <c r="AN142" t="s">
        <v>78</v>
      </c>
      <c r="AO142" t="s">
        <v>78</v>
      </c>
      <c r="AP142" t="s">
        <v>332</v>
      </c>
      <c r="AQ142" t="s">
        <v>348</v>
      </c>
      <c r="AR142" t="s">
        <v>56</v>
      </c>
      <c r="AS142" t="s">
        <v>81</v>
      </c>
      <c r="AT142" t="s">
        <v>1014</v>
      </c>
      <c r="AU142" t="s">
        <v>84</v>
      </c>
    </row>
    <row r="143" spans="1:47" hidden="1" x14ac:dyDescent="0.3">
      <c r="A143" t="s">
        <v>1015</v>
      </c>
      <c r="B143" t="s">
        <v>1016</v>
      </c>
      <c r="C143" s="1" t="str">
        <f t="shared" si="8"/>
        <v>21:0088</v>
      </c>
      <c r="D143" s="1" t="str">
        <f t="shared" si="9"/>
        <v>21:0001</v>
      </c>
      <c r="E143" t="s">
        <v>1017</v>
      </c>
      <c r="F143" t="s">
        <v>1018</v>
      </c>
      <c r="H143">
        <v>64.921241300000005</v>
      </c>
      <c r="I143">
        <v>-108.52319129999999</v>
      </c>
      <c r="J143" s="1" t="str">
        <f t="shared" si="10"/>
        <v>Till</v>
      </c>
      <c r="K143" s="1" t="str">
        <f t="shared" si="11"/>
        <v>&lt;63 micron</v>
      </c>
      <c r="L143" t="s">
        <v>51</v>
      </c>
      <c r="M143" t="s">
        <v>98</v>
      </c>
      <c r="N143" t="s">
        <v>53</v>
      </c>
      <c r="O143" t="s">
        <v>504</v>
      </c>
      <c r="P143" t="s">
        <v>170</v>
      </c>
      <c r="Q143" t="s">
        <v>92</v>
      </c>
      <c r="R143" t="s">
        <v>93</v>
      </c>
      <c r="S143" t="s">
        <v>72</v>
      </c>
      <c r="T143" t="s">
        <v>261</v>
      </c>
      <c r="U143" t="s">
        <v>116</v>
      </c>
      <c r="V143" t="s">
        <v>61</v>
      </c>
      <c r="W143" t="s">
        <v>1019</v>
      </c>
      <c r="X143" t="s">
        <v>97</v>
      </c>
      <c r="Y143" t="s">
        <v>64</v>
      </c>
      <c r="Z143" t="s">
        <v>51</v>
      </c>
      <c r="AA143" t="s">
        <v>152</v>
      </c>
      <c r="AB143" t="s">
        <v>99</v>
      </c>
      <c r="AC143" t="s">
        <v>259</v>
      </c>
      <c r="AD143" t="s">
        <v>248</v>
      </c>
      <c r="AE143" t="s">
        <v>269</v>
      </c>
      <c r="AF143" t="s">
        <v>69</v>
      </c>
      <c r="AG143" t="s">
        <v>127</v>
      </c>
      <c r="AH143" t="s">
        <v>71</v>
      </c>
      <c r="AI143" t="s">
        <v>114</v>
      </c>
      <c r="AJ143" t="s">
        <v>73</v>
      </c>
      <c r="AK143" t="s">
        <v>210</v>
      </c>
      <c r="AL143" t="s">
        <v>75</v>
      </c>
      <c r="AM143" t="s">
        <v>76</v>
      </c>
      <c r="AN143" t="s">
        <v>78</v>
      </c>
      <c r="AO143" t="s">
        <v>78</v>
      </c>
      <c r="AP143" t="s">
        <v>161</v>
      </c>
      <c r="AQ143" t="s">
        <v>81</v>
      </c>
      <c r="AR143" t="s">
        <v>64</v>
      </c>
      <c r="AS143" t="s">
        <v>139</v>
      </c>
      <c r="AT143" t="s">
        <v>520</v>
      </c>
      <c r="AU143" t="s">
        <v>84</v>
      </c>
    </row>
    <row r="144" spans="1:47" hidden="1" x14ac:dyDescent="0.3">
      <c r="A144" t="s">
        <v>1020</v>
      </c>
      <c r="B144" t="s">
        <v>1021</v>
      </c>
      <c r="C144" s="1" t="str">
        <f t="shared" si="8"/>
        <v>21:0088</v>
      </c>
      <c r="D144" s="1" t="str">
        <f t="shared" si="9"/>
        <v>21:0001</v>
      </c>
      <c r="E144" t="s">
        <v>1022</v>
      </c>
      <c r="F144" t="s">
        <v>1023</v>
      </c>
      <c r="H144">
        <v>64.930532299999996</v>
      </c>
      <c r="I144">
        <v>-108.2072632</v>
      </c>
      <c r="J144" s="1" t="str">
        <f t="shared" si="10"/>
        <v>Till</v>
      </c>
      <c r="K144" s="1" t="str">
        <f t="shared" si="11"/>
        <v>&lt;63 micron</v>
      </c>
      <c r="L144" t="s">
        <v>51</v>
      </c>
      <c r="M144" t="s">
        <v>392</v>
      </c>
      <c r="N144" t="s">
        <v>63</v>
      </c>
      <c r="O144" t="s">
        <v>512</v>
      </c>
      <c r="P144" t="s">
        <v>105</v>
      </c>
      <c r="Q144" t="s">
        <v>92</v>
      </c>
      <c r="R144" t="s">
        <v>156</v>
      </c>
      <c r="S144" t="s">
        <v>119</v>
      </c>
      <c r="T144" t="s">
        <v>327</v>
      </c>
      <c r="U144" t="s">
        <v>56</v>
      </c>
      <c r="V144" t="s">
        <v>154</v>
      </c>
      <c r="W144" t="s">
        <v>479</v>
      </c>
      <c r="X144" t="s">
        <v>63</v>
      </c>
      <c r="Y144" t="s">
        <v>64</v>
      </c>
      <c r="Z144" t="s">
        <v>51</v>
      </c>
      <c r="AA144" t="s">
        <v>162</v>
      </c>
      <c r="AB144" t="s">
        <v>236</v>
      </c>
      <c r="AC144" t="s">
        <v>64</v>
      </c>
      <c r="AD144" t="s">
        <v>500</v>
      </c>
      <c r="AE144" t="s">
        <v>507</v>
      </c>
      <c r="AF144" t="s">
        <v>69</v>
      </c>
      <c r="AG144" t="s">
        <v>136</v>
      </c>
      <c r="AH144" t="s">
        <v>71</v>
      </c>
      <c r="AI144" t="s">
        <v>239</v>
      </c>
      <c r="AJ144" t="s">
        <v>73</v>
      </c>
      <c r="AK144" t="s">
        <v>210</v>
      </c>
      <c r="AL144" t="s">
        <v>75</v>
      </c>
      <c r="AM144" t="s">
        <v>76</v>
      </c>
      <c r="AN144" t="s">
        <v>95</v>
      </c>
      <c r="AO144" t="s">
        <v>78</v>
      </c>
      <c r="AP144" t="s">
        <v>929</v>
      </c>
      <c r="AQ144" t="s">
        <v>246</v>
      </c>
      <c r="AR144" t="s">
        <v>64</v>
      </c>
      <c r="AS144" t="s">
        <v>253</v>
      </c>
      <c r="AT144" t="s">
        <v>171</v>
      </c>
      <c r="AU144" t="s">
        <v>84</v>
      </c>
    </row>
    <row r="145" spans="1:47" hidden="1" x14ac:dyDescent="0.3">
      <c r="A145" t="s">
        <v>1024</v>
      </c>
      <c r="B145" t="s">
        <v>1025</v>
      </c>
      <c r="C145" s="1" t="str">
        <f t="shared" si="8"/>
        <v>21:0088</v>
      </c>
      <c r="D145" s="1" t="str">
        <f t="shared" si="9"/>
        <v>21:0001</v>
      </c>
      <c r="E145" t="s">
        <v>1026</v>
      </c>
      <c r="F145" t="s">
        <v>1027</v>
      </c>
      <c r="H145">
        <v>64.9502351</v>
      </c>
      <c r="I145">
        <v>-108.0968562</v>
      </c>
      <c r="J145" s="1" t="str">
        <f t="shared" si="10"/>
        <v>Till</v>
      </c>
      <c r="K145" s="1" t="str">
        <f t="shared" si="11"/>
        <v>&lt;63 micron</v>
      </c>
      <c r="L145" t="s">
        <v>51</v>
      </c>
      <c r="M145" t="s">
        <v>209</v>
      </c>
      <c r="N145" t="s">
        <v>53</v>
      </c>
      <c r="O145" t="s">
        <v>691</v>
      </c>
      <c r="P145" t="s">
        <v>82</v>
      </c>
      <c r="Q145" t="s">
        <v>92</v>
      </c>
      <c r="R145" t="s">
        <v>316</v>
      </c>
      <c r="S145" t="s">
        <v>97</v>
      </c>
      <c r="T145" t="s">
        <v>218</v>
      </c>
      <c r="U145" t="s">
        <v>259</v>
      </c>
      <c r="V145" t="s">
        <v>154</v>
      </c>
      <c r="W145" t="s">
        <v>429</v>
      </c>
      <c r="X145" t="s">
        <v>63</v>
      </c>
      <c r="Y145" t="s">
        <v>64</v>
      </c>
      <c r="Z145" t="s">
        <v>51</v>
      </c>
      <c r="AA145" t="s">
        <v>287</v>
      </c>
      <c r="AB145" t="s">
        <v>593</v>
      </c>
      <c r="AC145" t="s">
        <v>259</v>
      </c>
      <c r="AD145" t="s">
        <v>728</v>
      </c>
      <c r="AE145" t="s">
        <v>111</v>
      </c>
      <c r="AF145" t="s">
        <v>69</v>
      </c>
      <c r="AG145" t="s">
        <v>316</v>
      </c>
      <c r="AH145" t="s">
        <v>194</v>
      </c>
      <c r="AI145" t="s">
        <v>293</v>
      </c>
      <c r="AJ145" t="s">
        <v>73</v>
      </c>
      <c r="AK145" t="s">
        <v>421</v>
      </c>
      <c r="AL145" t="s">
        <v>75</v>
      </c>
      <c r="AM145" t="s">
        <v>76</v>
      </c>
      <c r="AN145" t="s">
        <v>78</v>
      </c>
      <c r="AO145" t="s">
        <v>219</v>
      </c>
      <c r="AP145" t="s">
        <v>80</v>
      </c>
      <c r="AQ145" t="s">
        <v>253</v>
      </c>
      <c r="AR145" t="s">
        <v>64</v>
      </c>
      <c r="AS145" t="s">
        <v>300</v>
      </c>
      <c r="AT145" t="s">
        <v>171</v>
      </c>
      <c r="AU145" t="s">
        <v>84</v>
      </c>
    </row>
    <row r="146" spans="1:47" hidden="1" x14ac:dyDescent="0.3">
      <c r="A146" t="s">
        <v>1028</v>
      </c>
      <c r="B146" t="s">
        <v>1029</v>
      </c>
      <c r="C146" s="1" t="str">
        <f t="shared" si="8"/>
        <v>21:0088</v>
      </c>
      <c r="D146" s="1" t="str">
        <f t="shared" si="9"/>
        <v>21:0001</v>
      </c>
      <c r="E146" t="s">
        <v>1030</v>
      </c>
      <c r="F146" t="s">
        <v>1031</v>
      </c>
      <c r="H146">
        <v>64.843018099999995</v>
      </c>
      <c r="I146">
        <v>-108.0862063</v>
      </c>
      <c r="J146" s="1" t="str">
        <f t="shared" si="10"/>
        <v>Till</v>
      </c>
      <c r="K146" s="1" t="str">
        <f t="shared" si="11"/>
        <v>&lt;63 micron</v>
      </c>
      <c r="L146" t="s">
        <v>51</v>
      </c>
      <c r="M146" t="s">
        <v>281</v>
      </c>
      <c r="N146" t="s">
        <v>181</v>
      </c>
      <c r="O146" t="s">
        <v>568</v>
      </c>
      <c r="P146" t="s">
        <v>52</v>
      </c>
      <c r="Q146" t="s">
        <v>92</v>
      </c>
      <c r="R146" t="s">
        <v>218</v>
      </c>
      <c r="S146" t="s">
        <v>72</v>
      </c>
      <c r="T146" t="s">
        <v>131</v>
      </c>
      <c r="U146" t="s">
        <v>56</v>
      </c>
      <c r="V146" t="s">
        <v>154</v>
      </c>
      <c r="W146" t="s">
        <v>595</v>
      </c>
      <c r="X146" t="s">
        <v>63</v>
      </c>
      <c r="Y146" t="s">
        <v>64</v>
      </c>
      <c r="Z146" t="s">
        <v>51</v>
      </c>
      <c r="AA146" t="s">
        <v>287</v>
      </c>
      <c r="AB146" t="s">
        <v>99</v>
      </c>
      <c r="AC146" t="s">
        <v>64</v>
      </c>
      <c r="AD146" t="s">
        <v>117</v>
      </c>
      <c r="AE146" t="s">
        <v>223</v>
      </c>
      <c r="AF146" t="s">
        <v>69</v>
      </c>
      <c r="AG146" t="s">
        <v>206</v>
      </c>
      <c r="AH146" t="s">
        <v>104</v>
      </c>
      <c r="AI146" t="s">
        <v>58</v>
      </c>
      <c r="AJ146" t="s">
        <v>73</v>
      </c>
      <c r="AK146" t="s">
        <v>421</v>
      </c>
      <c r="AL146" t="s">
        <v>75</v>
      </c>
      <c r="AM146" t="s">
        <v>76</v>
      </c>
      <c r="AN146" t="s">
        <v>61</v>
      </c>
      <c r="AO146" t="s">
        <v>78</v>
      </c>
      <c r="AP146" t="s">
        <v>533</v>
      </c>
      <c r="AQ146" t="s">
        <v>55</v>
      </c>
      <c r="AR146" t="s">
        <v>64</v>
      </c>
      <c r="AS146" t="s">
        <v>139</v>
      </c>
      <c r="AT146" t="s">
        <v>171</v>
      </c>
      <c r="AU146" t="s">
        <v>84</v>
      </c>
    </row>
    <row r="147" spans="1:47" hidden="1" x14ac:dyDescent="0.3">
      <c r="A147" t="s">
        <v>1032</v>
      </c>
      <c r="B147" t="s">
        <v>1033</v>
      </c>
      <c r="C147" s="1" t="str">
        <f t="shared" si="8"/>
        <v>21:0088</v>
      </c>
      <c r="D147" s="1" t="str">
        <f t="shared" si="9"/>
        <v>21:0001</v>
      </c>
      <c r="E147" t="s">
        <v>1034</v>
      </c>
      <c r="F147" t="s">
        <v>1035</v>
      </c>
      <c r="H147">
        <v>64.795881699999995</v>
      </c>
      <c r="I147">
        <v>-108.1566772</v>
      </c>
      <c r="J147" s="1" t="str">
        <f t="shared" si="10"/>
        <v>Till</v>
      </c>
      <c r="K147" s="1" t="str">
        <f t="shared" si="11"/>
        <v>&lt;63 micron</v>
      </c>
      <c r="L147" t="s">
        <v>51</v>
      </c>
      <c r="M147" t="s">
        <v>327</v>
      </c>
      <c r="N147" t="s">
        <v>58</v>
      </c>
      <c r="O147" t="s">
        <v>568</v>
      </c>
      <c r="P147" t="s">
        <v>126</v>
      </c>
      <c r="Q147" t="s">
        <v>92</v>
      </c>
      <c r="R147" t="s">
        <v>83</v>
      </c>
      <c r="S147" t="s">
        <v>111</v>
      </c>
      <c r="T147" t="s">
        <v>954</v>
      </c>
      <c r="U147" t="s">
        <v>60</v>
      </c>
      <c r="V147" t="s">
        <v>253</v>
      </c>
      <c r="W147" t="s">
        <v>153</v>
      </c>
      <c r="X147" t="s">
        <v>60</v>
      </c>
      <c r="Y147" t="s">
        <v>64</v>
      </c>
      <c r="Z147" t="s">
        <v>51</v>
      </c>
      <c r="AA147" t="s">
        <v>334</v>
      </c>
      <c r="AB147" t="s">
        <v>606</v>
      </c>
      <c r="AC147" t="s">
        <v>64</v>
      </c>
      <c r="AD147" t="s">
        <v>831</v>
      </c>
      <c r="AE147" t="s">
        <v>192</v>
      </c>
      <c r="AF147" t="s">
        <v>69</v>
      </c>
      <c r="AG147" t="s">
        <v>472</v>
      </c>
      <c r="AH147" t="s">
        <v>95</v>
      </c>
      <c r="AI147" t="s">
        <v>178</v>
      </c>
      <c r="AJ147" t="s">
        <v>73</v>
      </c>
      <c r="AK147" t="s">
        <v>422</v>
      </c>
      <c r="AL147" t="s">
        <v>75</v>
      </c>
      <c r="AM147" t="s">
        <v>76</v>
      </c>
      <c r="AN147" t="s">
        <v>78</v>
      </c>
      <c r="AO147" t="s">
        <v>168</v>
      </c>
      <c r="AP147" t="s">
        <v>63</v>
      </c>
      <c r="AQ147" t="s">
        <v>126</v>
      </c>
      <c r="AR147" t="s">
        <v>64</v>
      </c>
      <c r="AS147" t="s">
        <v>82</v>
      </c>
      <c r="AT147" t="s">
        <v>1036</v>
      </c>
      <c r="AU147" t="s">
        <v>84</v>
      </c>
    </row>
    <row r="148" spans="1:47" hidden="1" x14ac:dyDescent="0.3">
      <c r="A148" t="s">
        <v>1037</v>
      </c>
      <c r="B148" t="s">
        <v>1038</v>
      </c>
      <c r="C148" s="1" t="str">
        <f t="shared" si="8"/>
        <v>21:0088</v>
      </c>
      <c r="D148" s="1" t="str">
        <f t="shared" si="9"/>
        <v>21:0001</v>
      </c>
      <c r="E148" t="s">
        <v>1039</v>
      </c>
      <c r="F148" t="s">
        <v>1040</v>
      </c>
      <c r="H148">
        <v>64.786156599999998</v>
      </c>
      <c r="I148">
        <v>-108.35227810000001</v>
      </c>
      <c r="J148" s="1" t="str">
        <f t="shared" si="10"/>
        <v>Till</v>
      </c>
      <c r="K148" s="1" t="str">
        <f t="shared" si="11"/>
        <v>&lt;63 micron</v>
      </c>
      <c r="L148" t="s">
        <v>51</v>
      </c>
      <c r="M148" t="s">
        <v>98</v>
      </c>
      <c r="N148" t="s">
        <v>209</v>
      </c>
      <c r="O148" t="s">
        <v>650</v>
      </c>
      <c r="P148" t="s">
        <v>81</v>
      </c>
      <c r="Q148" t="s">
        <v>259</v>
      </c>
      <c r="R148" t="s">
        <v>156</v>
      </c>
      <c r="S148" t="s">
        <v>178</v>
      </c>
      <c r="T148" t="s">
        <v>234</v>
      </c>
      <c r="U148" t="s">
        <v>56</v>
      </c>
      <c r="V148" t="s">
        <v>95</v>
      </c>
      <c r="W148" t="s">
        <v>1041</v>
      </c>
      <c r="X148" t="s">
        <v>181</v>
      </c>
      <c r="Y148" t="s">
        <v>64</v>
      </c>
      <c r="Z148" t="s">
        <v>51</v>
      </c>
      <c r="AA148" t="s">
        <v>223</v>
      </c>
      <c r="AB148" t="s">
        <v>549</v>
      </c>
      <c r="AC148" t="s">
        <v>64</v>
      </c>
      <c r="AD148" t="s">
        <v>500</v>
      </c>
      <c r="AE148" t="s">
        <v>419</v>
      </c>
      <c r="AF148" t="s">
        <v>69</v>
      </c>
      <c r="AG148" t="s">
        <v>68</v>
      </c>
      <c r="AH148" t="s">
        <v>391</v>
      </c>
      <c r="AI148" t="s">
        <v>207</v>
      </c>
      <c r="AJ148" t="s">
        <v>73</v>
      </c>
      <c r="AK148" t="s">
        <v>167</v>
      </c>
      <c r="AL148" t="s">
        <v>75</v>
      </c>
      <c r="AM148" t="s">
        <v>76</v>
      </c>
      <c r="AN148" t="s">
        <v>61</v>
      </c>
      <c r="AO148" t="s">
        <v>78</v>
      </c>
      <c r="AP148" t="s">
        <v>80</v>
      </c>
      <c r="AQ148" t="s">
        <v>139</v>
      </c>
      <c r="AR148" t="s">
        <v>64</v>
      </c>
      <c r="AS148" t="s">
        <v>117</v>
      </c>
      <c r="AT148" t="s">
        <v>171</v>
      </c>
      <c r="AU148" t="s">
        <v>84</v>
      </c>
    </row>
    <row r="149" spans="1:47" hidden="1" x14ac:dyDescent="0.3">
      <c r="A149" t="s">
        <v>1042</v>
      </c>
      <c r="B149" t="s">
        <v>1043</v>
      </c>
      <c r="C149" s="1" t="str">
        <f t="shared" si="8"/>
        <v>21:0088</v>
      </c>
      <c r="D149" s="1" t="str">
        <f t="shared" si="9"/>
        <v>21:0001</v>
      </c>
      <c r="E149" t="s">
        <v>1044</v>
      </c>
      <c r="F149" t="s">
        <v>1045</v>
      </c>
      <c r="H149">
        <v>64.716163300000005</v>
      </c>
      <c r="I149">
        <v>-108.9572714</v>
      </c>
      <c r="J149" s="1" t="str">
        <f t="shared" si="10"/>
        <v>Till</v>
      </c>
      <c r="K149" s="1" t="str">
        <f t="shared" si="11"/>
        <v>&lt;63 micron</v>
      </c>
      <c r="L149" t="s">
        <v>51</v>
      </c>
      <c r="M149" t="s">
        <v>114</v>
      </c>
      <c r="N149" t="s">
        <v>53</v>
      </c>
      <c r="O149" t="s">
        <v>457</v>
      </c>
      <c r="P149" t="s">
        <v>77</v>
      </c>
      <c r="Q149" t="s">
        <v>81</v>
      </c>
      <c r="R149" t="s">
        <v>136</v>
      </c>
      <c r="S149" t="s">
        <v>63</v>
      </c>
      <c r="T149" t="s">
        <v>123</v>
      </c>
      <c r="U149" t="s">
        <v>81</v>
      </c>
      <c r="V149" t="s">
        <v>95</v>
      </c>
      <c r="W149" t="s">
        <v>1046</v>
      </c>
      <c r="X149" t="s">
        <v>97</v>
      </c>
      <c r="Y149" t="s">
        <v>64</v>
      </c>
      <c r="Z149" t="s">
        <v>51</v>
      </c>
      <c r="AA149" t="s">
        <v>162</v>
      </c>
      <c r="AB149" t="s">
        <v>121</v>
      </c>
      <c r="AC149" t="s">
        <v>64</v>
      </c>
      <c r="AD149" t="s">
        <v>480</v>
      </c>
      <c r="AE149" t="s">
        <v>223</v>
      </c>
      <c r="AF149" t="s">
        <v>69</v>
      </c>
      <c r="AG149" t="s">
        <v>123</v>
      </c>
      <c r="AH149" t="s">
        <v>102</v>
      </c>
      <c r="AI149" t="s">
        <v>474</v>
      </c>
      <c r="AJ149" t="s">
        <v>73</v>
      </c>
      <c r="AK149" t="s">
        <v>210</v>
      </c>
      <c r="AL149" t="s">
        <v>75</v>
      </c>
      <c r="AM149" t="s">
        <v>76</v>
      </c>
      <c r="AN149" t="s">
        <v>78</v>
      </c>
      <c r="AO149" t="s">
        <v>78</v>
      </c>
      <c r="AP149" t="s">
        <v>74</v>
      </c>
      <c r="AQ149" t="s">
        <v>55</v>
      </c>
      <c r="AR149" t="s">
        <v>64</v>
      </c>
      <c r="AS149" t="s">
        <v>300</v>
      </c>
      <c r="AT149" t="s">
        <v>171</v>
      </c>
      <c r="AU149" t="s">
        <v>84</v>
      </c>
    </row>
    <row r="150" spans="1:47" hidden="1" x14ac:dyDescent="0.3">
      <c r="A150" t="s">
        <v>1047</v>
      </c>
      <c r="B150" t="s">
        <v>1048</v>
      </c>
      <c r="C150" s="1" t="str">
        <f t="shared" si="8"/>
        <v>21:0088</v>
      </c>
      <c r="D150" s="1" t="str">
        <f t="shared" si="9"/>
        <v>21:0001</v>
      </c>
      <c r="E150" t="s">
        <v>1044</v>
      </c>
      <c r="F150" t="s">
        <v>1049</v>
      </c>
      <c r="H150">
        <v>64.716163300000005</v>
      </c>
      <c r="I150">
        <v>-108.9572714</v>
      </c>
      <c r="J150" s="1" t="str">
        <f t="shared" si="10"/>
        <v>Till</v>
      </c>
      <c r="K150" s="1" t="str">
        <f t="shared" si="11"/>
        <v>&lt;63 micron</v>
      </c>
      <c r="L150" t="s">
        <v>51</v>
      </c>
      <c r="M150" t="s">
        <v>183</v>
      </c>
      <c r="N150" t="s">
        <v>60</v>
      </c>
      <c r="O150" t="s">
        <v>270</v>
      </c>
      <c r="P150" t="s">
        <v>77</v>
      </c>
      <c r="Q150" t="s">
        <v>259</v>
      </c>
      <c r="R150" t="s">
        <v>548</v>
      </c>
      <c r="S150" t="s">
        <v>119</v>
      </c>
      <c r="T150" t="s">
        <v>384</v>
      </c>
      <c r="U150" t="s">
        <v>81</v>
      </c>
      <c r="V150" t="s">
        <v>154</v>
      </c>
      <c r="W150" t="s">
        <v>220</v>
      </c>
      <c r="X150" t="s">
        <v>97</v>
      </c>
      <c r="Y150" t="s">
        <v>64</v>
      </c>
      <c r="Z150" t="s">
        <v>51</v>
      </c>
      <c r="AA150" t="s">
        <v>152</v>
      </c>
      <c r="AB150" t="s">
        <v>306</v>
      </c>
      <c r="AC150" t="s">
        <v>64</v>
      </c>
      <c r="AD150" t="s">
        <v>81</v>
      </c>
      <c r="AE150" t="s">
        <v>111</v>
      </c>
      <c r="AF150" t="s">
        <v>69</v>
      </c>
      <c r="AG150" t="s">
        <v>621</v>
      </c>
      <c r="AH150" t="s">
        <v>194</v>
      </c>
      <c r="AI150" t="s">
        <v>119</v>
      </c>
      <c r="AJ150" t="s">
        <v>73</v>
      </c>
      <c r="AK150" t="s">
        <v>91</v>
      </c>
      <c r="AL150" t="s">
        <v>75</v>
      </c>
      <c r="AM150" t="s">
        <v>76</v>
      </c>
      <c r="AN150" t="s">
        <v>78</v>
      </c>
      <c r="AO150" t="s">
        <v>104</v>
      </c>
      <c r="AP150" t="s">
        <v>430</v>
      </c>
      <c r="AQ150" t="s">
        <v>436</v>
      </c>
      <c r="AR150" t="s">
        <v>64</v>
      </c>
      <c r="AS150" t="s">
        <v>77</v>
      </c>
      <c r="AT150" t="s">
        <v>414</v>
      </c>
      <c r="AU150" t="s">
        <v>84</v>
      </c>
    </row>
    <row r="151" spans="1:47" hidden="1" x14ac:dyDescent="0.3">
      <c r="A151" t="s">
        <v>1050</v>
      </c>
      <c r="B151" t="s">
        <v>1051</v>
      </c>
      <c r="C151" s="1" t="str">
        <f t="shared" si="8"/>
        <v>21:0088</v>
      </c>
      <c r="D151" s="1" t="str">
        <f t="shared" si="9"/>
        <v>21:0001</v>
      </c>
      <c r="E151" t="s">
        <v>1052</v>
      </c>
      <c r="F151" t="s">
        <v>1053</v>
      </c>
      <c r="H151">
        <v>64.799512500000006</v>
      </c>
      <c r="I151">
        <v>-108.961849</v>
      </c>
      <c r="J151" s="1" t="str">
        <f t="shared" si="10"/>
        <v>Till</v>
      </c>
      <c r="K151" s="1" t="str">
        <f t="shared" si="11"/>
        <v>&lt;63 micron</v>
      </c>
      <c r="L151" t="s">
        <v>51</v>
      </c>
      <c r="M151" t="s">
        <v>281</v>
      </c>
      <c r="N151" t="s">
        <v>53</v>
      </c>
      <c r="O151" t="s">
        <v>381</v>
      </c>
      <c r="P151" t="s">
        <v>82</v>
      </c>
      <c r="Q151" t="s">
        <v>92</v>
      </c>
      <c r="R151" t="s">
        <v>123</v>
      </c>
      <c r="S151" t="s">
        <v>58</v>
      </c>
      <c r="T151" t="s">
        <v>132</v>
      </c>
      <c r="U151" t="s">
        <v>81</v>
      </c>
      <c r="V151" t="s">
        <v>61</v>
      </c>
      <c r="W151" t="s">
        <v>1054</v>
      </c>
      <c r="X151" t="s">
        <v>119</v>
      </c>
      <c r="Y151" t="s">
        <v>64</v>
      </c>
      <c r="Z151" t="s">
        <v>51</v>
      </c>
      <c r="AA151" t="s">
        <v>101</v>
      </c>
      <c r="AB151" t="s">
        <v>134</v>
      </c>
      <c r="AC151" t="s">
        <v>64</v>
      </c>
      <c r="AD151" t="s">
        <v>263</v>
      </c>
      <c r="AE151" t="s">
        <v>287</v>
      </c>
      <c r="AF151" t="s">
        <v>106</v>
      </c>
      <c r="AG151" t="s">
        <v>83</v>
      </c>
      <c r="AH151" t="s">
        <v>194</v>
      </c>
      <c r="AI151" t="s">
        <v>72</v>
      </c>
      <c r="AJ151" t="s">
        <v>73</v>
      </c>
      <c r="AK151" t="s">
        <v>52</v>
      </c>
      <c r="AL151" t="s">
        <v>75</v>
      </c>
      <c r="AM151" t="s">
        <v>76</v>
      </c>
      <c r="AN151" t="s">
        <v>78</v>
      </c>
      <c r="AO151" t="s">
        <v>168</v>
      </c>
      <c r="AP151" t="s">
        <v>929</v>
      </c>
      <c r="AQ151" t="s">
        <v>348</v>
      </c>
      <c r="AR151" t="s">
        <v>64</v>
      </c>
      <c r="AS151" t="s">
        <v>77</v>
      </c>
      <c r="AT151" t="s">
        <v>171</v>
      </c>
      <c r="AU151" t="s">
        <v>84</v>
      </c>
    </row>
    <row r="152" spans="1:47" hidden="1" x14ac:dyDescent="0.3">
      <c r="A152" t="s">
        <v>1055</v>
      </c>
      <c r="B152" t="s">
        <v>1056</v>
      </c>
      <c r="C152" s="1" t="str">
        <f t="shared" si="8"/>
        <v>21:0088</v>
      </c>
      <c r="D152" s="1" t="str">
        <f t="shared" si="9"/>
        <v>21:0001</v>
      </c>
      <c r="E152" t="s">
        <v>1057</v>
      </c>
      <c r="F152" t="s">
        <v>1058</v>
      </c>
      <c r="H152">
        <v>64.926393300000001</v>
      </c>
      <c r="I152">
        <v>-108.8023975</v>
      </c>
      <c r="J152" s="1" t="str">
        <f t="shared" si="10"/>
        <v>Till</v>
      </c>
      <c r="K152" s="1" t="str">
        <f t="shared" si="11"/>
        <v>&lt;63 micron</v>
      </c>
      <c r="L152" t="s">
        <v>51</v>
      </c>
      <c r="M152" t="s">
        <v>162</v>
      </c>
      <c r="N152" t="s">
        <v>116</v>
      </c>
      <c r="O152" t="s">
        <v>282</v>
      </c>
      <c r="P152" t="s">
        <v>314</v>
      </c>
      <c r="Q152" t="s">
        <v>92</v>
      </c>
      <c r="R152" t="s">
        <v>272</v>
      </c>
      <c r="S152" t="s">
        <v>281</v>
      </c>
      <c r="T152" t="s">
        <v>70</v>
      </c>
      <c r="U152" t="s">
        <v>97</v>
      </c>
      <c r="V152" t="s">
        <v>147</v>
      </c>
      <c r="W152" t="s">
        <v>1059</v>
      </c>
      <c r="X152" t="s">
        <v>97</v>
      </c>
      <c r="Y152" t="s">
        <v>64</v>
      </c>
      <c r="Z152" t="s">
        <v>51</v>
      </c>
      <c r="AA152" t="s">
        <v>276</v>
      </c>
      <c r="AB152" t="s">
        <v>150</v>
      </c>
      <c r="AC152" t="s">
        <v>64</v>
      </c>
      <c r="AD152" t="s">
        <v>538</v>
      </c>
      <c r="AE152" t="s">
        <v>152</v>
      </c>
      <c r="AF152" t="s">
        <v>224</v>
      </c>
      <c r="AG152" t="s">
        <v>369</v>
      </c>
      <c r="AH152" t="s">
        <v>71</v>
      </c>
      <c r="AI152" t="s">
        <v>183</v>
      </c>
      <c r="AJ152" t="s">
        <v>73</v>
      </c>
      <c r="AK152" t="s">
        <v>196</v>
      </c>
      <c r="AL152" t="s">
        <v>75</v>
      </c>
      <c r="AM152" t="s">
        <v>76</v>
      </c>
      <c r="AN152" t="s">
        <v>78</v>
      </c>
      <c r="AO152" t="s">
        <v>104</v>
      </c>
      <c r="AP152" t="s">
        <v>332</v>
      </c>
      <c r="AQ152" t="s">
        <v>398</v>
      </c>
      <c r="AR152" t="s">
        <v>64</v>
      </c>
      <c r="AS152" t="s">
        <v>126</v>
      </c>
      <c r="AT152" t="s">
        <v>171</v>
      </c>
      <c r="AU152" t="s">
        <v>84</v>
      </c>
    </row>
    <row r="153" spans="1:47" hidden="1" x14ac:dyDescent="0.3">
      <c r="A153" t="s">
        <v>1060</v>
      </c>
      <c r="B153" t="s">
        <v>1061</v>
      </c>
      <c r="C153" s="1" t="str">
        <f t="shared" si="8"/>
        <v>21:0088</v>
      </c>
      <c r="D153" s="1" t="str">
        <f t="shared" si="9"/>
        <v>21:0001</v>
      </c>
      <c r="E153" t="s">
        <v>1062</v>
      </c>
      <c r="F153" t="s">
        <v>1063</v>
      </c>
      <c r="H153">
        <v>64.830945099999994</v>
      </c>
      <c r="I153">
        <v>-108.692605</v>
      </c>
      <c r="J153" s="1" t="str">
        <f t="shared" si="10"/>
        <v>Till</v>
      </c>
      <c r="K153" s="1" t="str">
        <f t="shared" si="11"/>
        <v>&lt;63 micron</v>
      </c>
      <c r="L153" t="s">
        <v>51</v>
      </c>
      <c r="M153" t="s">
        <v>202</v>
      </c>
      <c r="N153" t="s">
        <v>181</v>
      </c>
      <c r="O153" t="s">
        <v>258</v>
      </c>
      <c r="P153" t="s">
        <v>82</v>
      </c>
      <c r="Q153" t="s">
        <v>81</v>
      </c>
      <c r="R153" t="s">
        <v>316</v>
      </c>
      <c r="S153" t="s">
        <v>97</v>
      </c>
      <c r="T153" t="s">
        <v>164</v>
      </c>
      <c r="U153" t="s">
        <v>81</v>
      </c>
      <c r="V153" t="s">
        <v>95</v>
      </c>
      <c r="W153" t="s">
        <v>1064</v>
      </c>
      <c r="X153" t="s">
        <v>97</v>
      </c>
      <c r="Y153" t="s">
        <v>64</v>
      </c>
      <c r="Z153" t="s">
        <v>51</v>
      </c>
      <c r="AA153" t="s">
        <v>507</v>
      </c>
      <c r="AB153" t="s">
        <v>549</v>
      </c>
      <c r="AC153" t="s">
        <v>64</v>
      </c>
      <c r="AD153" t="s">
        <v>307</v>
      </c>
      <c r="AE153" t="s">
        <v>111</v>
      </c>
      <c r="AF153" t="s">
        <v>69</v>
      </c>
      <c r="AG153" t="s">
        <v>234</v>
      </c>
      <c r="AH153" t="s">
        <v>71</v>
      </c>
      <c r="AI153" t="s">
        <v>298</v>
      </c>
      <c r="AJ153" t="s">
        <v>73</v>
      </c>
      <c r="AK153" t="s">
        <v>421</v>
      </c>
      <c r="AL153" t="s">
        <v>75</v>
      </c>
      <c r="AM153" t="s">
        <v>76</v>
      </c>
      <c r="AN153" t="s">
        <v>78</v>
      </c>
      <c r="AO153" t="s">
        <v>251</v>
      </c>
      <c r="AP153" t="s">
        <v>288</v>
      </c>
      <c r="AQ153" t="s">
        <v>333</v>
      </c>
      <c r="AR153" t="s">
        <v>64</v>
      </c>
      <c r="AS153" t="s">
        <v>117</v>
      </c>
      <c r="AT153" t="s">
        <v>171</v>
      </c>
      <c r="AU153" t="s">
        <v>84</v>
      </c>
    </row>
    <row r="154" spans="1:47" hidden="1" x14ac:dyDescent="0.3">
      <c r="A154" t="s">
        <v>1065</v>
      </c>
      <c r="B154" t="s">
        <v>1066</v>
      </c>
      <c r="C154" s="1" t="str">
        <f t="shared" si="8"/>
        <v>21:0088</v>
      </c>
      <c r="D154" s="1" t="str">
        <f t="shared" si="9"/>
        <v>21:0001</v>
      </c>
      <c r="E154" t="s">
        <v>1067</v>
      </c>
      <c r="F154" t="s">
        <v>1068</v>
      </c>
      <c r="H154">
        <v>64.751068000000004</v>
      </c>
      <c r="I154">
        <v>-108.5809434</v>
      </c>
      <c r="J154" s="1" t="str">
        <f t="shared" si="10"/>
        <v>Till</v>
      </c>
      <c r="K154" s="1" t="str">
        <f t="shared" si="11"/>
        <v>&lt;63 micron</v>
      </c>
      <c r="L154" t="s">
        <v>51</v>
      </c>
      <c r="M154" t="s">
        <v>314</v>
      </c>
      <c r="N154" t="s">
        <v>53</v>
      </c>
      <c r="O154" t="s">
        <v>493</v>
      </c>
      <c r="P154" t="s">
        <v>105</v>
      </c>
      <c r="Q154" t="s">
        <v>92</v>
      </c>
      <c r="R154" t="s">
        <v>127</v>
      </c>
      <c r="S154" t="s">
        <v>97</v>
      </c>
      <c r="T154" t="s">
        <v>164</v>
      </c>
      <c r="U154" t="s">
        <v>56</v>
      </c>
      <c r="V154" t="s">
        <v>61</v>
      </c>
      <c r="W154" t="s">
        <v>1046</v>
      </c>
      <c r="X154" t="s">
        <v>119</v>
      </c>
      <c r="Y154" t="s">
        <v>64</v>
      </c>
      <c r="Z154" t="s">
        <v>51</v>
      </c>
      <c r="AA154" t="s">
        <v>176</v>
      </c>
      <c r="AB154" t="s">
        <v>102</v>
      </c>
      <c r="AC154" t="s">
        <v>64</v>
      </c>
      <c r="AD154" t="s">
        <v>77</v>
      </c>
      <c r="AE154" t="s">
        <v>287</v>
      </c>
      <c r="AF154" t="s">
        <v>69</v>
      </c>
      <c r="AG154" t="s">
        <v>127</v>
      </c>
      <c r="AH154" t="s">
        <v>194</v>
      </c>
      <c r="AI154" t="s">
        <v>89</v>
      </c>
      <c r="AJ154" t="s">
        <v>73</v>
      </c>
      <c r="AK154" t="s">
        <v>153</v>
      </c>
      <c r="AL154" t="s">
        <v>75</v>
      </c>
      <c r="AM154" t="s">
        <v>76</v>
      </c>
      <c r="AN154" t="s">
        <v>78</v>
      </c>
      <c r="AO154" t="s">
        <v>78</v>
      </c>
      <c r="AP154" t="s">
        <v>309</v>
      </c>
      <c r="AQ154" t="s">
        <v>55</v>
      </c>
      <c r="AR154" t="s">
        <v>64</v>
      </c>
      <c r="AS154" t="s">
        <v>300</v>
      </c>
      <c r="AT154" t="s">
        <v>171</v>
      </c>
      <c r="AU154" t="s">
        <v>84</v>
      </c>
    </row>
    <row r="155" spans="1:47" hidden="1" x14ac:dyDescent="0.3">
      <c r="A155" t="s">
        <v>1069</v>
      </c>
      <c r="B155" t="s">
        <v>1070</v>
      </c>
      <c r="C155" s="1" t="str">
        <f t="shared" si="8"/>
        <v>21:0088</v>
      </c>
      <c r="D155" s="1" t="str">
        <f t="shared" si="9"/>
        <v>21:0001</v>
      </c>
      <c r="E155" t="s">
        <v>1071</v>
      </c>
      <c r="F155" t="s">
        <v>1072</v>
      </c>
      <c r="H155">
        <v>64.659140800000003</v>
      </c>
      <c r="I155">
        <v>-108.71538769999999</v>
      </c>
      <c r="J155" s="1" t="str">
        <f t="shared" si="10"/>
        <v>Till</v>
      </c>
      <c r="K155" s="1" t="str">
        <f t="shared" si="11"/>
        <v>&lt;63 micron</v>
      </c>
      <c r="L155" t="s">
        <v>51</v>
      </c>
      <c r="M155" t="s">
        <v>79</v>
      </c>
      <c r="N155" t="s">
        <v>97</v>
      </c>
      <c r="O155" t="s">
        <v>54</v>
      </c>
      <c r="P155" t="s">
        <v>78</v>
      </c>
      <c r="Q155" t="s">
        <v>56</v>
      </c>
      <c r="R155" t="s">
        <v>93</v>
      </c>
      <c r="S155" t="s">
        <v>58</v>
      </c>
      <c r="T155" t="s">
        <v>389</v>
      </c>
      <c r="U155" t="s">
        <v>116</v>
      </c>
      <c r="V155" t="s">
        <v>147</v>
      </c>
      <c r="W155" t="s">
        <v>1073</v>
      </c>
      <c r="X155" t="s">
        <v>97</v>
      </c>
      <c r="Y155" t="s">
        <v>64</v>
      </c>
      <c r="Z155" t="s">
        <v>51</v>
      </c>
      <c r="AA155" t="s">
        <v>176</v>
      </c>
      <c r="AB155" t="s">
        <v>121</v>
      </c>
      <c r="AC155" t="s">
        <v>64</v>
      </c>
      <c r="AD155" t="s">
        <v>471</v>
      </c>
      <c r="AE155" t="s">
        <v>276</v>
      </c>
      <c r="AF155" t="s">
        <v>69</v>
      </c>
      <c r="AG155" t="s">
        <v>272</v>
      </c>
      <c r="AH155" t="s">
        <v>391</v>
      </c>
      <c r="AI155" t="s">
        <v>209</v>
      </c>
      <c r="AJ155" t="s">
        <v>73</v>
      </c>
      <c r="AK155" t="s">
        <v>196</v>
      </c>
      <c r="AL155" t="s">
        <v>75</v>
      </c>
      <c r="AM155" t="s">
        <v>76</v>
      </c>
      <c r="AN155" t="s">
        <v>78</v>
      </c>
      <c r="AO155" t="s">
        <v>78</v>
      </c>
      <c r="AP155" t="s">
        <v>252</v>
      </c>
      <c r="AQ155" t="s">
        <v>481</v>
      </c>
      <c r="AR155" t="s">
        <v>81</v>
      </c>
      <c r="AS155" t="s">
        <v>81</v>
      </c>
      <c r="AT155" t="s">
        <v>171</v>
      </c>
      <c r="AU155" t="s">
        <v>84</v>
      </c>
    </row>
    <row r="156" spans="1:47" hidden="1" x14ac:dyDescent="0.3">
      <c r="A156" t="s">
        <v>1074</v>
      </c>
      <c r="B156" t="s">
        <v>1075</v>
      </c>
      <c r="C156" s="1" t="str">
        <f t="shared" si="8"/>
        <v>21:0088</v>
      </c>
      <c r="D156" s="1" t="str">
        <f t="shared" si="9"/>
        <v>21:0001</v>
      </c>
      <c r="E156" t="s">
        <v>1076</v>
      </c>
      <c r="F156" t="s">
        <v>1077</v>
      </c>
      <c r="H156">
        <v>64.6012317</v>
      </c>
      <c r="I156">
        <v>-108.5800505</v>
      </c>
      <c r="J156" s="1" t="str">
        <f t="shared" si="10"/>
        <v>Till</v>
      </c>
      <c r="K156" s="1" t="str">
        <f t="shared" si="11"/>
        <v>&lt;63 micron</v>
      </c>
      <c r="L156" t="s">
        <v>51</v>
      </c>
      <c r="M156" t="s">
        <v>209</v>
      </c>
      <c r="N156" t="s">
        <v>63</v>
      </c>
      <c r="O156" t="s">
        <v>189</v>
      </c>
      <c r="P156" t="s">
        <v>473</v>
      </c>
      <c r="Q156" t="s">
        <v>92</v>
      </c>
      <c r="R156" t="s">
        <v>83</v>
      </c>
      <c r="S156" t="s">
        <v>58</v>
      </c>
      <c r="T156" t="s">
        <v>709</v>
      </c>
      <c r="U156" t="s">
        <v>116</v>
      </c>
      <c r="V156" t="s">
        <v>147</v>
      </c>
      <c r="W156" t="s">
        <v>1078</v>
      </c>
      <c r="X156" t="s">
        <v>97</v>
      </c>
      <c r="Y156" t="s">
        <v>64</v>
      </c>
      <c r="Z156" t="s">
        <v>51</v>
      </c>
      <c r="AA156" t="s">
        <v>470</v>
      </c>
      <c r="AB156" t="s">
        <v>150</v>
      </c>
      <c r="AC156" t="s">
        <v>64</v>
      </c>
      <c r="AD156" t="s">
        <v>577</v>
      </c>
      <c r="AE156" t="s">
        <v>223</v>
      </c>
      <c r="AF156" t="s">
        <v>69</v>
      </c>
      <c r="AG156" t="s">
        <v>106</v>
      </c>
      <c r="AH156" t="s">
        <v>71</v>
      </c>
      <c r="AI156" t="s">
        <v>209</v>
      </c>
      <c r="AJ156" t="s">
        <v>73</v>
      </c>
      <c r="AK156" t="s">
        <v>208</v>
      </c>
      <c r="AL156" t="s">
        <v>75</v>
      </c>
      <c r="AM156" t="s">
        <v>76</v>
      </c>
      <c r="AN156" t="s">
        <v>61</v>
      </c>
      <c r="AO156" t="s">
        <v>78</v>
      </c>
      <c r="AP156" t="s">
        <v>309</v>
      </c>
      <c r="AQ156" t="s">
        <v>595</v>
      </c>
      <c r="AR156" t="s">
        <v>64</v>
      </c>
      <c r="AS156" t="s">
        <v>82</v>
      </c>
      <c r="AT156" t="s">
        <v>136</v>
      </c>
      <c r="AU156" t="s">
        <v>84</v>
      </c>
    </row>
    <row r="157" spans="1:47" hidden="1" x14ac:dyDescent="0.3">
      <c r="A157" t="s">
        <v>1079</v>
      </c>
      <c r="B157" t="s">
        <v>1080</v>
      </c>
      <c r="C157" s="1" t="str">
        <f t="shared" si="8"/>
        <v>21:0088</v>
      </c>
      <c r="D157" s="1" t="str">
        <f t="shared" si="9"/>
        <v>21:0001</v>
      </c>
      <c r="E157" t="s">
        <v>1081</v>
      </c>
      <c r="F157" t="s">
        <v>1082</v>
      </c>
      <c r="H157">
        <v>64.510218600000002</v>
      </c>
      <c r="I157">
        <v>-109.03948870000001</v>
      </c>
      <c r="J157" s="1" t="str">
        <f t="shared" si="10"/>
        <v>Till</v>
      </c>
      <c r="K157" s="1" t="str">
        <f t="shared" si="11"/>
        <v>&lt;63 micron</v>
      </c>
      <c r="L157" t="s">
        <v>51</v>
      </c>
      <c r="M157" t="s">
        <v>332</v>
      </c>
      <c r="N157" t="s">
        <v>181</v>
      </c>
      <c r="O157" t="s">
        <v>532</v>
      </c>
      <c r="P157" t="s">
        <v>139</v>
      </c>
      <c r="Q157" t="s">
        <v>92</v>
      </c>
      <c r="R157" t="s">
        <v>621</v>
      </c>
      <c r="S157" t="s">
        <v>209</v>
      </c>
      <c r="T157" t="s">
        <v>115</v>
      </c>
      <c r="U157" t="s">
        <v>60</v>
      </c>
      <c r="V157" t="s">
        <v>147</v>
      </c>
      <c r="W157" t="s">
        <v>1083</v>
      </c>
      <c r="X157" t="s">
        <v>97</v>
      </c>
      <c r="Y157" t="s">
        <v>64</v>
      </c>
      <c r="Z157" t="s">
        <v>51</v>
      </c>
      <c r="AA157" t="s">
        <v>334</v>
      </c>
      <c r="AB157" t="s">
        <v>319</v>
      </c>
      <c r="AC157" t="s">
        <v>64</v>
      </c>
      <c r="AD157" t="s">
        <v>286</v>
      </c>
      <c r="AE157" t="s">
        <v>206</v>
      </c>
      <c r="AF157" t="s">
        <v>69</v>
      </c>
      <c r="AG157" t="s">
        <v>70</v>
      </c>
      <c r="AH157" t="s">
        <v>71</v>
      </c>
      <c r="AI157" t="s">
        <v>58</v>
      </c>
      <c r="AJ157" t="s">
        <v>73</v>
      </c>
      <c r="AK157" t="s">
        <v>74</v>
      </c>
      <c r="AL157" t="s">
        <v>75</v>
      </c>
      <c r="AM157" t="s">
        <v>76</v>
      </c>
      <c r="AN157" t="s">
        <v>78</v>
      </c>
      <c r="AO157" t="s">
        <v>259</v>
      </c>
      <c r="AP157" t="s">
        <v>209</v>
      </c>
      <c r="AQ157" t="s">
        <v>600</v>
      </c>
      <c r="AR157" t="s">
        <v>64</v>
      </c>
      <c r="AS157" t="s">
        <v>126</v>
      </c>
      <c r="AT157" t="s">
        <v>171</v>
      </c>
      <c r="AU157" t="s">
        <v>84</v>
      </c>
    </row>
    <row r="158" spans="1:47" hidden="1" x14ac:dyDescent="0.3">
      <c r="A158" t="s">
        <v>1084</v>
      </c>
      <c r="B158" t="s">
        <v>1085</v>
      </c>
      <c r="C158" s="1" t="str">
        <f t="shared" si="8"/>
        <v>21:0088</v>
      </c>
      <c r="D158" s="1" t="str">
        <f t="shared" si="9"/>
        <v>21:0001</v>
      </c>
      <c r="E158" t="s">
        <v>1086</v>
      </c>
      <c r="F158" t="s">
        <v>1087</v>
      </c>
      <c r="H158">
        <v>64.532780200000005</v>
      </c>
      <c r="I158">
        <v>-109.3657827</v>
      </c>
      <c r="J158" s="1" t="str">
        <f t="shared" si="10"/>
        <v>Till</v>
      </c>
      <c r="K158" s="1" t="str">
        <f t="shared" si="11"/>
        <v>&lt;63 micron</v>
      </c>
      <c r="L158" t="s">
        <v>51</v>
      </c>
      <c r="M158" t="s">
        <v>58</v>
      </c>
      <c r="N158" t="s">
        <v>53</v>
      </c>
      <c r="O158" t="s">
        <v>568</v>
      </c>
      <c r="P158" t="s">
        <v>55</v>
      </c>
      <c r="Q158" t="s">
        <v>92</v>
      </c>
      <c r="R158" t="s">
        <v>145</v>
      </c>
      <c r="S158" t="s">
        <v>58</v>
      </c>
      <c r="T158" t="s">
        <v>525</v>
      </c>
      <c r="U158" t="s">
        <v>60</v>
      </c>
      <c r="V158" t="s">
        <v>147</v>
      </c>
      <c r="W158" t="s">
        <v>495</v>
      </c>
      <c r="X158" t="s">
        <v>181</v>
      </c>
      <c r="Y158" t="s">
        <v>64</v>
      </c>
      <c r="Z158" t="s">
        <v>51</v>
      </c>
      <c r="AA158" t="s">
        <v>336</v>
      </c>
      <c r="AB158" t="s">
        <v>408</v>
      </c>
      <c r="AC158" t="s">
        <v>64</v>
      </c>
      <c r="AD158" t="s">
        <v>577</v>
      </c>
      <c r="AE158" t="s">
        <v>206</v>
      </c>
      <c r="AF158" t="s">
        <v>69</v>
      </c>
      <c r="AG158" t="s">
        <v>520</v>
      </c>
      <c r="AH158" t="s">
        <v>71</v>
      </c>
      <c r="AI158" t="s">
        <v>209</v>
      </c>
      <c r="AJ158" t="s">
        <v>73</v>
      </c>
      <c r="AK158" t="s">
        <v>686</v>
      </c>
      <c r="AL158" t="s">
        <v>75</v>
      </c>
      <c r="AM158" t="s">
        <v>76</v>
      </c>
      <c r="AN158" t="s">
        <v>95</v>
      </c>
      <c r="AO158" t="s">
        <v>78</v>
      </c>
      <c r="AP158" t="s">
        <v>364</v>
      </c>
      <c r="AQ158" t="s">
        <v>421</v>
      </c>
      <c r="AR158" t="s">
        <v>64</v>
      </c>
      <c r="AS158" t="s">
        <v>82</v>
      </c>
      <c r="AT158" t="s">
        <v>140</v>
      </c>
      <c r="AU158" t="s">
        <v>84</v>
      </c>
    </row>
    <row r="159" spans="1:47" hidden="1" x14ac:dyDescent="0.3">
      <c r="A159" t="s">
        <v>1088</v>
      </c>
      <c r="B159" t="s">
        <v>1089</v>
      </c>
      <c r="C159" s="1" t="str">
        <f t="shared" si="8"/>
        <v>21:0088</v>
      </c>
      <c r="D159" s="1" t="str">
        <f t="shared" si="9"/>
        <v>21:0001</v>
      </c>
      <c r="E159" t="s">
        <v>1090</v>
      </c>
      <c r="F159" t="s">
        <v>1091</v>
      </c>
      <c r="H159">
        <v>64.439904499999997</v>
      </c>
      <c r="I159">
        <v>-109.4671203</v>
      </c>
      <c r="J159" s="1" t="str">
        <f t="shared" si="10"/>
        <v>Till</v>
      </c>
      <c r="K159" s="1" t="str">
        <f t="shared" si="11"/>
        <v>&lt;63 micron</v>
      </c>
      <c r="L159" t="s">
        <v>51</v>
      </c>
      <c r="M159" t="s">
        <v>209</v>
      </c>
      <c r="N159" t="s">
        <v>114</v>
      </c>
      <c r="O159" t="s">
        <v>397</v>
      </c>
      <c r="P159" t="s">
        <v>170</v>
      </c>
      <c r="Q159" t="s">
        <v>259</v>
      </c>
      <c r="R159" t="s">
        <v>494</v>
      </c>
      <c r="S159" t="s">
        <v>63</v>
      </c>
      <c r="T159" t="s">
        <v>414</v>
      </c>
      <c r="U159" t="s">
        <v>56</v>
      </c>
      <c r="V159" t="s">
        <v>117</v>
      </c>
      <c r="W159" t="s">
        <v>894</v>
      </c>
      <c r="X159" t="s">
        <v>119</v>
      </c>
      <c r="Y159" t="s">
        <v>64</v>
      </c>
      <c r="Z159" t="s">
        <v>51</v>
      </c>
      <c r="AA159" t="s">
        <v>346</v>
      </c>
      <c r="AB159" t="s">
        <v>789</v>
      </c>
      <c r="AC159" t="s">
        <v>64</v>
      </c>
      <c r="AD159" t="s">
        <v>1064</v>
      </c>
      <c r="AE159" t="s">
        <v>346</v>
      </c>
      <c r="AF159" t="s">
        <v>69</v>
      </c>
      <c r="AG159" t="s">
        <v>369</v>
      </c>
      <c r="AH159" t="s">
        <v>71</v>
      </c>
      <c r="AI159" t="s">
        <v>138</v>
      </c>
      <c r="AJ159" t="s">
        <v>73</v>
      </c>
      <c r="AK159" t="s">
        <v>584</v>
      </c>
      <c r="AL159" t="s">
        <v>75</v>
      </c>
      <c r="AM159" t="s">
        <v>76</v>
      </c>
      <c r="AN159" t="s">
        <v>78</v>
      </c>
      <c r="AO159" t="s">
        <v>137</v>
      </c>
      <c r="AP159" t="s">
        <v>114</v>
      </c>
      <c r="AQ159" t="s">
        <v>116</v>
      </c>
      <c r="AR159" t="s">
        <v>64</v>
      </c>
      <c r="AS159" t="s">
        <v>299</v>
      </c>
      <c r="AT159" t="s">
        <v>171</v>
      </c>
      <c r="AU159" t="s">
        <v>84</v>
      </c>
    </row>
    <row r="160" spans="1:47" hidden="1" x14ac:dyDescent="0.3">
      <c r="A160" t="s">
        <v>1092</v>
      </c>
      <c r="B160" t="s">
        <v>1093</v>
      </c>
      <c r="C160" s="1" t="str">
        <f t="shared" si="8"/>
        <v>21:0088</v>
      </c>
      <c r="D160" s="1" t="str">
        <f t="shared" si="9"/>
        <v>21:0001</v>
      </c>
      <c r="E160" t="s">
        <v>1094</v>
      </c>
      <c r="F160" t="s">
        <v>1095</v>
      </c>
      <c r="H160">
        <v>64.432255799999993</v>
      </c>
      <c r="I160">
        <v>-109.2750592</v>
      </c>
      <c r="J160" s="1" t="str">
        <f t="shared" si="10"/>
        <v>Till</v>
      </c>
      <c r="K160" s="1" t="str">
        <f t="shared" si="11"/>
        <v>&lt;63 micron</v>
      </c>
      <c r="L160" t="s">
        <v>51</v>
      </c>
      <c r="M160" t="s">
        <v>170</v>
      </c>
      <c r="N160" t="s">
        <v>119</v>
      </c>
      <c r="O160" t="s">
        <v>532</v>
      </c>
      <c r="P160" t="s">
        <v>147</v>
      </c>
      <c r="Q160" t="s">
        <v>56</v>
      </c>
      <c r="R160" t="s">
        <v>94</v>
      </c>
      <c r="S160" t="s">
        <v>60</v>
      </c>
      <c r="T160" t="s">
        <v>211</v>
      </c>
      <c r="U160" t="s">
        <v>56</v>
      </c>
      <c r="V160" t="s">
        <v>61</v>
      </c>
      <c r="W160" t="s">
        <v>222</v>
      </c>
      <c r="X160" t="s">
        <v>72</v>
      </c>
      <c r="Y160" t="s">
        <v>64</v>
      </c>
      <c r="Z160" t="s">
        <v>51</v>
      </c>
      <c r="AA160" t="s">
        <v>814</v>
      </c>
      <c r="AB160" t="s">
        <v>576</v>
      </c>
      <c r="AC160" t="s">
        <v>64</v>
      </c>
      <c r="AD160" t="s">
        <v>100</v>
      </c>
      <c r="AE160" t="s">
        <v>65</v>
      </c>
      <c r="AF160" t="s">
        <v>69</v>
      </c>
      <c r="AG160" t="s">
        <v>190</v>
      </c>
      <c r="AH160" t="s">
        <v>71</v>
      </c>
      <c r="AI160" t="s">
        <v>309</v>
      </c>
      <c r="AJ160" t="s">
        <v>73</v>
      </c>
      <c r="AK160" t="s">
        <v>321</v>
      </c>
      <c r="AL160" t="s">
        <v>75</v>
      </c>
      <c r="AM160" t="s">
        <v>76</v>
      </c>
      <c r="AN160" t="s">
        <v>300</v>
      </c>
      <c r="AO160" t="s">
        <v>168</v>
      </c>
      <c r="AP160" t="s">
        <v>58</v>
      </c>
      <c r="AQ160" t="s">
        <v>595</v>
      </c>
      <c r="AR160" t="s">
        <v>64</v>
      </c>
      <c r="AS160" t="s">
        <v>92</v>
      </c>
      <c r="AT160" t="s">
        <v>171</v>
      </c>
      <c r="AU160" t="s">
        <v>84</v>
      </c>
    </row>
    <row r="161" spans="1:47" hidden="1" x14ac:dyDescent="0.3">
      <c r="A161" t="s">
        <v>1096</v>
      </c>
      <c r="B161" t="s">
        <v>1097</v>
      </c>
      <c r="C161" s="1" t="str">
        <f t="shared" si="8"/>
        <v>21:0088</v>
      </c>
      <c r="D161" s="1" t="str">
        <f t="shared" si="9"/>
        <v>21:0001</v>
      </c>
      <c r="E161" t="s">
        <v>1098</v>
      </c>
      <c r="F161" t="s">
        <v>1099</v>
      </c>
      <c r="H161">
        <v>64.398629700000001</v>
      </c>
      <c r="I161">
        <v>-109.07353500000001</v>
      </c>
      <c r="J161" s="1" t="str">
        <f t="shared" si="10"/>
        <v>Till</v>
      </c>
      <c r="K161" s="1" t="str">
        <f t="shared" si="11"/>
        <v>&lt;63 micron</v>
      </c>
      <c r="L161" t="s">
        <v>51</v>
      </c>
      <c r="M161" t="s">
        <v>481</v>
      </c>
      <c r="N161" t="s">
        <v>181</v>
      </c>
      <c r="O161" t="s">
        <v>381</v>
      </c>
      <c r="P161" t="s">
        <v>78</v>
      </c>
      <c r="Q161" t="s">
        <v>92</v>
      </c>
      <c r="R161" t="s">
        <v>384</v>
      </c>
      <c r="S161" t="s">
        <v>181</v>
      </c>
      <c r="T161" t="s">
        <v>218</v>
      </c>
      <c r="U161" t="s">
        <v>56</v>
      </c>
      <c r="V161" t="s">
        <v>61</v>
      </c>
      <c r="W161" t="s">
        <v>193</v>
      </c>
      <c r="X161" t="s">
        <v>63</v>
      </c>
      <c r="Y161" t="s">
        <v>64</v>
      </c>
      <c r="Z161" t="s">
        <v>51</v>
      </c>
      <c r="AA161" t="s">
        <v>470</v>
      </c>
      <c r="AB161" t="s">
        <v>408</v>
      </c>
      <c r="AC161" t="s">
        <v>64</v>
      </c>
      <c r="AD161" t="s">
        <v>480</v>
      </c>
      <c r="AE161" t="s">
        <v>276</v>
      </c>
      <c r="AF161" t="s">
        <v>69</v>
      </c>
      <c r="AG161" t="s">
        <v>197</v>
      </c>
      <c r="AH161" t="s">
        <v>71</v>
      </c>
      <c r="AI161" t="s">
        <v>63</v>
      </c>
      <c r="AJ161" t="s">
        <v>56</v>
      </c>
      <c r="AK161" t="s">
        <v>314</v>
      </c>
      <c r="AL161" t="s">
        <v>75</v>
      </c>
      <c r="AM161" t="s">
        <v>76</v>
      </c>
      <c r="AN161" t="s">
        <v>78</v>
      </c>
      <c r="AO161" t="s">
        <v>78</v>
      </c>
      <c r="AP161" t="s">
        <v>138</v>
      </c>
      <c r="AQ161" t="s">
        <v>481</v>
      </c>
      <c r="AR161" t="s">
        <v>64</v>
      </c>
      <c r="AS161" t="s">
        <v>81</v>
      </c>
      <c r="AT161" t="s">
        <v>171</v>
      </c>
      <c r="AU161" t="s">
        <v>84</v>
      </c>
    </row>
    <row r="162" spans="1:47" hidden="1" x14ac:dyDescent="0.3">
      <c r="A162" t="s">
        <v>1100</v>
      </c>
      <c r="B162" t="s">
        <v>1101</v>
      </c>
      <c r="C162" s="1" t="str">
        <f t="shared" si="8"/>
        <v>21:0088</v>
      </c>
      <c r="D162" s="1" t="str">
        <f t="shared" si="9"/>
        <v>21:0001</v>
      </c>
      <c r="E162" t="s">
        <v>1102</v>
      </c>
      <c r="F162" t="s">
        <v>1103</v>
      </c>
      <c r="H162">
        <v>64.351084700000001</v>
      </c>
      <c r="I162">
        <v>-109.1850812</v>
      </c>
      <c r="J162" s="1" t="str">
        <f t="shared" si="10"/>
        <v>Till</v>
      </c>
      <c r="K162" s="1" t="str">
        <f t="shared" si="11"/>
        <v>&lt;63 micron</v>
      </c>
      <c r="L162" t="s">
        <v>51</v>
      </c>
      <c r="M162" t="s">
        <v>355</v>
      </c>
      <c r="N162" t="s">
        <v>116</v>
      </c>
      <c r="O162" t="s">
        <v>381</v>
      </c>
      <c r="P162" t="s">
        <v>300</v>
      </c>
      <c r="Q162" t="s">
        <v>81</v>
      </c>
      <c r="R162" t="s">
        <v>127</v>
      </c>
      <c r="S162" t="s">
        <v>60</v>
      </c>
      <c r="T162" t="s">
        <v>346</v>
      </c>
      <c r="U162" t="s">
        <v>81</v>
      </c>
      <c r="V162" t="s">
        <v>95</v>
      </c>
      <c r="W162" t="s">
        <v>300</v>
      </c>
      <c r="X162" t="s">
        <v>97</v>
      </c>
      <c r="Y162" t="s">
        <v>64</v>
      </c>
      <c r="Z162" t="s">
        <v>51</v>
      </c>
      <c r="AA162" t="s">
        <v>101</v>
      </c>
      <c r="AB162" t="s">
        <v>606</v>
      </c>
      <c r="AC162" t="s">
        <v>64</v>
      </c>
      <c r="AD162" t="s">
        <v>286</v>
      </c>
      <c r="AE162" t="s">
        <v>152</v>
      </c>
      <c r="AF162" t="s">
        <v>69</v>
      </c>
      <c r="AG162" t="s">
        <v>93</v>
      </c>
      <c r="AH162" t="s">
        <v>71</v>
      </c>
      <c r="AI162" t="s">
        <v>97</v>
      </c>
      <c r="AJ162" t="s">
        <v>73</v>
      </c>
      <c r="AK162" t="s">
        <v>314</v>
      </c>
      <c r="AL162" t="s">
        <v>75</v>
      </c>
      <c r="AM162" t="s">
        <v>76</v>
      </c>
      <c r="AN162" t="s">
        <v>61</v>
      </c>
      <c r="AO162" t="s">
        <v>104</v>
      </c>
      <c r="AP162" t="s">
        <v>63</v>
      </c>
      <c r="AQ162" t="s">
        <v>170</v>
      </c>
      <c r="AR162" t="s">
        <v>64</v>
      </c>
      <c r="AS162" t="s">
        <v>81</v>
      </c>
      <c r="AT162" t="s">
        <v>562</v>
      </c>
      <c r="AU162" t="s">
        <v>84</v>
      </c>
    </row>
    <row r="163" spans="1:47" hidden="1" x14ac:dyDescent="0.3">
      <c r="A163" t="s">
        <v>1104</v>
      </c>
      <c r="B163" t="s">
        <v>1105</v>
      </c>
      <c r="C163" s="1" t="str">
        <f t="shared" si="8"/>
        <v>21:0088</v>
      </c>
      <c r="D163" s="1" t="str">
        <f t="shared" si="9"/>
        <v>21:0001</v>
      </c>
      <c r="E163" t="s">
        <v>1106</v>
      </c>
      <c r="F163" t="s">
        <v>1107</v>
      </c>
      <c r="H163">
        <v>64.308520799999997</v>
      </c>
      <c r="I163">
        <v>-109.2307701</v>
      </c>
      <c r="J163" s="1" t="str">
        <f t="shared" si="10"/>
        <v>Till</v>
      </c>
      <c r="K163" s="1" t="str">
        <f t="shared" si="11"/>
        <v>&lt;63 micron</v>
      </c>
      <c r="L163" t="s">
        <v>51</v>
      </c>
      <c r="M163" t="s">
        <v>929</v>
      </c>
      <c r="N163" t="s">
        <v>114</v>
      </c>
      <c r="O163" t="s">
        <v>282</v>
      </c>
      <c r="P163" t="s">
        <v>299</v>
      </c>
      <c r="Q163" t="s">
        <v>81</v>
      </c>
      <c r="R163" t="s">
        <v>106</v>
      </c>
      <c r="S163" t="s">
        <v>181</v>
      </c>
      <c r="T163" t="s">
        <v>296</v>
      </c>
      <c r="U163" t="s">
        <v>81</v>
      </c>
      <c r="V163" t="s">
        <v>253</v>
      </c>
      <c r="W163" t="s">
        <v>326</v>
      </c>
      <c r="X163" t="s">
        <v>119</v>
      </c>
      <c r="Y163" t="s">
        <v>64</v>
      </c>
      <c r="Z163" t="s">
        <v>51</v>
      </c>
      <c r="AA163" t="s">
        <v>338</v>
      </c>
      <c r="AB163" t="s">
        <v>391</v>
      </c>
      <c r="AC163" t="s">
        <v>64</v>
      </c>
      <c r="AD163" t="s">
        <v>415</v>
      </c>
      <c r="AE163" t="s">
        <v>814</v>
      </c>
      <c r="AF163" t="s">
        <v>69</v>
      </c>
      <c r="AG163" t="s">
        <v>389</v>
      </c>
      <c r="AH163" t="s">
        <v>194</v>
      </c>
      <c r="AI163" t="s">
        <v>298</v>
      </c>
      <c r="AJ163" t="s">
        <v>73</v>
      </c>
      <c r="AK163" t="s">
        <v>584</v>
      </c>
      <c r="AL163" t="s">
        <v>75</v>
      </c>
      <c r="AM163" t="s">
        <v>76</v>
      </c>
      <c r="AN163" t="s">
        <v>78</v>
      </c>
      <c r="AO163" t="s">
        <v>137</v>
      </c>
      <c r="AP163" t="s">
        <v>209</v>
      </c>
      <c r="AQ163" t="s">
        <v>481</v>
      </c>
      <c r="AR163" t="s">
        <v>64</v>
      </c>
      <c r="AS163" t="s">
        <v>55</v>
      </c>
      <c r="AT163" t="s">
        <v>171</v>
      </c>
      <c r="AU163" t="s">
        <v>84</v>
      </c>
    </row>
    <row r="164" spans="1:47" hidden="1" x14ac:dyDescent="0.3">
      <c r="A164" t="s">
        <v>1108</v>
      </c>
      <c r="B164" t="s">
        <v>1109</v>
      </c>
      <c r="C164" s="1" t="str">
        <f t="shared" si="8"/>
        <v>21:0088</v>
      </c>
      <c r="D164" s="1" t="str">
        <f t="shared" si="9"/>
        <v>21:0001</v>
      </c>
      <c r="E164" t="s">
        <v>1110</v>
      </c>
      <c r="F164" t="s">
        <v>1111</v>
      </c>
      <c r="H164">
        <v>64.546197800000002</v>
      </c>
      <c r="I164">
        <v>-108.3873337</v>
      </c>
      <c r="J164" s="1" t="str">
        <f t="shared" si="10"/>
        <v>Till</v>
      </c>
      <c r="K164" s="1" t="str">
        <f t="shared" si="11"/>
        <v>&lt;63 micron</v>
      </c>
      <c r="L164" t="s">
        <v>51</v>
      </c>
      <c r="M164" t="s">
        <v>533</v>
      </c>
      <c r="N164" t="s">
        <v>97</v>
      </c>
      <c r="O164" t="s">
        <v>233</v>
      </c>
      <c r="P164" t="s">
        <v>95</v>
      </c>
      <c r="Q164" t="s">
        <v>81</v>
      </c>
      <c r="R164" t="s">
        <v>234</v>
      </c>
      <c r="S164" t="s">
        <v>58</v>
      </c>
      <c r="T164" t="s">
        <v>59</v>
      </c>
      <c r="U164" t="s">
        <v>60</v>
      </c>
      <c r="V164" t="s">
        <v>61</v>
      </c>
      <c r="W164" t="s">
        <v>133</v>
      </c>
      <c r="X164" t="s">
        <v>97</v>
      </c>
      <c r="Y164" t="s">
        <v>64</v>
      </c>
      <c r="Z164" t="s">
        <v>51</v>
      </c>
      <c r="AA164" t="s">
        <v>470</v>
      </c>
      <c r="AB164" t="s">
        <v>102</v>
      </c>
      <c r="AC164" t="s">
        <v>64</v>
      </c>
      <c r="AD164" t="s">
        <v>538</v>
      </c>
      <c r="AE164" t="s">
        <v>176</v>
      </c>
      <c r="AF164" t="s">
        <v>69</v>
      </c>
      <c r="AG164" t="s">
        <v>607</v>
      </c>
      <c r="AH164" t="s">
        <v>71</v>
      </c>
      <c r="AI164" t="s">
        <v>207</v>
      </c>
      <c r="AJ164" t="s">
        <v>73</v>
      </c>
      <c r="AK164" t="s">
        <v>208</v>
      </c>
      <c r="AL164" t="s">
        <v>75</v>
      </c>
      <c r="AM164" t="s">
        <v>76</v>
      </c>
      <c r="AN164" t="s">
        <v>147</v>
      </c>
      <c r="AO164" t="s">
        <v>168</v>
      </c>
      <c r="AP164" t="s">
        <v>570</v>
      </c>
      <c r="AQ164" t="s">
        <v>91</v>
      </c>
      <c r="AR164" t="s">
        <v>64</v>
      </c>
      <c r="AS164" t="s">
        <v>81</v>
      </c>
      <c r="AT164" t="s">
        <v>171</v>
      </c>
      <c r="AU164" t="s">
        <v>84</v>
      </c>
    </row>
    <row r="165" spans="1:47" hidden="1" x14ac:dyDescent="0.3">
      <c r="A165" t="s">
        <v>1112</v>
      </c>
      <c r="B165" t="s">
        <v>1113</v>
      </c>
      <c r="C165" s="1" t="str">
        <f t="shared" si="8"/>
        <v>21:0088</v>
      </c>
      <c r="D165" s="1" t="str">
        <f t="shared" si="9"/>
        <v>21:0001</v>
      </c>
      <c r="E165" t="s">
        <v>1114</v>
      </c>
      <c r="F165" t="s">
        <v>1115</v>
      </c>
      <c r="H165">
        <v>64.712965299999993</v>
      </c>
      <c r="I165">
        <v>-108.4183063</v>
      </c>
      <c r="J165" s="1" t="str">
        <f t="shared" si="10"/>
        <v>Till</v>
      </c>
      <c r="K165" s="1" t="str">
        <f t="shared" si="11"/>
        <v>&lt;63 micron</v>
      </c>
      <c r="L165" t="s">
        <v>51</v>
      </c>
      <c r="M165" t="s">
        <v>79</v>
      </c>
      <c r="N165" t="s">
        <v>63</v>
      </c>
      <c r="O165" t="s">
        <v>1116</v>
      </c>
      <c r="P165" t="s">
        <v>92</v>
      </c>
      <c r="Q165" t="s">
        <v>259</v>
      </c>
      <c r="R165" t="s">
        <v>156</v>
      </c>
      <c r="S165" t="s">
        <v>72</v>
      </c>
      <c r="T165" t="s">
        <v>93</v>
      </c>
      <c r="U165" t="s">
        <v>56</v>
      </c>
      <c r="V165" t="s">
        <v>154</v>
      </c>
      <c r="W165" t="s">
        <v>779</v>
      </c>
      <c r="X165" t="s">
        <v>181</v>
      </c>
      <c r="Y165" t="s">
        <v>64</v>
      </c>
      <c r="Z165" t="s">
        <v>51</v>
      </c>
      <c r="AA165" t="s">
        <v>223</v>
      </c>
      <c r="AB165" t="s">
        <v>274</v>
      </c>
      <c r="AC165" t="s">
        <v>64</v>
      </c>
      <c r="AD165" t="s">
        <v>263</v>
      </c>
      <c r="AE165" t="s">
        <v>419</v>
      </c>
      <c r="AF165" t="s">
        <v>69</v>
      </c>
      <c r="AG165" t="s">
        <v>414</v>
      </c>
      <c r="AH165" t="s">
        <v>71</v>
      </c>
      <c r="AI165" t="s">
        <v>702</v>
      </c>
      <c r="AJ165" t="s">
        <v>73</v>
      </c>
      <c r="AK165" t="s">
        <v>297</v>
      </c>
      <c r="AL165" t="s">
        <v>75</v>
      </c>
      <c r="AM165" t="s">
        <v>76</v>
      </c>
      <c r="AN165" t="s">
        <v>139</v>
      </c>
      <c r="AO165" t="s">
        <v>78</v>
      </c>
      <c r="AP165" t="s">
        <v>181</v>
      </c>
      <c r="AQ165" t="s">
        <v>333</v>
      </c>
      <c r="AR165" t="s">
        <v>64</v>
      </c>
      <c r="AS165" t="s">
        <v>253</v>
      </c>
      <c r="AT165" t="s">
        <v>171</v>
      </c>
      <c r="AU165" t="s">
        <v>84</v>
      </c>
    </row>
    <row r="166" spans="1:47" hidden="1" x14ac:dyDescent="0.3">
      <c r="A166" t="s">
        <v>1117</v>
      </c>
      <c r="B166" t="s">
        <v>1118</v>
      </c>
      <c r="C166" s="1" t="str">
        <f t="shared" si="8"/>
        <v>21:0088</v>
      </c>
      <c r="D166" s="1" t="str">
        <f t="shared" si="9"/>
        <v>21:0001</v>
      </c>
      <c r="E166" t="s">
        <v>1119</v>
      </c>
      <c r="F166" t="s">
        <v>1120</v>
      </c>
      <c r="H166">
        <v>64.712357699999998</v>
      </c>
      <c r="I166">
        <v>-108.2224776</v>
      </c>
      <c r="J166" s="1" t="str">
        <f t="shared" si="10"/>
        <v>Till</v>
      </c>
      <c r="K166" s="1" t="str">
        <f t="shared" si="11"/>
        <v>&lt;63 micron</v>
      </c>
      <c r="L166" t="s">
        <v>51</v>
      </c>
      <c r="M166" t="s">
        <v>56</v>
      </c>
      <c r="N166" t="s">
        <v>116</v>
      </c>
      <c r="O166" t="s">
        <v>90</v>
      </c>
      <c r="P166" t="s">
        <v>288</v>
      </c>
      <c r="Q166" t="s">
        <v>259</v>
      </c>
      <c r="R166" t="s">
        <v>249</v>
      </c>
      <c r="S166" t="s">
        <v>260</v>
      </c>
      <c r="T166" t="s">
        <v>224</v>
      </c>
      <c r="U166" t="s">
        <v>72</v>
      </c>
      <c r="V166" t="s">
        <v>147</v>
      </c>
      <c r="W166" t="s">
        <v>1121</v>
      </c>
      <c r="X166" t="s">
        <v>97</v>
      </c>
      <c r="Y166" t="s">
        <v>64</v>
      </c>
      <c r="Z166" t="s">
        <v>51</v>
      </c>
      <c r="AA166" t="s">
        <v>162</v>
      </c>
      <c r="AB166" t="s">
        <v>319</v>
      </c>
      <c r="AC166" t="s">
        <v>64</v>
      </c>
      <c r="AD166" t="s">
        <v>429</v>
      </c>
      <c r="AE166" t="s">
        <v>162</v>
      </c>
      <c r="AF166" t="s">
        <v>69</v>
      </c>
      <c r="AG166" t="s">
        <v>136</v>
      </c>
      <c r="AH166" t="s">
        <v>102</v>
      </c>
      <c r="AI166" t="s">
        <v>114</v>
      </c>
      <c r="AJ166" t="s">
        <v>73</v>
      </c>
      <c r="AK166" t="s">
        <v>196</v>
      </c>
      <c r="AL166" t="s">
        <v>75</v>
      </c>
      <c r="AM166" t="s">
        <v>76</v>
      </c>
      <c r="AN166" t="s">
        <v>78</v>
      </c>
      <c r="AO166" t="s">
        <v>137</v>
      </c>
      <c r="AP166" t="s">
        <v>52</v>
      </c>
      <c r="AQ166" t="s">
        <v>333</v>
      </c>
      <c r="AR166" t="s">
        <v>64</v>
      </c>
      <c r="AS166" t="s">
        <v>82</v>
      </c>
      <c r="AT166" t="s">
        <v>525</v>
      </c>
      <c r="AU166" t="s">
        <v>84</v>
      </c>
    </row>
    <row r="167" spans="1:47" hidden="1" x14ac:dyDescent="0.3">
      <c r="A167" t="s">
        <v>1122</v>
      </c>
      <c r="B167" t="s">
        <v>1123</v>
      </c>
      <c r="C167" s="1" t="str">
        <f t="shared" si="8"/>
        <v>21:0088</v>
      </c>
      <c r="D167" s="1" t="str">
        <f t="shared" si="9"/>
        <v>21:0001</v>
      </c>
      <c r="E167" t="s">
        <v>1119</v>
      </c>
      <c r="F167" t="s">
        <v>1124</v>
      </c>
      <c r="H167">
        <v>64.712357699999998</v>
      </c>
      <c r="I167">
        <v>-108.2224776</v>
      </c>
      <c r="J167" s="1" t="str">
        <f t="shared" si="10"/>
        <v>Till</v>
      </c>
      <c r="K167" s="1" t="str">
        <f t="shared" si="11"/>
        <v>&lt;63 micron</v>
      </c>
      <c r="L167" t="s">
        <v>51</v>
      </c>
      <c r="M167" t="s">
        <v>147</v>
      </c>
      <c r="N167" t="s">
        <v>53</v>
      </c>
      <c r="O167" t="s">
        <v>163</v>
      </c>
      <c r="P167" t="s">
        <v>281</v>
      </c>
      <c r="Q167" t="s">
        <v>56</v>
      </c>
      <c r="R167" t="s">
        <v>470</v>
      </c>
      <c r="S167" t="s">
        <v>60</v>
      </c>
      <c r="T167" t="s">
        <v>65</v>
      </c>
      <c r="U167" t="s">
        <v>60</v>
      </c>
      <c r="V167" t="s">
        <v>154</v>
      </c>
      <c r="W167" t="s">
        <v>1125</v>
      </c>
      <c r="X167" t="s">
        <v>181</v>
      </c>
      <c r="Y167" t="s">
        <v>64</v>
      </c>
      <c r="Z167" t="s">
        <v>51</v>
      </c>
      <c r="AA167" t="s">
        <v>260</v>
      </c>
      <c r="AB167" t="s">
        <v>391</v>
      </c>
      <c r="AC167" t="s">
        <v>64</v>
      </c>
      <c r="AD167" t="s">
        <v>864</v>
      </c>
      <c r="AE167" t="s">
        <v>183</v>
      </c>
      <c r="AF167" t="s">
        <v>69</v>
      </c>
      <c r="AG167" t="s">
        <v>234</v>
      </c>
      <c r="AH167" t="s">
        <v>71</v>
      </c>
      <c r="AI167" t="s">
        <v>114</v>
      </c>
      <c r="AJ167" t="s">
        <v>73</v>
      </c>
      <c r="AK167" t="s">
        <v>170</v>
      </c>
      <c r="AL167" t="s">
        <v>75</v>
      </c>
      <c r="AM167" t="s">
        <v>517</v>
      </c>
      <c r="AN167" t="s">
        <v>78</v>
      </c>
      <c r="AO167" t="s">
        <v>78</v>
      </c>
      <c r="AP167" t="s">
        <v>283</v>
      </c>
      <c r="AQ167" t="s">
        <v>78</v>
      </c>
      <c r="AR167" t="s">
        <v>64</v>
      </c>
      <c r="AS167" t="s">
        <v>126</v>
      </c>
      <c r="AT167" t="s">
        <v>1126</v>
      </c>
      <c r="AU167" t="s">
        <v>84</v>
      </c>
    </row>
    <row r="168" spans="1:47" hidden="1" x14ac:dyDescent="0.3">
      <c r="A168" t="s">
        <v>1127</v>
      </c>
      <c r="B168" t="s">
        <v>1128</v>
      </c>
      <c r="C168" s="1" t="str">
        <f t="shared" si="8"/>
        <v>21:0088</v>
      </c>
      <c r="D168" s="1" t="str">
        <f t="shared" si="9"/>
        <v>21:0001</v>
      </c>
      <c r="E168" t="s">
        <v>1129</v>
      </c>
      <c r="F168" t="s">
        <v>1130</v>
      </c>
      <c r="H168">
        <v>64.5821155</v>
      </c>
      <c r="I168">
        <v>-108.15625420000001</v>
      </c>
      <c r="J168" s="1" t="str">
        <f t="shared" si="10"/>
        <v>Till</v>
      </c>
      <c r="K168" s="1" t="str">
        <f t="shared" si="11"/>
        <v>&lt;63 micron</v>
      </c>
      <c r="L168" t="s">
        <v>51</v>
      </c>
      <c r="M168" t="s">
        <v>181</v>
      </c>
      <c r="N168" t="s">
        <v>209</v>
      </c>
      <c r="O168" t="s">
        <v>177</v>
      </c>
      <c r="P168" t="s">
        <v>300</v>
      </c>
      <c r="Q168" t="s">
        <v>92</v>
      </c>
      <c r="R168" t="s">
        <v>621</v>
      </c>
      <c r="S168" t="s">
        <v>97</v>
      </c>
      <c r="T168" t="s">
        <v>414</v>
      </c>
      <c r="U168" t="s">
        <v>60</v>
      </c>
      <c r="V168" t="s">
        <v>61</v>
      </c>
      <c r="W168" t="s">
        <v>286</v>
      </c>
      <c r="X168" t="s">
        <v>72</v>
      </c>
      <c r="Y168" t="s">
        <v>64</v>
      </c>
      <c r="Z168" t="s">
        <v>51</v>
      </c>
      <c r="AA168" t="s">
        <v>192</v>
      </c>
      <c r="AB168" t="s">
        <v>768</v>
      </c>
      <c r="AC168" t="s">
        <v>64</v>
      </c>
      <c r="AD168" t="s">
        <v>429</v>
      </c>
      <c r="AE168" t="s">
        <v>101</v>
      </c>
      <c r="AF168" t="s">
        <v>69</v>
      </c>
      <c r="AG168" t="s">
        <v>106</v>
      </c>
      <c r="AH168" t="s">
        <v>71</v>
      </c>
      <c r="AI168" t="s">
        <v>239</v>
      </c>
      <c r="AJ168" t="s">
        <v>73</v>
      </c>
      <c r="AK168" t="s">
        <v>422</v>
      </c>
      <c r="AL168" t="s">
        <v>75</v>
      </c>
      <c r="AM168" t="s">
        <v>76</v>
      </c>
      <c r="AN168" t="s">
        <v>95</v>
      </c>
      <c r="AO168" t="s">
        <v>219</v>
      </c>
      <c r="AP168" t="s">
        <v>72</v>
      </c>
      <c r="AQ168" t="s">
        <v>297</v>
      </c>
      <c r="AR168" t="s">
        <v>64</v>
      </c>
      <c r="AS168" t="s">
        <v>92</v>
      </c>
      <c r="AT168" t="s">
        <v>218</v>
      </c>
      <c r="AU168" t="s">
        <v>84</v>
      </c>
    </row>
    <row r="169" spans="1:47" hidden="1" x14ac:dyDescent="0.3">
      <c r="A169" t="s">
        <v>1131</v>
      </c>
      <c r="B169" t="s">
        <v>1132</v>
      </c>
      <c r="C169" s="1" t="str">
        <f t="shared" si="8"/>
        <v>21:0088</v>
      </c>
      <c r="D169" s="1" t="str">
        <f t="shared" si="9"/>
        <v>21:0001</v>
      </c>
      <c r="E169" t="s">
        <v>1133</v>
      </c>
      <c r="F169" t="s">
        <v>1134</v>
      </c>
      <c r="H169">
        <v>64.457137900000006</v>
      </c>
      <c r="I169">
        <v>-108.1606228</v>
      </c>
      <c r="J169" s="1" t="str">
        <f t="shared" si="10"/>
        <v>Till</v>
      </c>
      <c r="K169" s="1" t="str">
        <f t="shared" si="11"/>
        <v>&lt;63 micron</v>
      </c>
      <c r="L169" t="s">
        <v>51</v>
      </c>
      <c r="M169" t="s">
        <v>246</v>
      </c>
      <c r="N169" t="s">
        <v>53</v>
      </c>
      <c r="O169" t="s">
        <v>90</v>
      </c>
      <c r="P169" t="s">
        <v>259</v>
      </c>
      <c r="Q169" t="s">
        <v>81</v>
      </c>
      <c r="R169" t="s">
        <v>413</v>
      </c>
      <c r="S169" t="s">
        <v>181</v>
      </c>
      <c r="T169" t="s">
        <v>814</v>
      </c>
      <c r="U169" t="s">
        <v>81</v>
      </c>
      <c r="V169" t="s">
        <v>259</v>
      </c>
      <c r="W169" t="s">
        <v>1135</v>
      </c>
      <c r="X169" t="s">
        <v>63</v>
      </c>
      <c r="Y169" t="s">
        <v>64</v>
      </c>
      <c r="Z169" t="s">
        <v>51</v>
      </c>
      <c r="AA169" t="s">
        <v>337</v>
      </c>
      <c r="AB169" t="s">
        <v>121</v>
      </c>
      <c r="AC169" t="s">
        <v>64</v>
      </c>
      <c r="AD169" t="s">
        <v>399</v>
      </c>
      <c r="AE169" t="s">
        <v>337</v>
      </c>
      <c r="AF169" t="s">
        <v>69</v>
      </c>
      <c r="AG169" t="s">
        <v>525</v>
      </c>
      <c r="AH169" t="s">
        <v>71</v>
      </c>
      <c r="AI169" t="s">
        <v>533</v>
      </c>
      <c r="AJ169" t="s">
        <v>73</v>
      </c>
      <c r="AK169" t="s">
        <v>473</v>
      </c>
      <c r="AL169" t="s">
        <v>75</v>
      </c>
      <c r="AM169" t="s">
        <v>76</v>
      </c>
      <c r="AN169" t="s">
        <v>78</v>
      </c>
      <c r="AO169" t="s">
        <v>104</v>
      </c>
      <c r="AP169" t="s">
        <v>332</v>
      </c>
      <c r="AQ169" t="s">
        <v>55</v>
      </c>
      <c r="AR169" t="s">
        <v>64</v>
      </c>
      <c r="AS169" t="s">
        <v>300</v>
      </c>
      <c r="AT169" t="s">
        <v>171</v>
      </c>
      <c r="AU169" t="s">
        <v>84</v>
      </c>
    </row>
    <row r="170" spans="1:47" hidden="1" x14ac:dyDescent="0.3">
      <c r="A170" t="s">
        <v>1136</v>
      </c>
      <c r="B170" t="s">
        <v>1137</v>
      </c>
      <c r="C170" s="1" t="str">
        <f t="shared" si="8"/>
        <v>21:0088</v>
      </c>
      <c r="D170" s="1" t="str">
        <f t="shared" si="9"/>
        <v>21:0001</v>
      </c>
      <c r="E170" t="s">
        <v>1138</v>
      </c>
      <c r="F170" t="s">
        <v>1139</v>
      </c>
      <c r="H170">
        <v>64.472986899999995</v>
      </c>
      <c r="I170">
        <v>-108.38166940000001</v>
      </c>
      <c r="J170" s="1" t="str">
        <f t="shared" si="10"/>
        <v>Till</v>
      </c>
      <c r="K170" s="1" t="str">
        <f t="shared" si="11"/>
        <v>&lt;63 micron</v>
      </c>
      <c r="L170" t="s">
        <v>51</v>
      </c>
      <c r="M170" t="s">
        <v>58</v>
      </c>
      <c r="N170" t="s">
        <v>53</v>
      </c>
      <c r="O170" t="s">
        <v>568</v>
      </c>
      <c r="P170" t="s">
        <v>78</v>
      </c>
      <c r="Q170" t="s">
        <v>81</v>
      </c>
      <c r="R170" t="s">
        <v>140</v>
      </c>
      <c r="S170" t="s">
        <v>260</v>
      </c>
      <c r="T170" t="s">
        <v>70</v>
      </c>
      <c r="U170" t="s">
        <v>60</v>
      </c>
      <c r="V170" t="s">
        <v>117</v>
      </c>
      <c r="W170" t="s">
        <v>657</v>
      </c>
      <c r="X170" t="s">
        <v>181</v>
      </c>
      <c r="Y170" t="s">
        <v>64</v>
      </c>
      <c r="Z170" t="s">
        <v>51</v>
      </c>
      <c r="AA170" t="s">
        <v>98</v>
      </c>
      <c r="AB170" t="s">
        <v>408</v>
      </c>
      <c r="AC170" t="s">
        <v>64</v>
      </c>
      <c r="AD170" t="s">
        <v>399</v>
      </c>
      <c r="AE170" t="s">
        <v>176</v>
      </c>
      <c r="AF170" t="s">
        <v>69</v>
      </c>
      <c r="AG170" t="s">
        <v>106</v>
      </c>
      <c r="AH170" t="s">
        <v>194</v>
      </c>
      <c r="AI170" t="s">
        <v>114</v>
      </c>
      <c r="AJ170" t="s">
        <v>73</v>
      </c>
      <c r="AK170" t="s">
        <v>124</v>
      </c>
      <c r="AL170" t="s">
        <v>75</v>
      </c>
      <c r="AM170" t="s">
        <v>315</v>
      </c>
      <c r="AN170" t="s">
        <v>117</v>
      </c>
      <c r="AO170" t="s">
        <v>78</v>
      </c>
      <c r="AP170" t="s">
        <v>138</v>
      </c>
      <c r="AQ170" t="s">
        <v>202</v>
      </c>
      <c r="AR170" t="s">
        <v>64</v>
      </c>
      <c r="AS170" t="s">
        <v>81</v>
      </c>
      <c r="AT170" t="s">
        <v>140</v>
      </c>
      <c r="AU170" t="s">
        <v>84</v>
      </c>
    </row>
    <row r="171" spans="1:47" hidden="1" x14ac:dyDescent="0.3">
      <c r="A171" t="s">
        <v>1140</v>
      </c>
      <c r="B171" t="s">
        <v>1141</v>
      </c>
      <c r="C171" s="1" t="str">
        <f t="shared" si="8"/>
        <v>21:0088</v>
      </c>
      <c r="D171" s="1" t="str">
        <f t="shared" si="9"/>
        <v>21:0001</v>
      </c>
      <c r="E171" t="s">
        <v>1142</v>
      </c>
      <c r="F171" t="s">
        <v>1143</v>
      </c>
      <c r="H171">
        <v>64.034894300000005</v>
      </c>
      <c r="I171">
        <v>-109.020844</v>
      </c>
      <c r="J171" s="1" t="str">
        <f t="shared" si="10"/>
        <v>Till</v>
      </c>
      <c r="K171" s="1" t="str">
        <f t="shared" si="11"/>
        <v>&lt;63 micron</v>
      </c>
      <c r="L171" t="s">
        <v>51</v>
      </c>
      <c r="M171" t="s">
        <v>333</v>
      </c>
      <c r="N171" t="s">
        <v>56</v>
      </c>
      <c r="O171" t="s">
        <v>504</v>
      </c>
      <c r="P171" t="s">
        <v>78</v>
      </c>
      <c r="Q171" t="s">
        <v>259</v>
      </c>
      <c r="R171" t="s">
        <v>140</v>
      </c>
      <c r="S171" t="s">
        <v>60</v>
      </c>
      <c r="T171" t="s">
        <v>354</v>
      </c>
      <c r="U171" t="s">
        <v>81</v>
      </c>
      <c r="V171" t="s">
        <v>61</v>
      </c>
      <c r="W171" t="s">
        <v>427</v>
      </c>
      <c r="X171" t="s">
        <v>119</v>
      </c>
      <c r="Y171" t="s">
        <v>64</v>
      </c>
      <c r="Z171" t="s">
        <v>51</v>
      </c>
      <c r="AA171" t="s">
        <v>336</v>
      </c>
      <c r="AB171" t="s">
        <v>487</v>
      </c>
      <c r="AC171" t="s">
        <v>64</v>
      </c>
      <c r="AD171" t="s">
        <v>100</v>
      </c>
      <c r="AE171" t="s">
        <v>101</v>
      </c>
      <c r="AF171" t="s">
        <v>69</v>
      </c>
      <c r="AG171" t="s">
        <v>284</v>
      </c>
      <c r="AH171" t="s">
        <v>71</v>
      </c>
      <c r="AI171" t="s">
        <v>252</v>
      </c>
      <c r="AJ171" t="s">
        <v>73</v>
      </c>
      <c r="AK171" t="s">
        <v>124</v>
      </c>
      <c r="AL171" t="s">
        <v>75</v>
      </c>
      <c r="AM171" t="s">
        <v>76</v>
      </c>
      <c r="AN171" t="s">
        <v>78</v>
      </c>
      <c r="AO171" t="s">
        <v>78</v>
      </c>
      <c r="AP171" t="s">
        <v>239</v>
      </c>
      <c r="AQ171" t="s">
        <v>436</v>
      </c>
      <c r="AR171" t="s">
        <v>64</v>
      </c>
      <c r="AS171" t="s">
        <v>82</v>
      </c>
      <c r="AT171" t="s">
        <v>171</v>
      </c>
      <c r="AU171" t="s">
        <v>84</v>
      </c>
    </row>
    <row r="172" spans="1:47" hidden="1" x14ac:dyDescent="0.3">
      <c r="A172" t="s">
        <v>1144</v>
      </c>
      <c r="B172" t="s">
        <v>1145</v>
      </c>
      <c r="C172" s="1" t="str">
        <f t="shared" si="8"/>
        <v>21:0088</v>
      </c>
      <c r="D172" s="1" t="str">
        <f t="shared" si="9"/>
        <v>21:0001</v>
      </c>
      <c r="E172" t="s">
        <v>1146</v>
      </c>
      <c r="F172" t="s">
        <v>1147</v>
      </c>
      <c r="H172">
        <v>64.045507700000002</v>
      </c>
      <c r="I172">
        <v>-108.78984060000001</v>
      </c>
      <c r="J172" s="1" t="str">
        <f t="shared" si="10"/>
        <v>Till</v>
      </c>
      <c r="K172" s="1" t="str">
        <f t="shared" si="11"/>
        <v>&lt;63 micron</v>
      </c>
      <c r="L172" t="s">
        <v>51</v>
      </c>
      <c r="M172" t="s">
        <v>56</v>
      </c>
      <c r="N172" t="s">
        <v>53</v>
      </c>
      <c r="O172" t="s">
        <v>568</v>
      </c>
      <c r="P172" t="s">
        <v>78</v>
      </c>
      <c r="Q172" t="s">
        <v>81</v>
      </c>
      <c r="R172" t="s">
        <v>607</v>
      </c>
      <c r="S172" t="s">
        <v>63</v>
      </c>
      <c r="T172" t="s">
        <v>316</v>
      </c>
      <c r="U172" t="s">
        <v>81</v>
      </c>
      <c r="V172" t="s">
        <v>95</v>
      </c>
      <c r="W172" t="s">
        <v>1148</v>
      </c>
      <c r="X172" t="s">
        <v>97</v>
      </c>
      <c r="Y172" t="s">
        <v>64</v>
      </c>
      <c r="Z172" t="s">
        <v>51</v>
      </c>
      <c r="AA172" t="s">
        <v>162</v>
      </c>
      <c r="AB172" t="s">
        <v>99</v>
      </c>
      <c r="AC172" t="s">
        <v>64</v>
      </c>
      <c r="AD172" t="s">
        <v>442</v>
      </c>
      <c r="AE172" t="s">
        <v>152</v>
      </c>
      <c r="AF172" t="s">
        <v>69</v>
      </c>
      <c r="AG172" t="s">
        <v>369</v>
      </c>
      <c r="AH172" t="s">
        <v>71</v>
      </c>
      <c r="AI172" t="s">
        <v>293</v>
      </c>
      <c r="AJ172" t="s">
        <v>73</v>
      </c>
      <c r="AK172" t="s">
        <v>210</v>
      </c>
      <c r="AL172" t="s">
        <v>75</v>
      </c>
      <c r="AM172" t="s">
        <v>76</v>
      </c>
      <c r="AN172" t="s">
        <v>253</v>
      </c>
      <c r="AO172" t="s">
        <v>78</v>
      </c>
      <c r="AP172" t="s">
        <v>80</v>
      </c>
      <c r="AQ172" t="s">
        <v>82</v>
      </c>
      <c r="AR172" t="s">
        <v>64</v>
      </c>
      <c r="AS172" t="s">
        <v>139</v>
      </c>
      <c r="AT172" t="s">
        <v>171</v>
      </c>
      <c r="AU172" t="s">
        <v>84</v>
      </c>
    </row>
    <row r="173" spans="1:47" hidden="1" x14ac:dyDescent="0.3">
      <c r="A173" t="s">
        <v>1149</v>
      </c>
      <c r="B173" t="s">
        <v>1150</v>
      </c>
      <c r="C173" s="1" t="str">
        <f t="shared" si="8"/>
        <v>21:0088</v>
      </c>
      <c r="D173" s="1" t="str">
        <f t="shared" si="9"/>
        <v>21:0001</v>
      </c>
      <c r="E173" t="s">
        <v>1146</v>
      </c>
      <c r="F173" t="s">
        <v>1151</v>
      </c>
      <c r="H173">
        <v>64.045507700000002</v>
      </c>
      <c r="I173">
        <v>-108.78984060000001</v>
      </c>
      <c r="J173" s="1" t="str">
        <f t="shared" si="10"/>
        <v>Till</v>
      </c>
      <c r="K173" s="1" t="str">
        <f t="shared" si="11"/>
        <v>&lt;63 micron</v>
      </c>
      <c r="L173" t="s">
        <v>51</v>
      </c>
      <c r="M173" t="s">
        <v>55</v>
      </c>
      <c r="N173" t="s">
        <v>53</v>
      </c>
      <c r="O173" t="s">
        <v>381</v>
      </c>
      <c r="P173" t="s">
        <v>299</v>
      </c>
      <c r="Q173" t="s">
        <v>81</v>
      </c>
      <c r="R173" t="s">
        <v>273</v>
      </c>
      <c r="S173" t="s">
        <v>63</v>
      </c>
      <c r="T173" t="s">
        <v>156</v>
      </c>
      <c r="U173" t="s">
        <v>81</v>
      </c>
      <c r="V173" t="s">
        <v>154</v>
      </c>
      <c r="W173" t="s">
        <v>719</v>
      </c>
      <c r="X173" t="s">
        <v>97</v>
      </c>
      <c r="Y173" t="s">
        <v>64</v>
      </c>
      <c r="Z173" t="s">
        <v>51</v>
      </c>
      <c r="AA173" t="s">
        <v>223</v>
      </c>
      <c r="AB173" t="s">
        <v>274</v>
      </c>
      <c r="AC173" t="s">
        <v>64</v>
      </c>
      <c r="AD173" t="s">
        <v>442</v>
      </c>
      <c r="AE173" t="s">
        <v>281</v>
      </c>
      <c r="AF173" t="s">
        <v>69</v>
      </c>
      <c r="AG173" t="s">
        <v>164</v>
      </c>
      <c r="AH173" t="s">
        <v>71</v>
      </c>
      <c r="AI173" t="s">
        <v>252</v>
      </c>
      <c r="AJ173" t="s">
        <v>73</v>
      </c>
      <c r="AK173" t="s">
        <v>91</v>
      </c>
      <c r="AL173" t="s">
        <v>75</v>
      </c>
      <c r="AM173" t="s">
        <v>76</v>
      </c>
      <c r="AN173" t="s">
        <v>259</v>
      </c>
      <c r="AO173" t="s">
        <v>78</v>
      </c>
      <c r="AP173" t="s">
        <v>533</v>
      </c>
      <c r="AQ173" t="s">
        <v>299</v>
      </c>
      <c r="AR173" t="s">
        <v>64</v>
      </c>
      <c r="AS173" t="s">
        <v>139</v>
      </c>
      <c r="AT173" t="s">
        <v>171</v>
      </c>
      <c r="AU173" t="s">
        <v>84</v>
      </c>
    </row>
    <row r="174" spans="1:47" hidden="1" x14ac:dyDescent="0.3">
      <c r="A174" t="s">
        <v>1152</v>
      </c>
      <c r="B174" t="s">
        <v>1153</v>
      </c>
      <c r="C174" s="1" t="str">
        <f t="shared" si="8"/>
        <v>21:0088</v>
      </c>
      <c r="D174" s="1" t="str">
        <f t="shared" si="9"/>
        <v>21:0001</v>
      </c>
      <c r="E174" t="s">
        <v>1154</v>
      </c>
      <c r="F174" t="s">
        <v>1155</v>
      </c>
      <c r="H174">
        <v>64.186428000000006</v>
      </c>
      <c r="I174">
        <v>-108.80598929999999</v>
      </c>
      <c r="J174" s="1" t="str">
        <f t="shared" si="10"/>
        <v>Till</v>
      </c>
      <c r="K174" s="1" t="str">
        <f t="shared" si="11"/>
        <v>&lt;63 micron</v>
      </c>
      <c r="L174" t="s">
        <v>51</v>
      </c>
      <c r="M174" t="s">
        <v>105</v>
      </c>
      <c r="N174" t="s">
        <v>79</v>
      </c>
      <c r="O174" t="s">
        <v>568</v>
      </c>
      <c r="P174" t="s">
        <v>299</v>
      </c>
      <c r="Q174" t="s">
        <v>81</v>
      </c>
      <c r="R174" t="s">
        <v>70</v>
      </c>
      <c r="S174" t="s">
        <v>63</v>
      </c>
      <c r="T174" t="s">
        <v>272</v>
      </c>
      <c r="U174" t="s">
        <v>56</v>
      </c>
      <c r="V174" t="s">
        <v>300</v>
      </c>
      <c r="W174" t="s">
        <v>859</v>
      </c>
      <c r="X174" t="s">
        <v>209</v>
      </c>
      <c r="Y174" t="s">
        <v>64</v>
      </c>
      <c r="Z174" t="s">
        <v>51</v>
      </c>
      <c r="AA174" t="s">
        <v>211</v>
      </c>
      <c r="AB174" t="s">
        <v>1156</v>
      </c>
      <c r="AC174" t="s">
        <v>64</v>
      </c>
      <c r="AD174" t="s">
        <v>81</v>
      </c>
      <c r="AE174" t="s">
        <v>284</v>
      </c>
      <c r="AF174" t="s">
        <v>69</v>
      </c>
      <c r="AG174" t="s">
        <v>327</v>
      </c>
      <c r="AH174" t="s">
        <v>71</v>
      </c>
      <c r="AI174" t="s">
        <v>364</v>
      </c>
      <c r="AJ174" t="s">
        <v>73</v>
      </c>
      <c r="AK174" t="s">
        <v>89</v>
      </c>
      <c r="AL174" t="s">
        <v>75</v>
      </c>
      <c r="AM174" t="s">
        <v>650</v>
      </c>
      <c r="AN174" t="s">
        <v>117</v>
      </c>
      <c r="AO174" t="s">
        <v>219</v>
      </c>
      <c r="AP174" t="s">
        <v>260</v>
      </c>
      <c r="AQ174" t="s">
        <v>283</v>
      </c>
      <c r="AR174" t="s">
        <v>64</v>
      </c>
      <c r="AS174" t="s">
        <v>56</v>
      </c>
      <c r="AT174" t="s">
        <v>171</v>
      </c>
      <c r="AU174" t="s">
        <v>84</v>
      </c>
    </row>
    <row r="175" spans="1:47" hidden="1" x14ac:dyDescent="0.3">
      <c r="A175" t="s">
        <v>1157</v>
      </c>
      <c r="B175" t="s">
        <v>1158</v>
      </c>
      <c r="C175" s="1" t="str">
        <f t="shared" si="8"/>
        <v>21:0088</v>
      </c>
      <c r="D175" s="1" t="str">
        <f t="shared" si="9"/>
        <v>21:0001</v>
      </c>
      <c r="E175" t="s">
        <v>1159</v>
      </c>
      <c r="F175" t="s">
        <v>1160</v>
      </c>
      <c r="H175">
        <v>64.3023618</v>
      </c>
      <c r="I175">
        <v>-108.75351620000001</v>
      </c>
      <c r="J175" s="1" t="str">
        <f t="shared" si="10"/>
        <v>Till</v>
      </c>
      <c r="K175" s="1" t="str">
        <f t="shared" si="11"/>
        <v>&lt;63 micron</v>
      </c>
      <c r="L175" t="s">
        <v>51</v>
      </c>
      <c r="M175" t="s">
        <v>116</v>
      </c>
      <c r="N175" t="s">
        <v>79</v>
      </c>
      <c r="O175" t="s">
        <v>270</v>
      </c>
      <c r="P175" t="s">
        <v>253</v>
      </c>
      <c r="Q175" t="s">
        <v>92</v>
      </c>
      <c r="R175" t="s">
        <v>607</v>
      </c>
      <c r="S175" t="s">
        <v>60</v>
      </c>
      <c r="T175" t="s">
        <v>296</v>
      </c>
      <c r="U175" t="s">
        <v>81</v>
      </c>
      <c r="V175" t="s">
        <v>95</v>
      </c>
      <c r="W175" t="s">
        <v>317</v>
      </c>
      <c r="X175" t="s">
        <v>97</v>
      </c>
      <c r="Y175" t="s">
        <v>64</v>
      </c>
      <c r="Z175" t="s">
        <v>51</v>
      </c>
      <c r="AA175" t="s">
        <v>152</v>
      </c>
      <c r="AB175" t="s">
        <v>121</v>
      </c>
      <c r="AC175" t="s">
        <v>64</v>
      </c>
      <c r="AD175" t="s">
        <v>122</v>
      </c>
      <c r="AE175" t="s">
        <v>269</v>
      </c>
      <c r="AF175" t="s">
        <v>69</v>
      </c>
      <c r="AG175" t="s">
        <v>59</v>
      </c>
      <c r="AH175" t="s">
        <v>71</v>
      </c>
      <c r="AI175" t="s">
        <v>600</v>
      </c>
      <c r="AJ175" t="s">
        <v>73</v>
      </c>
      <c r="AK175" t="s">
        <v>339</v>
      </c>
      <c r="AL175" t="s">
        <v>75</v>
      </c>
      <c r="AM175" t="s">
        <v>76</v>
      </c>
      <c r="AN175" t="s">
        <v>78</v>
      </c>
      <c r="AO175" t="s">
        <v>78</v>
      </c>
      <c r="AP175" t="s">
        <v>226</v>
      </c>
      <c r="AQ175" t="s">
        <v>126</v>
      </c>
      <c r="AR175" t="s">
        <v>64</v>
      </c>
      <c r="AS175" t="s">
        <v>139</v>
      </c>
      <c r="AT175" t="s">
        <v>171</v>
      </c>
      <c r="AU175" t="s">
        <v>84</v>
      </c>
    </row>
    <row r="176" spans="1:47" hidden="1" x14ac:dyDescent="0.3">
      <c r="A176" t="s">
        <v>1161</v>
      </c>
      <c r="B176" t="s">
        <v>1162</v>
      </c>
      <c r="C176" s="1" t="str">
        <f t="shared" si="8"/>
        <v>21:0088</v>
      </c>
      <c r="D176" s="1" t="str">
        <f t="shared" si="9"/>
        <v>21:0001</v>
      </c>
      <c r="E176" t="s">
        <v>1163</v>
      </c>
      <c r="F176" t="s">
        <v>1164</v>
      </c>
      <c r="H176">
        <v>64.318048300000001</v>
      </c>
      <c r="I176">
        <v>-108.88693000000001</v>
      </c>
      <c r="J176" s="1" t="str">
        <f t="shared" si="10"/>
        <v>Till</v>
      </c>
      <c r="K176" s="1" t="str">
        <f t="shared" si="11"/>
        <v>&lt;63 micron</v>
      </c>
      <c r="L176" t="s">
        <v>51</v>
      </c>
      <c r="M176" t="s">
        <v>271</v>
      </c>
      <c r="N176" t="s">
        <v>53</v>
      </c>
      <c r="O176" t="s">
        <v>90</v>
      </c>
      <c r="P176" t="s">
        <v>117</v>
      </c>
      <c r="Q176" t="s">
        <v>92</v>
      </c>
      <c r="R176" t="s">
        <v>136</v>
      </c>
      <c r="S176" t="s">
        <v>116</v>
      </c>
      <c r="T176" t="s">
        <v>346</v>
      </c>
      <c r="U176" t="s">
        <v>56</v>
      </c>
      <c r="V176" t="s">
        <v>95</v>
      </c>
      <c r="W176" t="s">
        <v>630</v>
      </c>
      <c r="X176" t="s">
        <v>181</v>
      </c>
      <c r="Y176" t="s">
        <v>64</v>
      </c>
      <c r="Z176" t="s">
        <v>51</v>
      </c>
      <c r="AA176" t="s">
        <v>162</v>
      </c>
      <c r="AB176" t="s">
        <v>236</v>
      </c>
      <c r="AC176" t="s">
        <v>64</v>
      </c>
      <c r="AD176" t="s">
        <v>307</v>
      </c>
      <c r="AE176" t="s">
        <v>269</v>
      </c>
      <c r="AF176" t="s">
        <v>69</v>
      </c>
      <c r="AG176" t="s">
        <v>389</v>
      </c>
      <c r="AH176" t="s">
        <v>71</v>
      </c>
      <c r="AI176" t="s">
        <v>277</v>
      </c>
      <c r="AJ176" t="s">
        <v>73</v>
      </c>
      <c r="AK176" t="s">
        <v>210</v>
      </c>
      <c r="AL176" t="s">
        <v>75</v>
      </c>
      <c r="AM176" t="s">
        <v>76</v>
      </c>
      <c r="AN176" t="s">
        <v>78</v>
      </c>
      <c r="AO176" t="s">
        <v>78</v>
      </c>
      <c r="AP176" t="s">
        <v>430</v>
      </c>
      <c r="AQ176" t="s">
        <v>333</v>
      </c>
      <c r="AR176" t="s">
        <v>64</v>
      </c>
      <c r="AS176" t="s">
        <v>300</v>
      </c>
      <c r="AT176" t="s">
        <v>171</v>
      </c>
      <c r="AU176" t="s">
        <v>84</v>
      </c>
    </row>
    <row r="177" spans="1:47" hidden="1" x14ac:dyDescent="0.3">
      <c r="A177" t="s">
        <v>1165</v>
      </c>
      <c r="B177" t="s">
        <v>1166</v>
      </c>
      <c r="C177" s="1" t="str">
        <f t="shared" si="8"/>
        <v>21:0088</v>
      </c>
      <c r="D177" s="1" t="str">
        <f t="shared" si="9"/>
        <v>21:0001</v>
      </c>
      <c r="E177" t="s">
        <v>1163</v>
      </c>
      <c r="F177" t="s">
        <v>1167</v>
      </c>
      <c r="H177">
        <v>64.318048300000001</v>
      </c>
      <c r="I177">
        <v>-108.88693000000001</v>
      </c>
      <c r="J177" s="1" t="str">
        <f t="shared" si="10"/>
        <v>Till</v>
      </c>
      <c r="K177" s="1" t="str">
        <f t="shared" si="11"/>
        <v>&lt;63 micron</v>
      </c>
      <c r="L177" t="s">
        <v>51</v>
      </c>
      <c r="M177" t="s">
        <v>105</v>
      </c>
      <c r="N177" t="s">
        <v>53</v>
      </c>
      <c r="O177" t="s">
        <v>877</v>
      </c>
      <c r="P177" t="s">
        <v>154</v>
      </c>
      <c r="Q177" t="s">
        <v>81</v>
      </c>
      <c r="R177" t="s">
        <v>548</v>
      </c>
      <c r="S177" t="s">
        <v>181</v>
      </c>
      <c r="T177" t="s">
        <v>354</v>
      </c>
      <c r="U177" t="s">
        <v>81</v>
      </c>
      <c r="V177" t="s">
        <v>154</v>
      </c>
      <c r="W177" t="s">
        <v>963</v>
      </c>
      <c r="X177" t="s">
        <v>181</v>
      </c>
      <c r="Y177" t="s">
        <v>64</v>
      </c>
      <c r="Z177" t="s">
        <v>51</v>
      </c>
      <c r="AA177" t="s">
        <v>223</v>
      </c>
      <c r="AB177" t="s">
        <v>428</v>
      </c>
      <c r="AC177" t="s">
        <v>64</v>
      </c>
      <c r="AD177" t="s">
        <v>469</v>
      </c>
      <c r="AE177" t="s">
        <v>419</v>
      </c>
      <c r="AF177" t="s">
        <v>69</v>
      </c>
      <c r="AG177" t="s">
        <v>621</v>
      </c>
      <c r="AH177" t="s">
        <v>71</v>
      </c>
      <c r="AI177" t="s">
        <v>181</v>
      </c>
      <c r="AJ177" t="s">
        <v>73</v>
      </c>
      <c r="AK177" t="s">
        <v>91</v>
      </c>
      <c r="AL177" t="s">
        <v>75</v>
      </c>
      <c r="AM177" t="s">
        <v>76</v>
      </c>
      <c r="AN177" t="s">
        <v>78</v>
      </c>
      <c r="AO177" t="s">
        <v>78</v>
      </c>
      <c r="AP177" t="s">
        <v>430</v>
      </c>
      <c r="AQ177" t="s">
        <v>126</v>
      </c>
      <c r="AR177" t="s">
        <v>64</v>
      </c>
      <c r="AS177" t="s">
        <v>300</v>
      </c>
      <c r="AT177" t="s">
        <v>171</v>
      </c>
      <c r="AU177" t="s">
        <v>84</v>
      </c>
    </row>
    <row r="178" spans="1:47" hidden="1" x14ac:dyDescent="0.3">
      <c r="A178" t="s">
        <v>1168</v>
      </c>
      <c r="B178" t="s">
        <v>1169</v>
      </c>
      <c r="C178" s="1" t="str">
        <f t="shared" si="8"/>
        <v>21:0088</v>
      </c>
      <c r="D178" s="1" t="str">
        <f t="shared" si="9"/>
        <v>21:0001</v>
      </c>
      <c r="E178" t="s">
        <v>1170</v>
      </c>
      <c r="F178" t="s">
        <v>1171</v>
      </c>
      <c r="H178">
        <v>64.314281500000007</v>
      </c>
      <c r="I178">
        <v>-108.86922149999999</v>
      </c>
      <c r="J178" s="1" t="str">
        <f t="shared" si="10"/>
        <v>Till</v>
      </c>
      <c r="K178" s="1" t="str">
        <f t="shared" si="11"/>
        <v>&lt;63 micron</v>
      </c>
      <c r="L178" t="s">
        <v>51</v>
      </c>
      <c r="M178" t="s">
        <v>481</v>
      </c>
      <c r="N178" t="s">
        <v>181</v>
      </c>
      <c r="O178" t="s">
        <v>397</v>
      </c>
      <c r="P178" t="s">
        <v>55</v>
      </c>
      <c r="Q178" t="s">
        <v>92</v>
      </c>
      <c r="R178" t="s">
        <v>435</v>
      </c>
      <c r="S178" t="s">
        <v>60</v>
      </c>
      <c r="T178" t="s">
        <v>316</v>
      </c>
      <c r="U178" t="s">
        <v>81</v>
      </c>
      <c r="V178" t="s">
        <v>117</v>
      </c>
      <c r="W178" t="s">
        <v>820</v>
      </c>
      <c r="X178" t="s">
        <v>119</v>
      </c>
      <c r="Y178" t="s">
        <v>64</v>
      </c>
      <c r="Z178" t="s">
        <v>51</v>
      </c>
      <c r="AA178" t="s">
        <v>149</v>
      </c>
      <c r="AB178" t="s">
        <v>1172</v>
      </c>
      <c r="AC178" t="s">
        <v>64</v>
      </c>
      <c r="AD178" t="s">
        <v>429</v>
      </c>
      <c r="AE178" t="s">
        <v>206</v>
      </c>
      <c r="AF178" t="s">
        <v>69</v>
      </c>
      <c r="AG178" t="s">
        <v>273</v>
      </c>
      <c r="AH178" t="s">
        <v>71</v>
      </c>
      <c r="AI178" t="s">
        <v>63</v>
      </c>
      <c r="AJ178" t="s">
        <v>73</v>
      </c>
      <c r="AK178" t="s">
        <v>533</v>
      </c>
      <c r="AL178" t="s">
        <v>75</v>
      </c>
      <c r="AM178" t="s">
        <v>76</v>
      </c>
      <c r="AN178" t="s">
        <v>78</v>
      </c>
      <c r="AO178" t="s">
        <v>78</v>
      </c>
      <c r="AP178" t="s">
        <v>58</v>
      </c>
      <c r="AQ178" t="s">
        <v>283</v>
      </c>
      <c r="AR178" t="s">
        <v>64</v>
      </c>
      <c r="AS178" t="s">
        <v>126</v>
      </c>
      <c r="AT178" t="s">
        <v>171</v>
      </c>
      <c r="AU178" t="s">
        <v>84</v>
      </c>
    </row>
    <row r="179" spans="1:47" hidden="1" x14ac:dyDescent="0.3">
      <c r="A179" t="s">
        <v>1173</v>
      </c>
      <c r="B179" t="s">
        <v>1174</v>
      </c>
      <c r="C179" s="1" t="str">
        <f t="shared" si="8"/>
        <v>21:0088</v>
      </c>
      <c r="D179" s="1" t="str">
        <f t="shared" si="9"/>
        <v>21:0001</v>
      </c>
      <c r="E179" t="s">
        <v>1175</v>
      </c>
      <c r="F179" t="s">
        <v>1176</v>
      </c>
      <c r="H179">
        <v>64.193328100000002</v>
      </c>
      <c r="I179">
        <v>-109.31748589999999</v>
      </c>
      <c r="J179" s="1" t="str">
        <f t="shared" si="10"/>
        <v>Till</v>
      </c>
      <c r="K179" s="1" t="str">
        <f t="shared" si="11"/>
        <v>&lt;63 micron</v>
      </c>
      <c r="L179" t="s">
        <v>51</v>
      </c>
      <c r="M179" t="s">
        <v>116</v>
      </c>
      <c r="N179" t="s">
        <v>63</v>
      </c>
      <c r="O179" t="s">
        <v>282</v>
      </c>
      <c r="P179" t="s">
        <v>95</v>
      </c>
      <c r="Q179" t="s">
        <v>81</v>
      </c>
      <c r="R179" t="s">
        <v>197</v>
      </c>
      <c r="S179" t="s">
        <v>181</v>
      </c>
      <c r="T179" t="s">
        <v>414</v>
      </c>
      <c r="U179" t="s">
        <v>56</v>
      </c>
      <c r="V179" t="s">
        <v>147</v>
      </c>
      <c r="W179" t="s">
        <v>100</v>
      </c>
      <c r="X179" t="s">
        <v>63</v>
      </c>
      <c r="Y179" t="s">
        <v>64</v>
      </c>
      <c r="Z179" t="s">
        <v>51</v>
      </c>
      <c r="AA179" t="s">
        <v>68</v>
      </c>
      <c r="AB179" t="s">
        <v>606</v>
      </c>
      <c r="AC179" t="s">
        <v>64</v>
      </c>
      <c r="AD179" t="s">
        <v>82</v>
      </c>
      <c r="AE179" t="s">
        <v>470</v>
      </c>
      <c r="AF179" t="s">
        <v>69</v>
      </c>
      <c r="AG179" t="s">
        <v>621</v>
      </c>
      <c r="AH179" t="s">
        <v>194</v>
      </c>
      <c r="AI179" t="s">
        <v>293</v>
      </c>
      <c r="AJ179" t="s">
        <v>73</v>
      </c>
      <c r="AK179" t="s">
        <v>277</v>
      </c>
      <c r="AL179" t="s">
        <v>75</v>
      </c>
      <c r="AM179" t="s">
        <v>76</v>
      </c>
      <c r="AN179" t="s">
        <v>259</v>
      </c>
      <c r="AO179" t="s">
        <v>78</v>
      </c>
      <c r="AP179" t="s">
        <v>72</v>
      </c>
      <c r="AQ179" t="s">
        <v>271</v>
      </c>
      <c r="AR179" t="s">
        <v>64</v>
      </c>
      <c r="AS179" t="s">
        <v>246</v>
      </c>
      <c r="AT179" t="s">
        <v>171</v>
      </c>
      <c r="AU179" t="s">
        <v>84</v>
      </c>
    </row>
    <row r="180" spans="1:47" hidden="1" x14ac:dyDescent="0.3">
      <c r="A180" t="s">
        <v>1177</v>
      </c>
      <c r="B180" t="s">
        <v>1178</v>
      </c>
      <c r="C180" s="1" t="str">
        <f t="shared" si="8"/>
        <v>21:0088</v>
      </c>
      <c r="D180" s="1" t="str">
        <f t="shared" si="9"/>
        <v>21:0001</v>
      </c>
      <c r="E180" t="s">
        <v>1179</v>
      </c>
      <c r="F180" t="s">
        <v>1180</v>
      </c>
      <c r="H180">
        <v>64.128162700000004</v>
      </c>
      <c r="I180">
        <v>-109.32939949999999</v>
      </c>
      <c r="J180" s="1" t="str">
        <f t="shared" si="10"/>
        <v>Till</v>
      </c>
      <c r="K180" s="1" t="str">
        <f t="shared" si="11"/>
        <v>&lt;63 micron</v>
      </c>
      <c r="L180" t="s">
        <v>51</v>
      </c>
      <c r="M180" t="s">
        <v>314</v>
      </c>
      <c r="N180" t="s">
        <v>53</v>
      </c>
      <c r="O180" t="s">
        <v>457</v>
      </c>
      <c r="P180" t="s">
        <v>246</v>
      </c>
      <c r="Q180" t="s">
        <v>259</v>
      </c>
      <c r="R180" t="s">
        <v>127</v>
      </c>
      <c r="S180" t="s">
        <v>60</v>
      </c>
      <c r="T180" t="s">
        <v>65</v>
      </c>
      <c r="U180" t="s">
        <v>259</v>
      </c>
      <c r="V180" t="s">
        <v>61</v>
      </c>
      <c r="W180" t="s">
        <v>718</v>
      </c>
      <c r="X180" t="s">
        <v>97</v>
      </c>
      <c r="Y180" t="s">
        <v>64</v>
      </c>
      <c r="Z180" t="s">
        <v>51</v>
      </c>
      <c r="AA180" t="s">
        <v>101</v>
      </c>
      <c r="AB180" t="s">
        <v>99</v>
      </c>
      <c r="AC180" t="s">
        <v>64</v>
      </c>
      <c r="AD180" t="s">
        <v>275</v>
      </c>
      <c r="AE180" t="s">
        <v>507</v>
      </c>
      <c r="AF180" t="s">
        <v>69</v>
      </c>
      <c r="AG180" t="s">
        <v>607</v>
      </c>
      <c r="AH180" t="s">
        <v>71</v>
      </c>
      <c r="AI180" t="s">
        <v>422</v>
      </c>
      <c r="AJ180" t="s">
        <v>73</v>
      </c>
      <c r="AK180" t="s">
        <v>52</v>
      </c>
      <c r="AL180" t="s">
        <v>75</v>
      </c>
      <c r="AM180" t="s">
        <v>76</v>
      </c>
      <c r="AN180" t="s">
        <v>78</v>
      </c>
      <c r="AO180" t="s">
        <v>168</v>
      </c>
      <c r="AP180" t="s">
        <v>161</v>
      </c>
      <c r="AQ180" t="s">
        <v>55</v>
      </c>
      <c r="AR180" t="s">
        <v>64</v>
      </c>
      <c r="AS180" t="s">
        <v>81</v>
      </c>
      <c r="AT180" t="s">
        <v>164</v>
      </c>
      <c r="AU180" t="s">
        <v>84</v>
      </c>
    </row>
    <row r="181" spans="1:47" hidden="1" x14ac:dyDescent="0.3">
      <c r="A181" t="s">
        <v>1181</v>
      </c>
      <c r="B181" t="s">
        <v>1182</v>
      </c>
      <c r="C181" s="1" t="str">
        <f t="shared" si="8"/>
        <v>21:0088</v>
      </c>
      <c r="D181" s="1" t="str">
        <f t="shared" si="9"/>
        <v>21:0001</v>
      </c>
      <c r="E181" t="s">
        <v>1179</v>
      </c>
      <c r="F181" t="s">
        <v>1183</v>
      </c>
      <c r="H181">
        <v>64.128162700000004</v>
      </c>
      <c r="I181">
        <v>-109.32939949999999</v>
      </c>
      <c r="J181" s="1" t="str">
        <f t="shared" si="10"/>
        <v>Till</v>
      </c>
      <c r="K181" s="1" t="str">
        <f t="shared" si="11"/>
        <v>&lt;63 micron</v>
      </c>
      <c r="L181" t="s">
        <v>51</v>
      </c>
      <c r="M181" t="s">
        <v>153</v>
      </c>
      <c r="N181" t="s">
        <v>53</v>
      </c>
      <c r="O181" t="s">
        <v>1184</v>
      </c>
      <c r="P181" t="s">
        <v>117</v>
      </c>
      <c r="Q181" t="s">
        <v>64</v>
      </c>
      <c r="R181" t="s">
        <v>316</v>
      </c>
      <c r="S181" t="s">
        <v>181</v>
      </c>
      <c r="T181" t="s">
        <v>363</v>
      </c>
      <c r="U181" t="s">
        <v>81</v>
      </c>
      <c r="V181" t="s">
        <v>154</v>
      </c>
      <c r="W181" t="s">
        <v>878</v>
      </c>
      <c r="X181" t="s">
        <v>181</v>
      </c>
      <c r="Y181" t="s">
        <v>64</v>
      </c>
      <c r="Z181" t="s">
        <v>51</v>
      </c>
      <c r="AA181" t="s">
        <v>101</v>
      </c>
      <c r="AB181" t="s">
        <v>236</v>
      </c>
      <c r="AC181" t="s">
        <v>64</v>
      </c>
      <c r="AD181" t="s">
        <v>307</v>
      </c>
      <c r="AE181" t="s">
        <v>419</v>
      </c>
      <c r="AF181" t="s">
        <v>69</v>
      </c>
      <c r="AG181" t="s">
        <v>284</v>
      </c>
      <c r="AH181" t="s">
        <v>71</v>
      </c>
      <c r="AI181" t="s">
        <v>264</v>
      </c>
      <c r="AJ181" t="s">
        <v>73</v>
      </c>
      <c r="AK181" t="s">
        <v>105</v>
      </c>
      <c r="AL181" t="s">
        <v>75</v>
      </c>
      <c r="AM181" t="s">
        <v>76</v>
      </c>
      <c r="AN181" t="s">
        <v>154</v>
      </c>
      <c r="AO181" t="s">
        <v>168</v>
      </c>
      <c r="AP181" t="s">
        <v>63</v>
      </c>
      <c r="AQ181" t="s">
        <v>481</v>
      </c>
      <c r="AR181" t="s">
        <v>64</v>
      </c>
      <c r="AS181" t="s">
        <v>77</v>
      </c>
      <c r="AT181" t="s">
        <v>93</v>
      </c>
      <c r="AU181" t="s">
        <v>84</v>
      </c>
    </row>
    <row r="182" spans="1:47" hidden="1" x14ac:dyDescent="0.3">
      <c r="A182" t="s">
        <v>1185</v>
      </c>
      <c r="B182" t="s">
        <v>1186</v>
      </c>
      <c r="C182" s="1" t="str">
        <f t="shared" si="8"/>
        <v>21:0088</v>
      </c>
      <c r="D182" s="1" t="str">
        <f t="shared" si="9"/>
        <v>21:0001</v>
      </c>
      <c r="E182" t="s">
        <v>1187</v>
      </c>
      <c r="F182" t="s">
        <v>1188</v>
      </c>
      <c r="H182">
        <v>64.0688052</v>
      </c>
      <c r="I182">
        <v>-109.34851569999999</v>
      </c>
      <c r="J182" s="1" t="str">
        <f t="shared" si="10"/>
        <v>Till</v>
      </c>
      <c r="K182" s="1" t="str">
        <f t="shared" si="11"/>
        <v>&lt;63 micron</v>
      </c>
      <c r="L182" t="s">
        <v>51</v>
      </c>
      <c r="M182" t="s">
        <v>271</v>
      </c>
      <c r="N182" t="s">
        <v>53</v>
      </c>
      <c r="O182" t="s">
        <v>258</v>
      </c>
      <c r="P182" t="s">
        <v>126</v>
      </c>
      <c r="Q182" t="s">
        <v>92</v>
      </c>
      <c r="R182" t="s">
        <v>369</v>
      </c>
      <c r="S182" t="s">
        <v>60</v>
      </c>
      <c r="T182" t="s">
        <v>338</v>
      </c>
      <c r="U182" t="s">
        <v>81</v>
      </c>
      <c r="V182" t="s">
        <v>61</v>
      </c>
      <c r="W182" t="s">
        <v>728</v>
      </c>
      <c r="X182" t="s">
        <v>97</v>
      </c>
      <c r="Y182" t="s">
        <v>64</v>
      </c>
      <c r="Z182" t="s">
        <v>51</v>
      </c>
      <c r="AA182" t="s">
        <v>101</v>
      </c>
      <c r="AB182" t="s">
        <v>121</v>
      </c>
      <c r="AC182" t="s">
        <v>64</v>
      </c>
      <c r="AD182" t="s">
        <v>320</v>
      </c>
      <c r="AE182" t="s">
        <v>276</v>
      </c>
      <c r="AF182" t="s">
        <v>69</v>
      </c>
      <c r="AG182" t="s">
        <v>113</v>
      </c>
      <c r="AH182" t="s">
        <v>71</v>
      </c>
      <c r="AI182" t="s">
        <v>533</v>
      </c>
      <c r="AJ182" t="s">
        <v>73</v>
      </c>
      <c r="AK182" t="s">
        <v>314</v>
      </c>
      <c r="AL182" t="s">
        <v>75</v>
      </c>
      <c r="AM182" t="s">
        <v>76</v>
      </c>
      <c r="AN182" t="s">
        <v>78</v>
      </c>
      <c r="AO182" t="s">
        <v>104</v>
      </c>
      <c r="AP182" t="s">
        <v>161</v>
      </c>
      <c r="AQ182" t="s">
        <v>170</v>
      </c>
      <c r="AR182" t="s">
        <v>64</v>
      </c>
      <c r="AS182" t="s">
        <v>77</v>
      </c>
      <c r="AT182" t="s">
        <v>171</v>
      </c>
      <c r="AU182" t="s">
        <v>84</v>
      </c>
    </row>
    <row r="183" spans="1:47" hidden="1" x14ac:dyDescent="0.3">
      <c r="A183" t="s">
        <v>1189</v>
      </c>
      <c r="B183" t="s">
        <v>1190</v>
      </c>
      <c r="C183" s="1" t="str">
        <f t="shared" si="8"/>
        <v>21:0088</v>
      </c>
      <c r="D183" s="1" t="str">
        <f t="shared" si="9"/>
        <v>21:0001</v>
      </c>
      <c r="E183" t="s">
        <v>1187</v>
      </c>
      <c r="F183" t="s">
        <v>1191</v>
      </c>
      <c r="H183">
        <v>64.0688052</v>
      </c>
      <c r="I183">
        <v>-109.34851569999999</v>
      </c>
      <c r="J183" s="1" t="str">
        <f t="shared" si="10"/>
        <v>Till</v>
      </c>
      <c r="K183" s="1" t="str">
        <f t="shared" si="11"/>
        <v>&lt;63 micron</v>
      </c>
      <c r="L183" t="s">
        <v>51</v>
      </c>
      <c r="M183" t="s">
        <v>91</v>
      </c>
      <c r="N183" t="s">
        <v>60</v>
      </c>
      <c r="O183" t="s">
        <v>381</v>
      </c>
      <c r="P183" t="s">
        <v>246</v>
      </c>
      <c r="Q183" t="s">
        <v>81</v>
      </c>
      <c r="R183" t="s">
        <v>414</v>
      </c>
      <c r="S183" t="s">
        <v>181</v>
      </c>
      <c r="T183" t="s">
        <v>316</v>
      </c>
      <c r="U183" t="s">
        <v>81</v>
      </c>
      <c r="V183" t="s">
        <v>95</v>
      </c>
      <c r="W183" t="s">
        <v>182</v>
      </c>
      <c r="X183" t="s">
        <v>97</v>
      </c>
      <c r="Y183" t="s">
        <v>64</v>
      </c>
      <c r="Z183" t="s">
        <v>51</v>
      </c>
      <c r="AA183" t="s">
        <v>206</v>
      </c>
      <c r="AB183" t="s">
        <v>236</v>
      </c>
      <c r="AC183" t="s">
        <v>64</v>
      </c>
      <c r="AD183" t="s">
        <v>415</v>
      </c>
      <c r="AE183" t="s">
        <v>162</v>
      </c>
      <c r="AF183" t="s">
        <v>69</v>
      </c>
      <c r="AG183" t="s">
        <v>354</v>
      </c>
      <c r="AH183" t="s">
        <v>71</v>
      </c>
      <c r="AI183" t="s">
        <v>74</v>
      </c>
      <c r="AJ183" t="s">
        <v>73</v>
      </c>
      <c r="AK183" t="s">
        <v>167</v>
      </c>
      <c r="AL183" t="s">
        <v>75</v>
      </c>
      <c r="AM183" t="s">
        <v>76</v>
      </c>
      <c r="AN183" t="s">
        <v>78</v>
      </c>
      <c r="AO183" t="s">
        <v>78</v>
      </c>
      <c r="AP183" t="s">
        <v>309</v>
      </c>
      <c r="AQ183" t="s">
        <v>340</v>
      </c>
      <c r="AR183" t="s">
        <v>64</v>
      </c>
      <c r="AS183" t="s">
        <v>77</v>
      </c>
      <c r="AT183" t="s">
        <v>171</v>
      </c>
      <c r="AU183" t="s">
        <v>84</v>
      </c>
    </row>
    <row r="184" spans="1:47" hidden="1" x14ac:dyDescent="0.3">
      <c r="A184" t="s">
        <v>1192</v>
      </c>
      <c r="B184" t="s">
        <v>1193</v>
      </c>
      <c r="C184" s="1" t="str">
        <f t="shared" si="8"/>
        <v>21:0088</v>
      </c>
      <c r="D184" s="1" t="str">
        <f t="shared" si="9"/>
        <v>21:0001</v>
      </c>
      <c r="E184" t="s">
        <v>1194</v>
      </c>
      <c r="F184" t="s">
        <v>1195</v>
      </c>
      <c r="H184">
        <v>64.066232299999996</v>
      </c>
      <c r="I184">
        <v>-109.24527070000001</v>
      </c>
      <c r="J184" s="1" t="str">
        <f t="shared" si="10"/>
        <v>Till</v>
      </c>
      <c r="K184" s="1" t="str">
        <f t="shared" si="11"/>
        <v>&lt;63 micron</v>
      </c>
      <c r="L184" t="s">
        <v>51</v>
      </c>
      <c r="M184" t="s">
        <v>91</v>
      </c>
      <c r="N184" t="s">
        <v>53</v>
      </c>
      <c r="O184" t="s">
        <v>54</v>
      </c>
      <c r="P184" t="s">
        <v>333</v>
      </c>
      <c r="Q184" t="s">
        <v>259</v>
      </c>
      <c r="R184" t="s">
        <v>369</v>
      </c>
      <c r="S184" t="s">
        <v>97</v>
      </c>
      <c r="T184" t="s">
        <v>316</v>
      </c>
      <c r="U184" t="s">
        <v>81</v>
      </c>
      <c r="V184" t="s">
        <v>61</v>
      </c>
      <c r="W184" t="s">
        <v>685</v>
      </c>
      <c r="X184" t="s">
        <v>97</v>
      </c>
      <c r="Y184" t="s">
        <v>64</v>
      </c>
      <c r="Z184" t="s">
        <v>51</v>
      </c>
      <c r="AA184" t="s">
        <v>176</v>
      </c>
      <c r="AB184" t="s">
        <v>99</v>
      </c>
      <c r="AC184" t="s">
        <v>64</v>
      </c>
      <c r="AD184" t="s">
        <v>263</v>
      </c>
      <c r="AE184" t="s">
        <v>162</v>
      </c>
      <c r="AF184" t="s">
        <v>692</v>
      </c>
      <c r="AG184" t="s">
        <v>369</v>
      </c>
      <c r="AH184" t="s">
        <v>71</v>
      </c>
      <c r="AI184" t="s">
        <v>332</v>
      </c>
      <c r="AJ184" t="s">
        <v>73</v>
      </c>
      <c r="AK184" t="s">
        <v>103</v>
      </c>
      <c r="AL184" t="s">
        <v>75</v>
      </c>
      <c r="AM184" t="s">
        <v>76</v>
      </c>
      <c r="AN184" t="s">
        <v>95</v>
      </c>
      <c r="AO184" t="s">
        <v>168</v>
      </c>
      <c r="AP184" t="s">
        <v>161</v>
      </c>
      <c r="AQ184" t="s">
        <v>92</v>
      </c>
      <c r="AR184" t="s">
        <v>64</v>
      </c>
      <c r="AS184" t="s">
        <v>253</v>
      </c>
      <c r="AT184" t="s">
        <v>316</v>
      </c>
      <c r="AU184" t="s">
        <v>84</v>
      </c>
    </row>
    <row r="185" spans="1:47" hidden="1" x14ac:dyDescent="0.3">
      <c r="A185" t="s">
        <v>1196</v>
      </c>
      <c r="B185" t="s">
        <v>1197</v>
      </c>
      <c r="C185" s="1" t="str">
        <f t="shared" si="8"/>
        <v>21:0088</v>
      </c>
      <c r="D185" s="1" t="str">
        <f t="shared" si="9"/>
        <v>21:0001</v>
      </c>
      <c r="E185" t="s">
        <v>1198</v>
      </c>
      <c r="F185" t="s">
        <v>1199</v>
      </c>
      <c r="H185">
        <v>64.100706000000002</v>
      </c>
      <c r="I185">
        <v>-109.05141260000001</v>
      </c>
      <c r="J185" s="1" t="str">
        <f t="shared" si="10"/>
        <v>Till</v>
      </c>
      <c r="K185" s="1" t="str">
        <f t="shared" si="11"/>
        <v>&lt;63 micron</v>
      </c>
      <c r="L185" t="s">
        <v>51</v>
      </c>
      <c r="M185" t="s">
        <v>225</v>
      </c>
      <c r="N185" t="s">
        <v>53</v>
      </c>
      <c r="O185" t="s">
        <v>90</v>
      </c>
      <c r="P185" t="s">
        <v>333</v>
      </c>
      <c r="Q185" t="s">
        <v>81</v>
      </c>
      <c r="R185" t="s">
        <v>197</v>
      </c>
      <c r="S185" t="s">
        <v>181</v>
      </c>
      <c r="T185" t="s">
        <v>316</v>
      </c>
      <c r="U185" t="s">
        <v>56</v>
      </c>
      <c r="V185" t="s">
        <v>147</v>
      </c>
      <c r="W185" t="s">
        <v>415</v>
      </c>
      <c r="X185" t="s">
        <v>97</v>
      </c>
      <c r="Y185" t="s">
        <v>64</v>
      </c>
      <c r="Z185" t="s">
        <v>51</v>
      </c>
      <c r="AA185" t="s">
        <v>68</v>
      </c>
      <c r="AB185" t="s">
        <v>66</v>
      </c>
      <c r="AC185" t="s">
        <v>64</v>
      </c>
      <c r="AD185" t="s">
        <v>429</v>
      </c>
      <c r="AE185" t="s">
        <v>98</v>
      </c>
      <c r="AF185" t="s">
        <v>127</v>
      </c>
      <c r="AG185" t="s">
        <v>164</v>
      </c>
      <c r="AH185" t="s">
        <v>71</v>
      </c>
      <c r="AI185" t="s">
        <v>929</v>
      </c>
      <c r="AJ185" t="s">
        <v>73</v>
      </c>
      <c r="AK185" t="s">
        <v>277</v>
      </c>
      <c r="AL185" t="s">
        <v>75</v>
      </c>
      <c r="AM185" t="s">
        <v>76</v>
      </c>
      <c r="AN185" t="s">
        <v>78</v>
      </c>
      <c r="AO185" t="s">
        <v>168</v>
      </c>
      <c r="AP185" t="s">
        <v>72</v>
      </c>
      <c r="AQ185" t="s">
        <v>55</v>
      </c>
      <c r="AR185" t="s">
        <v>64</v>
      </c>
      <c r="AS185" t="s">
        <v>77</v>
      </c>
      <c r="AT185" t="s">
        <v>171</v>
      </c>
      <c r="AU185" t="s">
        <v>84</v>
      </c>
    </row>
    <row r="186" spans="1:47" hidden="1" x14ac:dyDescent="0.3">
      <c r="A186" t="s">
        <v>1200</v>
      </c>
      <c r="B186" t="s">
        <v>1201</v>
      </c>
      <c r="C186" s="1" t="str">
        <f t="shared" si="8"/>
        <v>21:0088</v>
      </c>
      <c r="D186" s="1" t="str">
        <f t="shared" si="9"/>
        <v>21:0001</v>
      </c>
      <c r="E186" t="s">
        <v>1202</v>
      </c>
      <c r="F186" t="s">
        <v>1203</v>
      </c>
      <c r="H186">
        <v>64.170015699999993</v>
      </c>
      <c r="I186">
        <v>-109.10437229999999</v>
      </c>
      <c r="J186" s="1" t="str">
        <f t="shared" si="10"/>
        <v>Till</v>
      </c>
      <c r="K186" s="1" t="str">
        <f t="shared" si="11"/>
        <v>&lt;63 micron</v>
      </c>
      <c r="L186" t="s">
        <v>51</v>
      </c>
      <c r="M186" t="s">
        <v>405</v>
      </c>
      <c r="N186" t="s">
        <v>116</v>
      </c>
      <c r="O186" t="s">
        <v>1204</v>
      </c>
      <c r="P186" t="s">
        <v>595</v>
      </c>
      <c r="Q186" t="s">
        <v>92</v>
      </c>
      <c r="R186" t="s">
        <v>384</v>
      </c>
      <c r="S186" t="s">
        <v>181</v>
      </c>
      <c r="T186" t="s">
        <v>607</v>
      </c>
      <c r="U186" t="s">
        <v>56</v>
      </c>
      <c r="V186" t="s">
        <v>61</v>
      </c>
      <c r="W186" t="s">
        <v>205</v>
      </c>
      <c r="X186" t="s">
        <v>63</v>
      </c>
      <c r="Y186" t="s">
        <v>64</v>
      </c>
      <c r="Z186" t="s">
        <v>51</v>
      </c>
      <c r="AA186" t="s">
        <v>206</v>
      </c>
      <c r="AB186" t="s">
        <v>606</v>
      </c>
      <c r="AC186" t="s">
        <v>64</v>
      </c>
      <c r="AD186" t="s">
        <v>326</v>
      </c>
      <c r="AE186" t="s">
        <v>101</v>
      </c>
      <c r="AF186" t="s">
        <v>69</v>
      </c>
      <c r="AG186" t="s">
        <v>607</v>
      </c>
      <c r="AH186" t="s">
        <v>71</v>
      </c>
      <c r="AI186" t="s">
        <v>63</v>
      </c>
      <c r="AJ186" t="s">
        <v>73</v>
      </c>
      <c r="AK186" t="s">
        <v>208</v>
      </c>
      <c r="AL186" t="s">
        <v>75</v>
      </c>
      <c r="AM186" t="s">
        <v>76</v>
      </c>
      <c r="AN186" t="s">
        <v>259</v>
      </c>
      <c r="AO186" t="s">
        <v>78</v>
      </c>
      <c r="AP186" t="s">
        <v>89</v>
      </c>
      <c r="AQ186" t="s">
        <v>170</v>
      </c>
      <c r="AR186" t="s">
        <v>64</v>
      </c>
      <c r="AS186" t="s">
        <v>81</v>
      </c>
      <c r="AT186" t="s">
        <v>414</v>
      </c>
      <c r="AU186" t="s">
        <v>84</v>
      </c>
    </row>
    <row r="187" spans="1:47" hidden="1" x14ac:dyDescent="0.3">
      <c r="A187" t="s">
        <v>1205</v>
      </c>
      <c r="B187" t="s">
        <v>1206</v>
      </c>
      <c r="C187" s="1" t="str">
        <f t="shared" si="8"/>
        <v>21:0088</v>
      </c>
      <c r="D187" s="1" t="str">
        <f t="shared" si="9"/>
        <v>21:0001</v>
      </c>
      <c r="E187" t="s">
        <v>1207</v>
      </c>
      <c r="F187" t="s">
        <v>1208</v>
      </c>
      <c r="H187">
        <v>64.340284499999996</v>
      </c>
      <c r="I187">
        <v>-108.6409822</v>
      </c>
      <c r="J187" s="1" t="str">
        <f t="shared" si="10"/>
        <v>Till</v>
      </c>
      <c r="K187" s="1" t="str">
        <f t="shared" si="11"/>
        <v>&lt;63 micron</v>
      </c>
      <c r="L187" t="s">
        <v>51</v>
      </c>
      <c r="M187" t="s">
        <v>116</v>
      </c>
      <c r="N187" t="s">
        <v>181</v>
      </c>
      <c r="O187" t="s">
        <v>90</v>
      </c>
      <c r="P187" t="s">
        <v>78</v>
      </c>
      <c r="Q187" t="s">
        <v>81</v>
      </c>
      <c r="R187" t="s">
        <v>127</v>
      </c>
      <c r="S187" t="s">
        <v>181</v>
      </c>
      <c r="T187" t="s">
        <v>607</v>
      </c>
      <c r="U187" t="s">
        <v>56</v>
      </c>
      <c r="V187" t="s">
        <v>61</v>
      </c>
      <c r="W187" t="s">
        <v>452</v>
      </c>
      <c r="X187" t="s">
        <v>97</v>
      </c>
      <c r="Y187" t="s">
        <v>64</v>
      </c>
      <c r="Z187" t="s">
        <v>51</v>
      </c>
      <c r="AA187" t="s">
        <v>101</v>
      </c>
      <c r="AB187" t="s">
        <v>66</v>
      </c>
      <c r="AC187" t="s">
        <v>64</v>
      </c>
      <c r="AD187" t="s">
        <v>122</v>
      </c>
      <c r="AE187" t="s">
        <v>162</v>
      </c>
      <c r="AF187" t="s">
        <v>69</v>
      </c>
      <c r="AG187" t="s">
        <v>217</v>
      </c>
      <c r="AH187" t="s">
        <v>71</v>
      </c>
      <c r="AI187" t="s">
        <v>636</v>
      </c>
      <c r="AJ187" t="s">
        <v>73</v>
      </c>
      <c r="AK187" t="s">
        <v>196</v>
      </c>
      <c r="AL187" t="s">
        <v>75</v>
      </c>
      <c r="AM187" t="s">
        <v>76</v>
      </c>
      <c r="AN187" t="s">
        <v>154</v>
      </c>
      <c r="AO187" t="s">
        <v>168</v>
      </c>
      <c r="AP187" t="s">
        <v>89</v>
      </c>
      <c r="AQ187" t="s">
        <v>56</v>
      </c>
      <c r="AR187" t="s">
        <v>64</v>
      </c>
      <c r="AS187" t="s">
        <v>82</v>
      </c>
      <c r="AT187" t="s">
        <v>171</v>
      </c>
      <c r="AU187" t="s">
        <v>84</v>
      </c>
    </row>
    <row r="188" spans="1:47" hidden="1" x14ac:dyDescent="0.3">
      <c r="A188" t="s">
        <v>1209</v>
      </c>
      <c r="B188" t="s">
        <v>1210</v>
      </c>
      <c r="C188" s="1" t="str">
        <f t="shared" si="8"/>
        <v>21:0088</v>
      </c>
      <c r="D188" s="1" t="str">
        <f t="shared" si="9"/>
        <v>21:0001</v>
      </c>
      <c r="E188" t="s">
        <v>1211</v>
      </c>
      <c r="F188" t="s">
        <v>1212</v>
      </c>
      <c r="H188">
        <v>64.421893299999994</v>
      </c>
      <c r="I188">
        <v>-108.8927699</v>
      </c>
      <c r="J188" s="1" t="str">
        <f t="shared" si="10"/>
        <v>Till</v>
      </c>
      <c r="K188" s="1" t="str">
        <f t="shared" si="11"/>
        <v>&lt;63 micron</v>
      </c>
      <c r="L188" t="s">
        <v>51</v>
      </c>
      <c r="M188" t="s">
        <v>481</v>
      </c>
      <c r="N188" t="s">
        <v>53</v>
      </c>
      <c r="O188" t="s">
        <v>406</v>
      </c>
      <c r="P188" t="s">
        <v>82</v>
      </c>
      <c r="Q188" t="s">
        <v>92</v>
      </c>
      <c r="R188" t="s">
        <v>164</v>
      </c>
      <c r="S188" t="s">
        <v>181</v>
      </c>
      <c r="T188" t="s">
        <v>607</v>
      </c>
      <c r="U188" t="s">
        <v>56</v>
      </c>
      <c r="V188" t="s">
        <v>95</v>
      </c>
      <c r="W188" t="s">
        <v>100</v>
      </c>
      <c r="X188" t="s">
        <v>97</v>
      </c>
      <c r="Y188" t="s">
        <v>64</v>
      </c>
      <c r="Z188" t="s">
        <v>51</v>
      </c>
      <c r="AA188" t="s">
        <v>152</v>
      </c>
      <c r="AB188" t="s">
        <v>66</v>
      </c>
      <c r="AC188" t="s">
        <v>64</v>
      </c>
      <c r="AD188" t="s">
        <v>205</v>
      </c>
      <c r="AE188" t="s">
        <v>337</v>
      </c>
      <c r="AF188" t="s">
        <v>69</v>
      </c>
      <c r="AG188" t="s">
        <v>249</v>
      </c>
      <c r="AH188" t="s">
        <v>194</v>
      </c>
      <c r="AI188" t="s">
        <v>89</v>
      </c>
      <c r="AJ188" t="s">
        <v>73</v>
      </c>
      <c r="AK188" t="s">
        <v>60</v>
      </c>
      <c r="AL188" t="s">
        <v>75</v>
      </c>
      <c r="AM188" t="s">
        <v>76</v>
      </c>
      <c r="AN188" t="s">
        <v>78</v>
      </c>
      <c r="AO188" t="s">
        <v>104</v>
      </c>
      <c r="AP188" t="s">
        <v>161</v>
      </c>
      <c r="AQ188" t="s">
        <v>170</v>
      </c>
      <c r="AR188" t="s">
        <v>64</v>
      </c>
      <c r="AS188" t="s">
        <v>81</v>
      </c>
      <c r="AT188" t="s">
        <v>171</v>
      </c>
      <c r="AU188" t="s">
        <v>84</v>
      </c>
    </row>
    <row r="189" spans="1:47" hidden="1" x14ac:dyDescent="0.3">
      <c r="A189" t="s">
        <v>1213</v>
      </c>
      <c r="B189" t="s">
        <v>1214</v>
      </c>
      <c r="C189" s="1" t="str">
        <f t="shared" si="8"/>
        <v>21:0088</v>
      </c>
      <c r="D189" s="1" t="str">
        <f t="shared" si="9"/>
        <v>21:0001</v>
      </c>
      <c r="E189" t="s">
        <v>1215</v>
      </c>
      <c r="F189" t="s">
        <v>1216</v>
      </c>
      <c r="H189">
        <v>64.489796900000002</v>
      </c>
      <c r="I189">
        <v>-108.8939541</v>
      </c>
      <c r="J189" s="1" t="str">
        <f t="shared" si="10"/>
        <v>Till</v>
      </c>
      <c r="K189" s="1" t="str">
        <f t="shared" si="11"/>
        <v>&lt;63 micron</v>
      </c>
      <c r="L189" t="s">
        <v>51</v>
      </c>
      <c r="M189" t="s">
        <v>52</v>
      </c>
      <c r="N189" t="s">
        <v>97</v>
      </c>
      <c r="O189" t="s">
        <v>282</v>
      </c>
      <c r="P189" t="s">
        <v>81</v>
      </c>
      <c r="Q189" t="s">
        <v>259</v>
      </c>
      <c r="R189" t="s">
        <v>132</v>
      </c>
      <c r="S189" t="s">
        <v>97</v>
      </c>
      <c r="T189" t="s">
        <v>384</v>
      </c>
      <c r="U189" t="s">
        <v>116</v>
      </c>
      <c r="V189" t="s">
        <v>61</v>
      </c>
      <c r="W189" t="s">
        <v>1217</v>
      </c>
      <c r="X189" t="s">
        <v>97</v>
      </c>
      <c r="Y189" t="s">
        <v>64</v>
      </c>
      <c r="Z189" t="s">
        <v>51</v>
      </c>
      <c r="AA189" t="s">
        <v>192</v>
      </c>
      <c r="AB189" t="s">
        <v>606</v>
      </c>
      <c r="AC189" t="s">
        <v>64</v>
      </c>
      <c r="AD189" t="s">
        <v>399</v>
      </c>
      <c r="AE189" t="s">
        <v>98</v>
      </c>
      <c r="AF189" t="s">
        <v>69</v>
      </c>
      <c r="AG189" t="s">
        <v>123</v>
      </c>
      <c r="AH189" t="s">
        <v>71</v>
      </c>
      <c r="AI189" t="s">
        <v>207</v>
      </c>
      <c r="AJ189" t="s">
        <v>73</v>
      </c>
      <c r="AK189" t="s">
        <v>125</v>
      </c>
      <c r="AL189" t="s">
        <v>75</v>
      </c>
      <c r="AM189" t="s">
        <v>76</v>
      </c>
      <c r="AN189" t="s">
        <v>78</v>
      </c>
      <c r="AO189" t="s">
        <v>219</v>
      </c>
      <c r="AP189" t="s">
        <v>58</v>
      </c>
      <c r="AQ189" t="s">
        <v>155</v>
      </c>
      <c r="AR189" t="s">
        <v>64</v>
      </c>
      <c r="AS189" t="s">
        <v>82</v>
      </c>
      <c r="AT189" t="s">
        <v>273</v>
      </c>
      <c r="AU189" t="s">
        <v>84</v>
      </c>
    </row>
    <row r="190" spans="1:47" hidden="1" x14ac:dyDescent="0.3">
      <c r="A190" t="s">
        <v>1218</v>
      </c>
      <c r="B190" t="s">
        <v>1219</v>
      </c>
      <c r="C190" s="1" t="str">
        <f t="shared" si="8"/>
        <v>21:0088</v>
      </c>
      <c r="D190" s="1" t="str">
        <f t="shared" si="9"/>
        <v>21:0001</v>
      </c>
      <c r="E190" t="s">
        <v>1220</v>
      </c>
      <c r="F190" t="s">
        <v>1221</v>
      </c>
      <c r="H190">
        <v>64.572436100000004</v>
      </c>
      <c r="I190">
        <v>-108.9080771</v>
      </c>
      <c r="J190" s="1" t="str">
        <f t="shared" si="10"/>
        <v>Till</v>
      </c>
      <c r="K190" s="1" t="str">
        <f t="shared" si="11"/>
        <v>&lt;63 micron</v>
      </c>
      <c r="L190" t="s">
        <v>51</v>
      </c>
      <c r="M190" t="s">
        <v>119</v>
      </c>
      <c r="N190" t="s">
        <v>60</v>
      </c>
      <c r="O190" t="s">
        <v>54</v>
      </c>
      <c r="P190" t="s">
        <v>253</v>
      </c>
      <c r="Q190" t="s">
        <v>81</v>
      </c>
      <c r="R190" t="s">
        <v>59</v>
      </c>
      <c r="S190" t="s">
        <v>58</v>
      </c>
      <c r="T190" t="s">
        <v>57</v>
      </c>
      <c r="U190" t="s">
        <v>56</v>
      </c>
      <c r="V190" t="s">
        <v>117</v>
      </c>
      <c r="W190" t="s">
        <v>1222</v>
      </c>
      <c r="X190" t="s">
        <v>63</v>
      </c>
      <c r="Y190" t="s">
        <v>64</v>
      </c>
      <c r="Z190" t="s">
        <v>51</v>
      </c>
      <c r="AA190" t="s">
        <v>192</v>
      </c>
      <c r="AB190" t="s">
        <v>134</v>
      </c>
      <c r="AC190" t="s">
        <v>64</v>
      </c>
      <c r="AD190" t="s">
        <v>577</v>
      </c>
      <c r="AE190" t="s">
        <v>334</v>
      </c>
      <c r="AF190" t="s">
        <v>69</v>
      </c>
      <c r="AG190" t="s">
        <v>123</v>
      </c>
      <c r="AH190" t="s">
        <v>71</v>
      </c>
      <c r="AI190" t="s">
        <v>209</v>
      </c>
      <c r="AJ190" t="s">
        <v>73</v>
      </c>
      <c r="AK190" t="s">
        <v>74</v>
      </c>
      <c r="AL190" t="s">
        <v>75</v>
      </c>
      <c r="AM190" t="s">
        <v>76</v>
      </c>
      <c r="AN190" t="s">
        <v>78</v>
      </c>
      <c r="AO190" t="s">
        <v>219</v>
      </c>
      <c r="AP190" t="s">
        <v>392</v>
      </c>
      <c r="AQ190" t="s">
        <v>91</v>
      </c>
      <c r="AR190" t="s">
        <v>64</v>
      </c>
      <c r="AS190" t="s">
        <v>246</v>
      </c>
      <c r="AT190" t="s">
        <v>145</v>
      </c>
      <c r="AU190" t="s">
        <v>84</v>
      </c>
    </row>
    <row r="191" spans="1:47" hidden="1" x14ac:dyDescent="0.3">
      <c r="A191" t="s">
        <v>1223</v>
      </c>
      <c r="B191" t="s">
        <v>1224</v>
      </c>
      <c r="C191" s="1" t="str">
        <f t="shared" si="8"/>
        <v>21:0088</v>
      </c>
      <c r="D191" s="1" t="str">
        <f t="shared" si="9"/>
        <v>21:0001</v>
      </c>
      <c r="E191" t="s">
        <v>1225</v>
      </c>
      <c r="F191" t="s">
        <v>1226</v>
      </c>
      <c r="H191">
        <v>64.479456900000002</v>
      </c>
      <c r="I191">
        <v>-108.7298978</v>
      </c>
      <c r="J191" s="1" t="str">
        <f t="shared" si="10"/>
        <v>Till</v>
      </c>
      <c r="K191" s="1" t="str">
        <f t="shared" si="11"/>
        <v>&lt;63 micron</v>
      </c>
      <c r="L191" t="s">
        <v>51</v>
      </c>
      <c r="M191" t="s">
        <v>570</v>
      </c>
      <c r="N191" t="s">
        <v>53</v>
      </c>
      <c r="O191" t="s">
        <v>90</v>
      </c>
      <c r="P191" t="s">
        <v>170</v>
      </c>
      <c r="Q191" t="s">
        <v>81</v>
      </c>
      <c r="R191" t="s">
        <v>308</v>
      </c>
      <c r="S191" t="s">
        <v>58</v>
      </c>
      <c r="T191" t="s">
        <v>369</v>
      </c>
      <c r="U191" t="s">
        <v>56</v>
      </c>
      <c r="V191" t="s">
        <v>95</v>
      </c>
      <c r="W191" t="s">
        <v>612</v>
      </c>
      <c r="X191" t="s">
        <v>181</v>
      </c>
      <c r="Y191" t="s">
        <v>64</v>
      </c>
      <c r="Z191" t="s">
        <v>51</v>
      </c>
      <c r="AA191" t="s">
        <v>152</v>
      </c>
      <c r="AB191" t="s">
        <v>99</v>
      </c>
      <c r="AC191" t="s">
        <v>64</v>
      </c>
      <c r="AD191" t="s">
        <v>583</v>
      </c>
      <c r="AE191" t="s">
        <v>223</v>
      </c>
      <c r="AF191" t="s">
        <v>69</v>
      </c>
      <c r="AG191" t="s">
        <v>164</v>
      </c>
      <c r="AH191" t="s">
        <v>71</v>
      </c>
      <c r="AI191" t="s">
        <v>570</v>
      </c>
      <c r="AJ191" t="s">
        <v>73</v>
      </c>
      <c r="AK191" t="s">
        <v>103</v>
      </c>
      <c r="AL191" t="s">
        <v>75</v>
      </c>
      <c r="AM191" t="s">
        <v>76</v>
      </c>
      <c r="AN191" t="s">
        <v>78</v>
      </c>
      <c r="AO191" t="s">
        <v>78</v>
      </c>
      <c r="AP191" t="s">
        <v>584</v>
      </c>
      <c r="AQ191" t="s">
        <v>92</v>
      </c>
      <c r="AR191" t="s">
        <v>64</v>
      </c>
      <c r="AS191" t="s">
        <v>139</v>
      </c>
      <c r="AT191" t="s">
        <v>171</v>
      </c>
      <c r="AU191" t="s">
        <v>84</v>
      </c>
    </row>
    <row r="192" spans="1:47" hidden="1" x14ac:dyDescent="0.3">
      <c r="A192" t="s">
        <v>1227</v>
      </c>
      <c r="B192" t="s">
        <v>1228</v>
      </c>
      <c r="C192" s="1" t="str">
        <f t="shared" si="8"/>
        <v>21:0088</v>
      </c>
      <c r="D192" s="1" t="str">
        <f t="shared" si="9"/>
        <v>21:0001</v>
      </c>
      <c r="E192" t="s">
        <v>1229</v>
      </c>
      <c r="F192" t="s">
        <v>1230</v>
      </c>
      <c r="H192">
        <v>64.469318599999994</v>
      </c>
      <c r="I192">
        <v>-108.5431942</v>
      </c>
      <c r="J192" s="1" t="str">
        <f t="shared" si="10"/>
        <v>Till</v>
      </c>
      <c r="K192" s="1" t="str">
        <f t="shared" si="11"/>
        <v>&lt;63 micron</v>
      </c>
      <c r="L192" t="s">
        <v>51</v>
      </c>
      <c r="M192" t="s">
        <v>570</v>
      </c>
      <c r="N192" t="s">
        <v>181</v>
      </c>
      <c r="O192" t="s">
        <v>282</v>
      </c>
      <c r="P192" t="s">
        <v>81</v>
      </c>
      <c r="Q192" t="s">
        <v>92</v>
      </c>
      <c r="R192" t="s">
        <v>131</v>
      </c>
      <c r="S192" t="s">
        <v>72</v>
      </c>
      <c r="T192" t="s">
        <v>234</v>
      </c>
      <c r="U192" t="s">
        <v>116</v>
      </c>
      <c r="V192" t="s">
        <v>147</v>
      </c>
      <c r="W192" t="s">
        <v>1231</v>
      </c>
      <c r="X192" t="s">
        <v>97</v>
      </c>
      <c r="Y192" t="s">
        <v>64</v>
      </c>
      <c r="Z192" t="s">
        <v>51</v>
      </c>
      <c r="AA192" t="s">
        <v>470</v>
      </c>
      <c r="AB192" t="s">
        <v>150</v>
      </c>
      <c r="AC192" t="s">
        <v>64</v>
      </c>
      <c r="AD192" t="s">
        <v>151</v>
      </c>
      <c r="AE192" t="s">
        <v>470</v>
      </c>
      <c r="AF192" t="s">
        <v>69</v>
      </c>
      <c r="AG192" t="s">
        <v>156</v>
      </c>
      <c r="AH192" t="s">
        <v>71</v>
      </c>
      <c r="AI192" t="s">
        <v>72</v>
      </c>
      <c r="AJ192" t="s">
        <v>73</v>
      </c>
      <c r="AK192" t="s">
        <v>264</v>
      </c>
      <c r="AL192" t="s">
        <v>75</v>
      </c>
      <c r="AM192" t="s">
        <v>76</v>
      </c>
      <c r="AN192" t="s">
        <v>78</v>
      </c>
      <c r="AO192" t="s">
        <v>78</v>
      </c>
      <c r="AP192" t="s">
        <v>293</v>
      </c>
      <c r="AQ192" t="s">
        <v>348</v>
      </c>
      <c r="AR192" t="s">
        <v>64</v>
      </c>
      <c r="AS192" t="s">
        <v>81</v>
      </c>
      <c r="AT192" t="s">
        <v>131</v>
      </c>
      <c r="AU192" t="s">
        <v>84</v>
      </c>
    </row>
    <row r="193" spans="1:47" hidden="1" x14ac:dyDescent="0.3">
      <c r="A193" t="s">
        <v>1232</v>
      </c>
      <c r="B193" t="s">
        <v>1233</v>
      </c>
      <c r="C193" s="1" t="str">
        <f t="shared" si="8"/>
        <v>21:0088</v>
      </c>
      <c r="D193" s="1" t="str">
        <f t="shared" si="9"/>
        <v>21:0001</v>
      </c>
      <c r="E193" t="s">
        <v>1234</v>
      </c>
      <c r="F193" t="s">
        <v>1235</v>
      </c>
      <c r="H193">
        <v>64.3732787</v>
      </c>
      <c r="I193">
        <v>-108.666702</v>
      </c>
      <c r="J193" s="1" t="str">
        <f t="shared" si="10"/>
        <v>Till</v>
      </c>
      <c r="K193" s="1" t="str">
        <f t="shared" si="11"/>
        <v>&lt;63 micron</v>
      </c>
      <c r="L193" t="s">
        <v>51</v>
      </c>
      <c r="M193" t="s">
        <v>299</v>
      </c>
      <c r="N193" t="s">
        <v>116</v>
      </c>
      <c r="O193" t="s">
        <v>512</v>
      </c>
      <c r="P193" t="s">
        <v>82</v>
      </c>
      <c r="Q193" t="s">
        <v>81</v>
      </c>
      <c r="R193" t="s">
        <v>156</v>
      </c>
      <c r="S193" t="s">
        <v>63</v>
      </c>
      <c r="T193" t="s">
        <v>131</v>
      </c>
      <c r="U193" t="s">
        <v>116</v>
      </c>
      <c r="V193" t="s">
        <v>95</v>
      </c>
      <c r="W193" t="s">
        <v>992</v>
      </c>
      <c r="X193" t="s">
        <v>181</v>
      </c>
      <c r="Y193" t="s">
        <v>64</v>
      </c>
      <c r="Z193" t="s">
        <v>51</v>
      </c>
      <c r="AA193" t="s">
        <v>162</v>
      </c>
      <c r="AB193" t="s">
        <v>236</v>
      </c>
      <c r="AC193" t="s">
        <v>64</v>
      </c>
      <c r="AD193" t="s">
        <v>480</v>
      </c>
      <c r="AE193" t="s">
        <v>337</v>
      </c>
      <c r="AF193" t="s">
        <v>69</v>
      </c>
      <c r="AG193" t="s">
        <v>132</v>
      </c>
      <c r="AH193" t="s">
        <v>71</v>
      </c>
      <c r="AI193" t="s">
        <v>464</v>
      </c>
      <c r="AJ193" t="s">
        <v>73</v>
      </c>
      <c r="AK193" t="s">
        <v>210</v>
      </c>
      <c r="AL193" t="s">
        <v>75</v>
      </c>
      <c r="AM193" t="s">
        <v>76</v>
      </c>
      <c r="AN193" t="s">
        <v>78</v>
      </c>
      <c r="AO193" t="s">
        <v>78</v>
      </c>
      <c r="AP193" t="s">
        <v>600</v>
      </c>
      <c r="AQ193" t="s">
        <v>56</v>
      </c>
      <c r="AR193" t="s">
        <v>64</v>
      </c>
      <c r="AS193" t="s">
        <v>139</v>
      </c>
      <c r="AT193" t="s">
        <v>171</v>
      </c>
      <c r="AU193" t="s">
        <v>84</v>
      </c>
    </row>
    <row r="194" spans="1:47" hidden="1" x14ac:dyDescent="0.3">
      <c r="A194" t="s">
        <v>1236</v>
      </c>
      <c r="B194" t="s">
        <v>1237</v>
      </c>
      <c r="C194" s="1" t="str">
        <f t="shared" ref="C194:C202" si="12">HYPERLINK("https://geochem.nrcan.gc.ca/cdogs/content/bdl/bdl210088_e.htm", "21:0088")</f>
        <v>21:0088</v>
      </c>
      <c r="D194" s="1" t="str">
        <f t="shared" ref="D194:D202" si="13">HYPERLINK("https://geochem.nrcan.gc.ca/cdogs/content/svy/svy210001_e.htm", "21:0001")</f>
        <v>21:0001</v>
      </c>
      <c r="E194" t="s">
        <v>1238</v>
      </c>
      <c r="F194" t="s">
        <v>1239</v>
      </c>
      <c r="H194">
        <v>64.218512700000005</v>
      </c>
      <c r="I194">
        <v>-109.4976004</v>
      </c>
      <c r="J194" s="1" t="str">
        <f t="shared" ref="J194:J257" si="14">HYPERLINK("https://geochem.nrcan.gc.ca/cdogs/content/kwd/kwd020044_e.htm", "Till")</f>
        <v>Till</v>
      </c>
      <c r="K194" s="1" t="str">
        <f t="shared" ref="K194:K257" si="15">HYPERLINK("https://geochem.nrcan.gc.ca/cdogs/content/kwd/kwd080004_e.htm", "&lt;63 micron")</f>
        <v>&lt;63 micron</v>
      </c>
      <c r="L194" t="s">
        <v>51</v>
      </c>
      <c r="M194" t="s">
        <v>264</v>
      </c>
      <c r="N194" t="s">
        <v>53</v>
      </c>
      <c r="O194" t="s">
        <v>493</v>
      </c>
      <c r="P194" t="s">
        <v>333</v>
      </c>
      <c r="Q194" t="s">
        <v>259</v>
      </c>
      <c r="R194" t="s">
        <v>327</v>
      </c>
      <c r="S194" t="s">
        <v>60</v>
      </c>
      <c r="T194" t="s">
        <v>814</v>
      </c>
      <c r="U194" t="s">
        <v>81</v>
      </c>
      <c r="V194" t="s">
        <v>95</v>
      </c>
      <c r="W194" t="s">
        <v>1135</v>
      </c>
      <c r="X194" t="s">
        <v>97</v>
      </c>
      <c r="Y194" t="s">
        <v>64</v>
      </c>
      <c r="Z194" t="s">
        <v>51</v>
      </c>
      <c r="AA194" t="s">
        <v>101</v>
      </c>
      <c r="AB194" t="s">
        <v>121</v>
      </c>
      <c r="AC194" t="s">
        <v>64</v>
      </c>
      <c r="AD194" t="s">
        <v>122</v>
      </c>
      <c r="AE194" t="s">
        <v>337</v>
      </c>
      <c r="AF194" t="s">
        <v>69</v>
      </c>
      <c r="AG194" t="s">
        <v>308</v>
      </c>
      <c r="AH194" t="s">
        <v>71</v>
      </c>
      <c r="AI194" t="s">
        <v>125</v>
      </c>
      <c r="AJ194" t="s">
        <v>73</v>
      </c>
      <c r="AK194" t="s">
        <v>196</v>
      </c>
      <c r="AL194" t="s">
        <v>75</v>
      </c>
      <c r="AM194" t="s">
        <v>76</v>
      </c>
      <c r="AN194" t="s">
        <v>78</v>
      </c>
      <c r="AO194" t="s">
        <v>251</v>
      </c>
      <c r="AP194" t="s">
        <v>239</v>
      </c>
      <c r="AQ194" t="s">
        <v>126</v>
      </c>
      <c r="AR194" t="s">
        <v>81</v>
      </c>
      <c r="AS194" t="s">
        <v>139</v>
      </c>
      <c r="AT194" t="s">
        <v>171</v>
      </c>
      <c r="AU194" t="s">
        <v>84</v>
      </c>
    </row>
    <row r="195" spans="1:47" hidden="1" x14ac:dyDescent="0.3">
      <c r="A195" t="s">
        <v>1240</v>
      </c>
      <c r="B195" t="s">
        <v>1241</v>
      </c>
      <c r="C195" s="1" t="str">
        <f t="shared" si="12"/>
        <v>21:0088</v>
      </c>
      <c r="D195" s="1" t="str">
        <f t="shared" si="13"/>
        <v>21:0001</v>
      </c>
      <c r="E195" t="s">
        <v>1242</v>
      </c>
      <c r="F195" t="s">
        <v>1243</v>
      </c>
      <c r="H195">
        <v>64.098563799999994</v>
      </c>
      <c r="I195">
        <v>-108.60459640000001</v>
      </c>
      <c r="J195" s="1" t="str">
        <f t="shared" si="14"/>
        <v>Till</v>
      </c>
      <c r="K195" s="1" t="str">
        <f t="shared" si="15"/>
        <v>&lt;63 micron</v>
      </c>
      <c r="L195" t="s">
        <v>51</v>
      </c>
      <c r="M195" t="s">
        <v>170</v>
      </c>
      <c r="N195" t="s">
        <v>60</v>
      </c>
      <c r="O195" t="s">
        <v>512</v>
      </c>
      <c r="P195" t="s">
        <v>95</v>
      </c>
      <c r="Q195" t="s">
        <v>259</v>
      </c>
      <c r="R195" t="s">
        <v>164</v>
      </c>
      <c r="S195" t="s">
        <v>181</v>
      </c>
      <c r="T195" t="s">
        <v>316</v>
      </c>
      <c r="U195" t="s">
        <v>81</v>
      </c>
      <c r="V195" t="s">
        <v>95</v>
      </c>
      <c r="W195" t="s">
        <v>77</v>
      </c>
      <c r="X195" t="s">
        <v>63</v>
      </c>
      <c r="Y195" t="s">
        <v>64</v>
      </c>
      <c r="Z195" t="s">
        <v>51</v>
      </c>
      <c r="AA195" t="s">
        <v>276</v>
      </c>
      <c r="AB195" t="s">
        <v>99</v>
      </c>
      <c r="AC195" t="s">
        <v>64</v>
      </c>
      <c r="AD195" t="s">
        <v>459</v>
      </c>
      <c r="AE195" t="s">
        <v>287</v>
      </c>
      <c r="AF195" t="s">
        <v>69</v>
      </c>
      <c r="AG195" t="s">
        <v>327</v>
      </c>
      <c r="AH195" t="s">
        <v>71</v>
      </c>
      <c r="AI195" t="s">
        <v>584</v>
      </c>
      <c r="AJ195" t="s">
        <v>73</v>
      </c>
      <c r="AK195" t="s">
        <v>339</v>
      </c>
      <c r="AL195" t="s">
        <v>75</v>
      </c>
      <c r="AM195" t="s">
        <v>76</v>
      </c>
      <c r="AN195" t="s">
        <v>78</v>
      </c>
      <c r="AO195" t="s">
        <v>78</v>
      </c>
      <c r="AP195" t="s">
        <v>584</v>
      </c>
      <c r="AQ195" t="s">
        <v>126</v>
      </c>
      <c r="AR195" t="s">
        <v>64</v>
      </c>
      <c r="AS195" t="s">
        <v>77</v>
      </c>
      <c r="AT195" t="s">
        <v>382</v>
      </c>
      <c r="AU195" t="s">
        <v>84</v>
      </c>
    </row>
    <row r="196" spans="1:47" hidden="1" x14ac:dyDescent="0.3">
      <c r="A196" t="s">
        <v>1244</v>
      </c>
      <c r="B196" t="s">
        <v>1245</v>
      </c>
      <c r="C196" s="1" t="str">
        <f t="shared" si="12"/>
        <v>21:0088</v>
      </c>
      <c r="D196" s="1" t="str">
        <f t="shared" si="13"/>
        <v>21:0001</v>
      </c>
      <c r="E196" t="s">
        <v>1246</v>
      </c>
      <c r="F196" t="s">
        <v>1247</v>
      </c>
      <c r="H196">
        <v>64.200336800000002</v>
      </c>
      <c r="I196">
        <v>-108.5238964</v>
      </c>
      <c r="J196" s="1" t="str">
        <f t="shared" si="14"/>
        <v>Till</v>
      </c>
      <c r="K196" s="1" t="str">
        <f t="shared" si="15"/>
        <v>&lt;63 micron</v>
      </c>
      <c r="L196" t="s">
        <v>51</v>
      </c>
      <c r="M196" t="s">
        <v>271</v>
      </c>
      <c r="N196" t="s">
        <v>53</v>
      </c>
      <c r="O196" t="s">
        <v>493</v>
      </c>
      <c r="P196" t="s">
        <v>78</v>
      </c>
      <c r="Q196" t="s">
        <v>81</v>
      </c>
      <c r="R196" t="s">
        <v>140</v>
      </c>
      <c r="S196" t="s">
        <v>60</v>
      </c>
      <c r="T196" t="s">
        <v>316</v>
      </c>
      <c r="U196" t="s">
        <v>56</v>
      </c>
      <c r="V196" t="s">
        <v>95</v>
      </c>
      <c r="W196" t="s">
        <v>577</v>
      </c>
      <c r="X196" t="s">
        <v>119</v>
      </c>
      <c r="Y196" t="s">
        <v>64</v>
      </c>
      <c r="Z196" t="s">
        <v>51</v>
      </c>
      <c r="AA196" t="s">
        <v>206</v>
      </c>
      <c r="AB196" t="s">
        <v>134</v>
      </c>
      <c r="AC196" t="s">
        <v>81</v>
      </c>
      <c r="AD196" t="s">
        <v>429</v>
      </c>
      <c r="AE196" t="s">
        <v>98</v>
      </c>
      <c r="AF196" t="s">
        <v>69</v>
      </c>
      <c r="AG196" t="s">
        <v>113</v>
      </c>
      <c r="AH196" t="s">
        <v>194</v>
      </c>
      <c r="AI196" t="s">
        <v>584</v>
      </c>
      <c r="AJ196" t="s">
        <v>73</v>
      </c>
      <c r="AK196" t="s">
        <v>264</v>
      </c>
      <c r="AL196" t="s">
        <v>75</v>
      </c>
      <c r="AM196" t="s">
        <v>76</v>
      </c>
      <c r="AN196" t="s">
        <v>147</v>
      </c>
      <c r="AO196" t="s">
        <v>104</v>
      </c>
      <c r="AP196" t="s">
        <v>474</v>
      </c>
      <c r="AQ196" t="s">
        <v>126</v>
      </c>
      <c r="AR196" t="s">
        <v>64</v>
      </c>
      <c r="AS196" t="s">
        <v>81</v>
      </c>
      <c r="AT196" t="s">
        <v>171</v>
      </c>
      <c r="AU196" t="s">
        <v>84</v>
      </c>
    </row>
    <row r="197" spans="1:47" hidden="1" x14ac:dyDescent="0.3">
      <c r="A197" t="s">
        <v>1248</v>
      </c>
      <c r="B197" t="s">
        <v>1249</v>
      </c>
      <c r="C197" s="1" t="str">
        <f t="shared" si="12"/>
        <v>21:0088</v>
      </c>
      <c r="D197" s="1" t="str">
        <f t="shared" si="13"/>
        <v>21:0001</v>
      </c>
      <c r="E197" t="s">
        <v>1250</v>
      </c>
      <c r="F197" t="s">
        <v>1251</v>
      </c>
      <c r="H197">
        <v>64.2586005</v>
      </c>
      <c r="I197">
        <v>-108.8011731</v>
      </c>
      <c r="J197" s="1" t="str">
        <f t="shared" si="14"/>
        <v>Till</v>
      </c>
      <c r="K197" s="1" t="str">
        <f t="shared" si="15"/>
        <v>&lt;63 micron</v>
      </c>
      <c r="L197" t="s">
        <v>51</v>
      </c>
      <c r="M197" t="s">
        <v>348</v>
      </c>
      <c r="N197" t="s">
        <v>53</v>
      </c>
      <c r="O197" t="s">
        <v>493</v>
      </c>
      <c r="P197" t="s">
        <v>78</v>
      </c>
      <c r="Q197" t="s">
        <v>259</v>
      </c>
      <c r="R197" t="s">
        <v>327</v>
      </c>
      <c r="S197" t="s">
        <v>60</v>
      </c>
      <c r="T197" t="s">
        <v>120</v>
      </c>
      <c r="U197" t="s">
        <v>81</v>
      </c>
      <c r="V197" t="s">
        <v>154</v>
      </c>
      <c r="W197" t="s">
        <v>658</v>
      </c>
      <c r="X197" t="s">
        <v>97</v>
      </c>
      <c r="Y197" t="s">
        <v>64</v>
      </c>
      <c r="Z197" t="s">
        <v>51</v>
      </c>
      <c r="AA197" t="s">
        <v>276</v>
      </c>
      <c r="AB197" t="s">
        <v>121</v>
      </c>
      <c r="AC197" t="s">
        <v>64</v>
      </c>
      <c r="AD197" t="s">
        <v>77</v>
      </c>
      <c r="AE197" t="s">
        <v>162</v>
      </c>
      <c r="AF197" t="s">
        <v>69</v>
      </c>
      <c r="AG197" t="s">
        <v>145</v>
      </c>
      <c r="AH197" t="s">
        <v>71</v>
      </c>
      <c r="AI197" t="s">
        <v>202</v>
      </c>
      <c r="AJ197" t="s">
        <v>73</v>
      </c>
      <c r="AK197" t="s">
        <v>60</v>
      </c>
      <c r="AL197" t="s">
        <v>75</v>
      </c>
      <c r="AM197" t="s">
        <v>76</v>
      </c>
      <c r="AN197" t="s">
        <v>137</v>
      </c>
      <c r="AO197" t="s">
        <v>104</v>
      </c>
      <c r="AP197" t="s">
        <v>636</v>
      </c>
      <c r="AQ197" t="s">
        <v>55</v>
      </c>
      <c r="AR197" t="s">
        <v>64</v>
      </c>
      <c r="AS197" t="s">
        <v>77</v>
      </c>
      <c r="AT197" t="s">
        <v>115</v>
      </c>
      <c r="AU197" t="s">
        <v>84</v>
      </c>
    </row>
    <row r="198" spans="1:47" hidden="1" x14ac:dyDescent="0.3">
      <c r="A198" t="s">
        <v>1252</v>
      </c>
      <c r="B198" t="s">
        <v>1253</v>
      </c>
      <c r="C198" s="1" t="str">
        <f t="shared" si="12"/>
        <v>21:0088</v>
      </c>
      <c r="D198" s="1" t="str">
        <f t="shared" si="13"/>
        <v>21:0001</v>
      </c>
      <c r="E198" t="s">
        <v>1254</v>
      </c>
      <c r="F198" t="s">
        <v>1255</v>
      </c>
      <c r="H198">
        <v>64.391207699999995</v>
      </c>
      <c r="I198">
        <v>-108.80212419999999</v>
      </c>
      <c r="J198" s="1" t="str">
        <f t="shared" si="14"/>
        <v>Till</v>
      </c>
      <c r="K198" s="1" t="str">
        <f t="shared" si="15"/>
        <v>&lt;63 micron</v>
      </c>
      <c r="L198" t="s">
        <v>51</v>
      </c>
      <c r="M198" t="s">
        <v>333</v>
      </c>
      <c r="N198" t="s">
        <v>53</v>
      </c>
      <c r="O198" t="s">
        <v>457</v>
      </c>
      <c r="P198" t="s">
        <v>61</v>
      </c>
      <c r="Q198" t="s">
        <v>92</v>
      </c>
      <c r="R198" t="s">
        <v>273</v>
      </c>
      <c r="S198" t="s">
        <v>181</v>
      </c>
      <c r="T198" t="s">
        <v>273</v>
      </c>
      <c r="U198" t="s">
        <v>81</v>
      </c>
      <c r="V198" t="s">
        <v>154</v>
      </c>
      <c r="W198" t="s">
        <v>883</v>
      </c>
      <c r="X198" t="s">
        <v>97</v>
      </c>
      <c r="Y198" t="s">
        <v>64</v>
      </c>
      <c r="Z198" t="s">
        <v>51</v>
      </c>
      <c r="AA198" t="s">
        <v>287</v>
      </c>
      <c r="AB198" t="s">
        <v>99</v>
      </c>
      <c r="AC198" t="s">
        <v>64</v>
      </c>
      <c r="AD198" t="s">
        <v>151</v>
      </c>
      <c r="AE198" t="s">
        <v>507</v>
      </c>
      <c r="AF198" t="s">
        <v>69</v>
      </c>
      <c r="AG198" t="s">
        <v>132</v>
      </c>
      <c r="AH198" t="s">
        <v>71</v>
      </c>
      <c r="AI198" t="s">
        <v>584</v>
      </c>
      <c r="AJ198" t="s">
        <v>73</v>
      </c>
      <c r="AK198" t="s">
        <v>105</v>
      </c>
      <c r="AL198" t="s">
        <v>75</v>
      </c>
      <c r="AM198" t="s">
        <v>76</v>
      </c>
      <c r="AN198" t="s">
        <v>154</v>
      </c>
      <c r="AO198" t="s">
        <v>78</v>
      </c>
      <c r="AP198" t="s">
        <v>430</v>
      </c>
      <c r="AQ198" t="s">
        <v>126</v>
      </c>
      <c r="AR198" t="s">
        <v>64</v>
      </c>
      <c r="AS198" t="s">
        <v>139</v>
      </c>
      <c r="AT198" t="s">
        <v>273</v>
      </c>
      <c r="AU198" t="s">
        <v>84</v>
      </c>
    </row>
    <row r="199" spans="1:47" hidden="1" x14ac:dyDescent="0.3">
      <c r="A199" t="s">
        <v>1256</v>
      </c>
      <c r="B199" t="s">
        <v>1257</v>
      </c>
      <c r="C199" s="1" t="str">
        <f t="shared" si="12"/>
        <v>21:0088</v>
      </c>
      <c r="D199" s="1" t="str">
        <f t="shared" si="13"/>
        <v>21:0001</v>
      </c>
      <c r="E199" t="s">
        <v>1258</v>
      </c>
      <c r="F199" t="s">
        <v>1259</v>
      </c>
      <c r="H199">
        <v>64.625281999999999</v>
      </c>
      <c r="I199">
        <v>-108.3941351</v>
      </c>
      <c r="J199" s="1" t="str">
        <f t="shared" si="14"/>
        <v>Till</v>
      </c>
      <c r="K199" s="1" t="str">
        <f t="shared" si="15"/>
        <v>&lt;63 micron</v>
      </c>
      <c r="L199" t="s">
        <v>51</v>
      </c>
      <c r="M199" t="s">
        <v>119</v>
      </c>
      <c r="N199" t="s">
        <v>60</v>
      </c>
      <c r="O199" t="s">
        <v>282</v>
      </c>
      <c r="P199" t="s">
        <v>253</v>
      </c>
      <c r="Q199" t="s">
        <v>259</v>
      </c>
      <c r="R199" t="s">
        <v>164</v>
      </c>
      <c r="S199" t="s">
        <v>119</v>
      </c>
      <c r="T199" t="s">
        <v>197</v>
      </c>
      <c r="U199" t="s">
        <v>56</v>
      </c>
      <c r="V199" t="s">
        <v>61</v>
      </c>
      <c r="W199" t="s">
        <v>1260</v>
      </c>
      <c r="X199" t="s">
        <v>181</v>
      </c>
      <c r="Y199" t="s">
        <v>64</v>
      </c>
      <c r="Z199" t="s">
        <v>51</v>
      </c>
      <c r="AA199" t="s">
        <v>152</v>
      </c>
      <c r="AB199" t="s">
        <v>236</v>
      </c>
      <c r="AC199" t="s">
        <v>259</v>
      </c>
      <c r="AD199" t="s">
        <v>205</v>
      </c>
      <c r="AE199" t="s">
        <v>223</v>
      </c>
      <c r="AF199" t="s">
        <v>69</v>
      </c>
      <c r="AG199" t="s">
        <v>164</v>
      </c>
      <c r="AH199" t="s">
        <v>194</v>
      </c>
      <c r="AI199" t="s">
        <v>72</v>
      </c>
      <c r="AJ199" t="s">
        <v>73</v>
      </c>
      <c r="AK199" t="s">
        <v>60</v>
      </c>
      <c r="AL199" t="s">
        <v>75</v>
      </c>
      <c r="AM199" t="s">
        <v>76</v>
      </c>
      <c r="AN199" t="s">
        <v>78</v>
      </c>
      <c r="AO199" t="s">
        <v>104</v>
      </c>
      <c r="AP199" t="s">
        <v>74</v>
      </c>
      <c r="AQ199" t="s">
        <v>82</v>
      </c>
      <c r="AR199" t="s">
        <v>64</v>
      </c>
      <c r="AS199" t="s">
        <v>77</v>
      </c>
      <c r="AT199" t="s">
        <v>171</v>
      </c>
      <c r="AU199" t="s">
        <v>84</v>
      </c>
    </row>
    <row r="200" spans="1:47" hidden="1" x14ac:dyDescent="0.3">
      <c r="A200" t="s">
        <v>1261</v>
      </c>
      <c r="B200" t="s">
        <v>1262</v>
      </c>
      <c r="C200" s="1" t="str">
        <f t="shared" si="12"/>
        <v>21:0088</v>
      </c>
      <c r="D200" s="1" t="str">
        <f t="shared" si="13"/>
        <v>21:0001</v>
      </c>
      <c r="E200" t="s">
        <v>1258</v>
      </c>
      <c r="F200" t="s">
        <v>1263</v>
      </c>
      <c r="H200">
        <v>64.625281999999999</v>
      </c>
      <c r="I200">
        <v>-108.3941351</v>
      </c>
      <c r="J200" s="1" t="str">
        <f t="shared" si="14"/>
        <v>Till</v>
      </c>
      <c r="K200" s="1" t="str">
        <f t="shared" si="15"/>
        <v>&lt;63 micron</v>
      </c>
      <c r="L200" t="s">
        <v>51</v>
      </c>
      <c r="M200" t="s">
        <v>119</v>
      </c>
      <c r="N200" t="s">
        <v>81</v>
      </c>
      <c r="O200" t="s">
        <v>743</v>
      </c>
      <c r="P200" t="s">
        <v>78</v>
      </c>
      <c r="Q200" t="s">
        <v>81</v>
      </c>
      <c r="R200" t="s">
        <v>413</v>
      </c>
      <c r="S200" t="s">
        <v>119</v>
      </c>
      <c r="T200" t="s">
        <v>389</v>
      </c>
      <c r="U200" t="s">
        <v>56</v>
      </c>
      <c r="V200" t="s">
        <v>154</v>
      </c>
      <c r="W200" t="s">
        <v>1264</v>
      </c>
      <c r="X200" t="s">
        <v>181</v>
      </c>
      <c r="Y200" t="s">
        <v>64</v>
      </c>
      <c r="Z200" t="s">
        <v>51</v>
      </c>
      <c r="AA200" t="s">
        <v>276</v>
      </c>
      <c r="AB200" t="s">
        <v>99</v>
      </c>
      <c r="AC200" t="s">
        <v>64</v>
      </c>
      <c r="AD200" t="s">
        <v>81</v>
      </c>
      <c r="AE200" t="s">
        <v>269</v>
      </c>
      <c r="AF200" t="s">
        <v>69</v>
      </c>
      <c r="AG200" t="s">
        <v>296</v>
      </c>
      <c r="AH200" t="s">
        <v>71</v>
      </c>
      <c r="AI200" t="s">
        <v>364</v>
      </c>
      <c r="AJ200" t="s">
        <v>73</v>
      </c>
      <c r="AK200" t="s">
        <v>297</v>
      </c>
      <c r="AL200" t="s">
        <v>75</v>
      </c>
      <c r="AM200" t="s">
        <v>76</v>
      </c>
      <c r="AN200" t="s">
        <v>78</v>
      </c>
      <c r="AO200" t="s">
        <v>78</v>
      </c>
      <c r="AP200" t="s">
        <v>298</v>
      </c>
      <c r="AQ200" t="s">
        <v>170</v>
      </c>
      <c r="AR200" t="s">
        <v>259</v>
      </c>
      <c r="AS200" t="s">
        <v>139</v>
      </c>
      <c r="AT200" t="s">
        <v>171</v>
      </c>
      <c r="AU200" t="s">
        <v>84</v>
      </c>
    </row>
    <row r="201" spans="1:47" hidden="1" x14ac:dyDescent="0.3">
      <c r="A201" t="s">
        <v>1265</v>
      </c>
      <c r="B201" t="s">
        <v>1266</v>
      </c>
      <c r="C201" s="1" t="str">
        <f t="shared" si="12"/>
        <v>21:0088</v>
      </c>
      <c r="D201" s="1" t="str">
        <f t="shared" si="13"/>
        <v>21:0001</v>
      </c>
      <c r="E201" t="s">
        <v>1267</v>
      </c>
      <c r="F201" t="s">
        <v>1268</v>
      </c>
      <c r="H201">
        <v>64.334768999999994</v>
      </c>
      <c r="I201">
        <v>-108.46248079999999</v>
      </c>
      <c r="J201" s="1" t="str">
        <f t="shared" si="14"/>
        <v>Till</v>
      </c>
      <c r="K201" s="1" t="str">
        <f t="shared" si="15"/>
        <v>&lt;63 micron</v>
      </c>
      <c r="L201" t="s">
        <v>51</v>
      </c>
      <c r="M201" t="s">
        <v>340</v>
      </c>
      <c r="N201" t="s">
        <v>53</v>
      </c>
      <c r="O201" t="s">
        <v>568</v>
      </c>
      <c r="P201" t="s">
        <v>340</v>
      </c>
      <c r="Q201" t="s">
        <v>92</v>
      </c>
      <c r="R201" t="s">
        <v>414</v>
      </c>
      <c r="S201" t="s">
        <v>97</v>
      </c>
      <c r="T201" t="s">
        <v>93</v>
      </c>
      <c r="U201" t="s">
        <v>116</v>
      </c>
      <c r="V201" t="s">
        <v>154</v>
      </c>
      <c r="W201" t="s">
        <v>479</v>
      </c>
      <c r="X201" t="s">
        <v>97</v>
      </c>
      <c r="Y201" t="s">
        <v>64</v>
      </c>
      <c r="Z201" t="s">
        <v>51</v>
      </c>
      <c r="AA201" t="s">
        <v>223</v>
      </c>
      <c r="AB201" t="s">
        <v>102</v>
      </c>
      <c r="AC201" t="s">
        <v>64</v>
      </c>
      <c r="AD201" t="s">
        <v>205</v>
      </c>
      <c r="AE201" t="s">
        <v>337</v>
      </c>
      <c r="AF201" t="s">
        <v>69</v>
      </c>
      <c r="AG201" t="s">
        <v>132</v>
      </c>
      <c r="AH201" t="s">
        <v>71</v>
      </c>
      <c r="AI201" t="s">
        <v>89</v>
      </c>
      <c r="AJ201" t="s">
        <v>73</v>
      </c>
      <c r="AK201" t="s">
        <v>210</v>
      </c>
      <c r="AL201" t="s">
        <v>75</v>
      </c>
      <c r="AM201" t="s">
        <v>76</v>
      </c>
      <c r="AN201" t="s">
        <v>147</v>
      </c>
      <c r="AO201" t="s">
        <v>78</v>
      </c>
      <c r="AP201" t="s">
        <v>63</v>
      </c>
      <c r="AQ201" t="s">
        <v>283</v>
      </c>
      <c r="AR201" t="s">
        <v>64</v>
      </c>
      <c r="AS201" t="s">
        <v>77</v>
      </c>
      <c r="AT201" t="s">
        <v>171</v>
      </c>
      <c r="AU201" t="s">
        <v>84</v>
      </c>
    </row>
    <row r="202" spans="1:47" hidden="1" x14ac:dyDescent="0.3">
      <c r="A202" t="s">
        <v>1269</v>
      </c>
      <c r="B202" t="s">
        <v>1270</v>
      </c>
      <c r="C202" s="1" t="str">
        <f t="shared" si="12"/>
        <v>21:0088</v>
      </c>
      <c r="D202" s="1" t="str">
        <f t="shared" si="13"/>
        <v>21:0001</v>
      </c>
      <c r="E202" t="s">
        <v>1271</v>
      </c>
      <c r="F202" t="s">
        <v>1272</v>
      </c>
      <c r="H202">
        <v>64.277498399999999</v>
      </c>
      <c r="I202">
        <v>-108.3599427</v>
      </c>
      <c r="J202" s="1" t="str">
        <f t="shared" si="14"/>
        <v>Till</v>
      </c>
      <c r="K202" s="1" t="str">
        <f t="shared" si="15"/>
        <v>&lt;63 micron</v>
      </c>
      <c r="L202" t="s">
        <v>51</v>
      </c>
      <c r="M202" t="s">
        <v>339</v>
      </c>
      <c r="N202" t="s">
        <v>60</v>
      </c>
      <c r="O202" t="s">
        <v>406</v>
      </c>
      <c r="P202" t="s">
        <v>283</v>
      </c>
      <c r="Q202" t="s">
        <v>92</v>
      </c>
      <c r="R202" t="s">
        <v>607</v>
      </c>
      <c r="S202" t="s">
        <v>97</v>
      </c>
      <c r="T202" t="s">
        <v>272</v>
      </c>
      <c r="U202" t="s">
        <v>116</v>
      </c>
      <c r="V202" t="s">
        <v>154</v>
      </c>
      <c r="W202" t="s">
        <v>734</v>
      </c>
      <c r="X202" t="s">
        <v>97</v>
      </c>
      <c r="Y202" t="s">
        <v>64</v>
      </c>
      <c r="Z202" t="s">
        <v>51</v>
      </c>
      <c r="AA202" t="s">
        <v>152</v>
      </c>
      <c r="AB202" t="s">
        <v>121</v>
      </c>
      <c r="AC202" t="s">
        <v>64</v>
      </c>
      <c r="AD202" t="s">
        <v>583</v>
      </c>
      <c r="AE202" t="s">
        <v>162</v>
      </c>
      <c r="AF202" t="s">
        <v>69</v>
      </c>
      <c r="AG202" t="s">
        <v>140</v>
      </c>
      <c r="AH202" t="s">
        <v>71</v>
      </c>
      <c r="AI202" t="s">
        <v>293</v>
      </c>
      <c r="AJ202" t="s">
        <v>73</v>
      </c>
      <c r="AK202" t="s">
        <v>155</v>
      </c>
      <c r="AL202" t="s">
        <v>75</v>
      </c>
      <c r="AM202" t="s">
        <v>76</v>
      </c>
      <c r="AN202" t="s">
        <v>78</v>
      </c>
      <c r="AO202" t="s">
        <v>104</v>
      </c>
      <c r="AP202" t="s">
        <v>332</v>
      </c>
      <c r="AQ202" t="s">
        <v>333</v>
      </c>
      <c r="AR202" t="s">
        <v>64</v>
      </c>
      <c r="AS202" t="s">
        <v>139</v>
      </c>
      <c r="AT202" t="s">
        <v>106</v>
      </c>
      <c r="AU202" t="s">
        <v>84</v>
      </c>
    </row>
    <row r="203" spans="1:47" hidden="1" x14ac:dyDescent="0.3">
      <c r="A203" t="s">
        <v>1273</v>
      </c>
      <c r="B203" t="s">
        <v>1274</v>
      </c>
      <c r="C203" s="1" t="str">
        <f t="shared" ref="C203:C234" si="16">HYPERLINK("https://geochem.nrcan.gc.ca/cdogs/content/bdl/bdl210090_e.htm", "21:0090")</f>
        <v>21:0090</v>
      </c>
      <c r="D203" s="1" t="str">
        <f t="shared" ref="D203:D234" si="17">HYPERLINK("https://geochem.nrcan.gc.ca/cdogs/content/svy/svy210006_e.htm", "21:0006")</f>
        <v>21:0006</v>
      </c>
      <c r="E203" t="s">
        <v>1275</v>
      </c>
      <c r="F203" t="s">
        <v>1276</v>
      </c>
      <c r="H203">
        <v>64.176087300000006</v>
      </c>
      <c r="I203">
        <v>-111.95788020000001</v>
      </c>
      <c r="J203" s="1" t="str">
        <f t="shared" si="14"/>
        <v>Till</v>
      </c>
      <c r="K203" s="1" t="str">
        <f t="shared" si="15"/>
        <v>&lt;63 micron</v>
      </c>
      <c r="L203" t="s">
        <v>51</v>
      </c>
      <c r="M203" t="s">
        <v>161</v>
      </c>
      <c r="N203" t="s">
        <v>53</v>
      </c>
      <c r="O203" t="s">
        <v>909</v>
      </c>
      <c r="P203" t="s">
        <v>126</v>
      </c>
      <c r="Q203" t="s">
        <v>81</v>
      </c>
      <c r="R203" t="s">
        <v>272</v>
      </c>
      <c r="S203" t="s">
        <v>181</v>
      </c>
      <c r="T203" t="s">
        <v>363</v>
      </c>
      <c r="U203" t="s">
        <v>81</v>
      </c>
      <c r="V203" t="s">
        <v>61</v>
      </c>
      <c r="W203" t="s">
        <v>744</v>
      </c>
      <c r="X203" t="s">
        <v>63</v>
      </c>
      <c r="Y203" t="s">
        <v>64</v>
      </c>
      <c r="Z203" t="s">
        <v>51</v>
      </c>
      <c r="AA203" t="s">
        <v>206</v>
      </c>
      <c r="AB203" t="s">
        <v>66</v>
      </c>
      <c r="AC203" t="s">
        <v>64</v>
      </c>
      <c r="AD203" t="s">
        <v>1277</v>
      </c>
      <c r="AE203" t="s">
        <v>276</v>
      </c>
      <c r="AF203" t="s">
        <v>69</v>
      </c>
      <c r="AG203" t="s">
        <v>101</v>
      </c>
      <c r="AH203" t="s">
        <v>71</v>
      </c>
      <c r="AI203" t="s">
        <v>321</v>
      </c>
      <c r="AJ203" t="s">
        <v>73</v>
      </c>
      <c r="AK203" t="s">
        <v>103</v>
      </c>
      <c r="AL203" t="s">
        <v>75</v>
      </c>
      <c r="AM203" t="s">
        <v>76</v>
      </c>
      <c r="AN203" t="s">
        <v>78</v>
      </c>
      <c r="AO203" t="s">
        <v>78</v>
      </c>
      <c r="AP203" t="s">
        <v>364</v>
      </c>
      <c r="AQ203" t="s">
        <v>398</v>
      </c>
      <c r="AR203" t="s">
        <v>64</v>
      </c>
      <c r="AS203" t="s">
        <v>82</v>
      </c>
      <c r="AT203" t="s">
        <v>171</v>
      </c>
      <c r="AU203" t="s">
        <v>84</v>
      </c>
    </row>
    <row r="204" spans="1:47" hidden="1" x14ac:dyDescent="0.3">
      <c r="A204" t="s">
        <v>1278</v>
      </c>
      <c r="B204" t="s">
        <v>1279</v>
      </c>
      <c r="C204" s="1" t="str">
        <f t="shared" si="16"/>
        <v>21:0090</v>
      </c>
      <c r="D204" s="1" t="str">
        <f t="shared" si="17"/>
        <v>21:0006</v>
      </c>
      <c r="E204" t="s">
        <v>1275</v>
      </c>
      <c r="F204" t="s">
        <v>1280</v>
      </c>
      <c r="H204">
        <v>64.176087300000006</v>
      </c>
      <c r="I204">
        <v>-111.95788020000001</v>
      </c>
      <c r="J204" s="1" t="str">
        <f t="shared" si="14"/>
        <v>Till</v>
      </c>
      <c r="K204" s="1" t="str">
        <f t="shared" si="15"/>
        <v>&lt;63 micron</v>
      </c>
      <c r="L204" t="s">
        <v>51</v>
      </c>
      <c r="M204" t="s">
        <v>321</v>
      </c>
      <c r="N204" t="s">
        <v>116</v>
      </c>
      <c r="O204" t="s">
        <v>270</v>
      </c>
      <c r="P204" t="s">
        <v>126</v>
      </c>
      <c r="Q204" t="s">
        <v>259</v>
      </c>
      <c r="R204" t="s">
        <v>123</v>
      </c>
      <c r="S204" t="s">
        <v>60</v>
      </c>
      <c r="T204" t="s">
        <v>318</v>
      </c>
      <c r="U204" t="s">
        <v>259</v>
      </c>
      <c r="V204" t="s">
        <v>95</v>
      </c>
      <c r="W204" t="s">
        <v>708</v>
      </c>
      <c r="X204" t="s">
        <v>97</v>
      </c>
      <c r="Y204" t="s">
        <v>64</v>
      </c>
      <c r="Z204" t="s">
        <v>51</v>
      </c>
      <c r="AA204" t="s">
        <v>101</v>
      </c>
      <c r="AB204" t="s">
        <v>606</v>
      </c>
      <c r="AC204" t="s">
        <v>64</v>
      </c>
      <c r="AD204" t="s">
        <v>67</v>
      </c>
      <c r="AE204" t="s">
        <v>287</v>
      </c>
      <c r="AF204" t="s">
        <v>69</v>
      </c>
      <c r="AG204" t="s">
        <v>276</v>
      </c>
      <c r="AH204" t="s">
        <v>71</v>
      </c>
      <c r="AI204" t="s">
        <v>80</v>
      </c>
      <c r="AJ204" t="s">
        <v>73</v>
      </c>
      <c r="AK204" t="s">
        <v>103</v>
      </c>
      <c r="AL204" t="s">
        <v>75</v>
      </c>
      <c r="AM204" t="s">
        <v>493</v>
      </c>
      <c r="AN204" t="s">
        <v>78</v>
      </c>
      <c r="AO204" t="s">
        <v>78</v>
      </c>
      <c r="AP204" t="s">
        <v>636</v>
      </c>
      <c r="AQ204" t="s">
        <v>333</v>
      </c>
      <c r="AR204" t="s">
        <v>64</v>
      </c>
      <c r="AS204" t="s">
        <v>77</v>
      </c>
      <c r="AT204" t="s">
        <v>171</v>
      </c>
      <c r="AU204" t="s">
        <v>84</v>
      </c>
    </row>
    <row r="205" spans="1:47" hidden="1" x14ac:dyDescent="0.3">
      <c r="A205" t="s">
        <v>1281</v>
      </c>
      <c r="B205" t="s">
        <v>1282</v>
      </c>
      <c r="C205" s="1" t="str">
        <f t="shared" si="16"/>
        <v>21:0090</v>
      </c>
      <c r="D205" s="1" t="str">
        <f t="shared" si="17"/>
        <v>21:0006</v>
      </c>
      <c r="E205" t="s">
        <v>1283</v>
      </c>
      <c r="F205" t="s">
        <v>1284</v>
      </c>
      <c r="H205">
        <v>64.180025700000002</v>
      </c>
      <c r="I205">
        <v>-111.9864153</v>
      </c>
      <c r="J205" s="1" t="str">
        <f t="shared" si="14"/>
        <v>Till</v>
      </c>
      <c r="K205" s="1" t="str">
        <f t="shared" si="15"/>
        <v>&lt;63 micron</v>
      </c>
      <c r="L205" t="s">
        <v>51</v>
      </c>
      <c r="M205" t="s">
        <v>636</v>
      </c>
      <c r="N205" t="s">
        <v>119</v>
      </c>
      <c r="O205" t="s">
        <v>835</v>
      </c>
      <c r="P205" t="s">
        <v>92</v>
      </c>
      <c r="Q205" t="s">
        <v>81</v>
      </c>
      <c r="R205" t="s">
        <v>136</v>
      </c>
      <c r="S205" t="s">
        <v>60</v>
      </c>
      <c r="T205" t="s">
        <v>192</v>
      </c>
      <c r="U205" t="s">
        <v>81</v>
      </c>
      <c r="V205" t="s">
        <v>61</v>
      </c>
      <c r="W205" t="s">
        <v>451</v>
      </c>
      <c r="X205" t="s">
        <v>97</v>
      </c>
      <c r="Y205" t="s">
        <v>64</v>
      </c>
      <c r="Z205" t="s">
        <v>51</v>
      </c>
      <c r="AA205" t="s">
        <v>101</v>
      </c>
      <c r="AB205" t="s">
        <v>121</v>
      </c>
      <c r="AC205" t="s">
        <v>64</v>
      </c>
      <c r="AD205" t="s">
        <v>67</v>
      </c>
      <c r="AE205" t="s">
        <v>162</v>
      </c>
      <c r="AF205" t="s">
        <v>69</v>
      </c>
      <c r="AG205" t="s">
        <v>72</v>
      </c>
      <c r="AH205" t="s">
        <v>194</v>
      </c>
      <c r="AI205" t="s">
        <v>264</v>
      </c>
      <c r="AJ205" t="s">
        <v>73</v>
      </c>
      <c r="AK205" t="s">
        <v>167</v>
      </c>
      <c r="AL205" t="s">
        <v>75</v>
      </c>
      <c r="AM205" t="s">
        <v>76</v>
      </c>
      <c r="AN205" t="s">
        <v>78</v>
      </c>
      <c r="AO205" t="s">
        <v>78</v>
      </c>
      <c r="AP205" t="s">
        <v>474</v>
      </c>
      <c r="AQ205" t="s">
        <v>170</v>
      </c>
      <c r="AR205" t="s">
        <v>64</v>
      </c>
      <c r="AS205" t="s">
        <v>139</v>
      </c>
      <c r="AT205" t="s">
        <v>171</v>
      </c>
      <c r="AU205" t="s">
        <v>84</v>
      </c>
    </row>
    <row r="206" spans="1:47" hidden="1" x14ac:dyDescent="0.3">
      <c r="A206" t="s">
        <v>1285</v>
      </c>
      <c r="B206" t="s">
        <v>1286</v>
      </c>
      <c r="C206" s="1" t="str">
        <f t="shared" si="16"/>
        <v>21:0090</v>
      </c>
      <c r="D206" s="1" t="str">
        <f t="shared" si="17"/>
        <v>21:0006</v>
      </c>
      <c r="E206" t="s">
        <v>1287</v>
      </c>
      <c r="F206" t="s">
        <v>1288</v>
      </c>
      <c r="H206">
        <v>64.704169800000003</v>
      </c>
      <c r="I206">
        <v>-110.9040225</v>
      </c>
      <c r="J206" s="1" t="str">
        <f t="shared" si="14"/>
        <v>Till</v>
      </c>
      <c r="K206" s="1" t="str">
        <f t="shared" si="15"/>
        <v>&lt;63 micron</v>
      </c>
      <c r="L206" t="s">
        <v>51</v>
      </c>
      <c r="M206" t="s">
        <v>170</v>
      </c>
      <c r="N206" t="s">
        <v>116</v>
      </c>
      <c r="O206" t="s">
        <v>532</v>
      </c>
      <c r="P206" t="s">
        <v>78</v>
      </c>
      <c r="Q206" t="s">
        <v>81</v>
      </c>
      <c r="R206" t="s">
        <v>70</v>
      </c>
      <c r="S206" t="s">
        <v>58</v>
      </c>
      <c r="T206" t="s">
        <v>83</v>
      </c>
      <c r="U206" t="s">
        <v>116</v>
      </c>
      <c r="V206" t="s">
        <v>253</v>
      </c>
      <c r="W206" t="s">
        <v>62</v>
      </c>
      <c r="X206" t="s">
        <v>72</v>
      </c>
      <c r="Y206" t="s">
        <v>64</v>
      </c>
      <c r="Z206" t="s">
        <v>51</v>
      </c>
      <c r="AA206" t="s">
        <v>136</v>
      </c>
      <c r="AB206" t="s">
        <v>319</v>
      </c>
      <c r="AC206" t="s">
        <v>64</v>
      </c>
      <c r="AD206" t="s">
        <v>442</v>
      </c>
      <c r="AE206" t="s">
        <v>65</v>
      </c>
      <c r="AF206" t="s">
        <v>69</v>
      </c>
      <c r="AG206" t="s">
        <v>435</v>
      </c>
      <c r="AH206" t="s">
        <v>71</v>
      </c>
      <c r="AI206" t="s">
        <v>72</v>
      </c>
      <c r="AJ206" t="s">
        <v>73</v>
      </c>
      <c r="AK206" t="s">
        <v>63</v>
      </c>
      <c r="AL206" t="s">
        <v>75</v>
      </c>
      <c r="AM206" t="s">
        <v>76</v>
      </c>
      <c r="AN206" t="s">
        <v>253</v>
      </c>
      <c r="AO206" t="s">
        <v>95</v>
      </c>
      <c r="AP206" t="s">
        <v>225</v>
      </c>
      <c r="AQ206" t="s">
        <v>264</v>
      </c>
      <c r="AR206" t="s">
        <v>64</v>
      </c>
      <c r="AS206" t="s">
        <v>55</v>
      </c>
      <c r="AT206" t="s">
        <v>171</v>
      </c>
      <c r="AU206" t="s">
        <v>84</v>
      </c>
    </row>
    <row r="207" spans="1:47" hidden="1" x14ac:dyDescent="0.3">
      <c r="A207" t="s">
        <v>1289</v>
      </c>
      <c r="B207" t="s">
        <v>1290</v>
      </c>
      <c r="C207" s="1" t="str">
        <f t="shared" si="16"/>
        <v>21:0090</v>
      </c>
      <c r="D207" s="1" t="str">
        <f t="shared" si="17"/>
        <v>21:0006</v>
      </c>
      <c r="E207" t="s">
        <v>1291</v>
      </c>
      <c r="F207" t="s">
        <v>1292</v>
      </c>
      <c r="H207">
        <v>64.639453099999997</v>
      </c>
      <c r="I207">
        <v>-110.3630557</v>
      </c>
      <c r="J207" s="1" t="str">
        <f t="shared" si="14"/>
        <v>Till</v>
      </c>
      <c r="K207" s="1" t="str">
        <f t="shared" si="15"/>
        <v>&lt;63 micron</v>
      </c>
      <c r="L207" t="s">
        <v>51</v>
      </c>
      <c r="M207" t="s">
        <v>169</v>
      </c>
      <c r="N207" t="s">
        <v>53</v>
      </c>
      <c r="O207" t="s">
        <v>1116</v>
      </c>
      <c r="P207" t="s">
        <v>473</v>
      </c>
      <c r="Q207" t="s">
        <v>64</v>
      </c>
      <c r="R207" t="s">
        <v>131</v>
      </c>
      <c r="S207" t="s">
        <v>72</v>
      </c>
      <c r="T207" t="s">
        <v>59</v>
      </c>
      <c r="U207" t="s">
        <v>116</v>
      </c>
      <c r="V207" t="s">
        <v>154</v>
      </c>
      <c r="W207" t="s">
        <v>1293</v>
      </c>
      <c r="X207" t="s">
        <v>63</v>
      </c>
      <c r="Y207" t="s">
        <v>64</v>
      </c>
      <c r="Z207" t="s">
        <v>51</v>
      </c>
      <c r="AA207" t="s">
        <v>192</v>
      </c>
      <c r="AB207" t="s">
        <v>121</v>
      </c>
      <c r="AC207" t="s">
        <v>64</v>
      </c>
      <c r="AD207" t="s">
        <v>713</v>
      </c>
      <c r="AE207" t="s">
        <v>101</v>
      </c>
      <c r="AF207" t="s">
        <v>594</v>
      </c>
      <c r="AG207" t="s">
        <v>131</v>
      </c>
      <c r="AH207" t="s">
        <v>71</v>
      </c>
      <c r="AI207" t="s">
        <v>138</v>
      </c>
      <c r="AJ207" t="s">
        <v>73</v>
      </c>
      <c r="AK207" t="s">
        <v>60</v>
      </c>
      <c r="AL207" t="s">
        <v>75</v>
      </c>
      <c r="AM207" t="s">
        <v>76</v>
      </c>
      <c r="AN207" t="s">
        <v>78</v>
      </c>
      <c r="AO207" t="s">
        <v>104</v>
      </c>
      <c r="AP207" t="s">
        <v>58</v>
      </c>
      <c r="AQ207" t="s">
        <v>103</v>
      </c>
      <c r="AR207" t="s">
        <v>56</v>
      </c>
      <c r="AS207" t="s">
        <v>81</v>
      </c>
      <c r="AT207" t="s">
        <v>171</v>
      </c>
      <c r="AU207" t="s">
        <v>84</v>
      </c>
    </row>
    <row r="208" spans="1:47" hidden="1" x14ac:dyDescent="0.3">
      <c r="A208" t="s">
        <v>1294</v>
      </c>
      <c r="B208" t="s">
        <v>1295</v>
      </c>
      <c r="C208" s="1" t="str">
        <f t="shared" si="16"/>
        <v>21:0090</v>
      </c>
      <c r="D208" s="1" t="str">
        <f t="shared" si="17"/>
        <v>21:0006</v>
      </c>
      <c r="E208" t="s">
        <v>1296</v>
      </c>
      <c r="F208" t="s">
        <v>1297</v>
      </c>
      <c r="H208">
        <v>64.321681499999997</v>
      </c>
      <c r="I208">
        <v>-111.81873899999999</v>
      </c>
      <c r="J208" s="1" t="str">
        <f t="shared" si="14"/>
        <v>Till</v>
      </c>
      <c r="K208" s="1" t="str">
        <f t="shared" si="15"/>
        <v>&lt;63 micron</v>
      </c>
      <c r="L208" t="s">
        <v>51</v>
      </c>
      <c r="M208" t="s">
        <v>58</v>
      </c>
      <c r="N208" t="s">
        <v>181</v>
      </c>
      <c r="O208" t="s">
        <v>1298</v>
      </c>
      <c r="P208" t="s">
        <v>82</v>
      </c>
      <c r="Q208" t="s">
        <v>56</v>
      </c>
      <c r="R208" t="s">
        <v>384</v>
      </c>
      <c r="S208" t="s">
        <v>60</v>
      </c>
      <c r="T208" t="s">
        <v>65</v>
      </c>
      <c r="U208" t="s">
        <v>81</v>
      </c>
      <c r="V208" t="s">
        <v>61</v>
      </c>
      <c r="W208" t="s">
        <v>451</v>
      </c>
      <c r="X208" t="s">
        <v>63</v>
      </c>
      <c r="Y208" t="s">
        <v>64</v>
      </c>
      <c r="Z208" t="s">
        <v>51</v>
      </c>
      <c r="AA208" t="s">
        <v>68</v>
      </c>
      <c r="AB208" t="s">
        <v>606</v>
      </c>
      <c r="AC208" t="s">
        <v>56</v>
      </c>
      <c r="AD208" t="s">
        <v>429</v>
      </c>
      <c r="AE208" t="s">
        <v>152</v>
      </c>
      <c r="AF208" t="s">
        <v>69</v>
      </c>
      <c r="AG208" t="s">
        <v>318</v>
      </c>
      <c r="AH208" t="s">
        <v>71</v>
      </c>
      <c r="AI208" t="s">
        <v>124</v>
      </c>
      <c r="AJ208" t="s">
        <v>73</v>
      </c>
      <c r="AK208" t="s">
        <v>52</v>
      </c>
      <c r="AL208" t="s">
        <v>75</v>
      </c>
      <c r="AM208" t="s">
        <v>76</v>
      </c>
      <c r="AN208" t="s">
        <v>78</v>
      </c>
      <c r="AO208" t="s">
        <v>78</v>
      </c>
      <c r="AP208" t="s">
        <v>58</v>
      </c>
      <c r="AQ208" t="s">
        <v>55</v>
      </c>
      <c r="AR208" t="s">
        <v>64</v>
      </c>
      <c r="AS208" t="s">
        <v>82</v>
      </c>
      <c r="AT208" t="s">
        <v>171</v>
      </c>
      <c r="AU208" t="s">
        <v>84</v>
      </c>
    </row>
    <row r="209" spans="1:47" hidden="1" x14ac:dyDescent="0.3">
      <c r="A209" t="s">
        <v>1299</v>
      </c>
      <c r="B209" t="s">
        <v>1300</v>
      </c>
      <c r="C209" s="1" t="str">
        <f t="shared" si="16"/>
        <v>21:0090</v>
      </c>
      <c r="D209" s="1" t="str">
        <f t="shared" si="17"/>
        <v>21:0006</v>
      </c>
      <c r="E209" t="s">
        <v>1301</v>
      </c>
      <c r="F209" t="s">
        <v>1302</v>
      </c>
      <c r="H209">
        <v>64.448658300000005</v>
      </c>
      <c r="I209">
        <v>-111.8807305</v>
      </c>
      <c r="J209" s="1" t="str">
        <f t="shared" si="14"/>
        <v>Till</v>
      </c>
      <c r="K209" s="1" t="str">
        <f t="shared" si="15"/>
        <v>&lt;63 micron</v>
      </c>
      <c r="L209" t="s">
        <v>51</v>
      </c>
      <c r="M209" t="s">
        <v>111</v>
      </c>
      <c r="N209" t="s">
        <v>56</v>
      </c>
      <c r="O209" t="s">
        <v>835</v>
      </c>
      <c r="P209" t="s">
        <v>116</v>
      </c>
      <c r="Q209" t="s">
        <v>81</v>
      </c>
      <c r="R209" t="s">
        <v>621</v>
      </c>
      <c r="S209" t="s">
        <v>63</v>
      </c>
      <c r="T209" t="s">
        <v>316</v>
      </c>
      <c r="U209" t="s">
        <v>81</v>
      </c>
      <c r="V209" t="s">
        <v>61</v>
      </c>
      <c r="W209" t="s">
        <v>326</v>
      </c>
      <c r="X209" t="s">
        <v>97</v>
      </c>
      <c r="Y209" t="s">
        <v>64</v>
      </c>
      <c r="Z209" t="s">
        <v>51</v>
      </c>
      <c r="AA209" t="s">
        <v>65</v>
      </c>
      <c r="AB209" t="s">
        <v>150</v>
      </c>
      <c r="AC209" t="s">
        <v>64</v>
      </c>
      <c r="AD209" t="s">
        <v>307</v>
      </c>
      <c r="AE209" t="s">
        <v>101</v>
      </c>
      <c r="AF209" t="s">
        <v>69</v>
      </c>
      <c r="AG209" t="s">
        <v>127</v>
      </c>
      <c r="AH209" t="s">
        <v>194</v>
      </c>
      <c r="AI209" t="s">
        <v>202</v>
      </c>
      <c r="AJ209" t="s">
        <v>73</v>
      </c>
      <c r="AK209" t="s">
        <v>208</v>
      </c>
      <c r="AL209" t="s">
        <v>75</v>
      </c>
      <c r="AM209" t="s">
        <v>76</v>
      </c>
      <c r="AN209" t="s">
        <v>78</v>
      </c>
      <c r="AO209" t="s">
        <v>219</v>
      </c>
      <c r="AP209" t="s">
        <v>79</v>
      </c>
      <c r="AQ209" t="s">
        <v>52</v>
      </c>
      <c r="AR209" t="s">
        <v>64</v>
      </c>
      <c r="AS209" t="s">
        <v>126</v>
      </c>
      <c r="AT209" t="s">
        <v>1303</v>
      </c>
      <c r="AU209" t="s">
        <v>84</v>
      </c>
    </row>
    <row r="210" spans="1:47" hidden="1" x14ac:dyDescent="0.3">
      <c r="A210" t="s">
        <v>1304</v>
      </c>
      <c r="B210" t="s">
        <v>1305</v>
      </c>
      <c r="C210" s="1" t="str">
        <f t="shared" si="16"/>
        <v>21:0090</v>
      </c>
      <c r="D210" s="1" t="str">
        <f t="shared" si="17"/>
        <v>21:0006</v>
      </c>
      <c r="E210" t="s">
        <v>1306</v>
      </c>
      <c r="F210" t="s">
        <v>1307</v>
      </c>
      <c r="H210">
        <v>64.486906300000001</v>
      </c>
      <c r="I210">
        <v>-111.6264075</v>
      </c>
      <c r="J210" s="1" t="str">
        <f t="shared" si="14"/>
        <v>Till</v>
      </c>
      <c r="K210" s="1" t="str">
        <f t="shared" si="15"/>
        <v>&lt;63 micron</v>
      </c>
      <c r="L210" t="s">
        <v>51</v>
      </c>
      <c r="M210" t="s">
        <v>114</v>
      </c>
      <c r="N210" t="s">
        <v>53</v>
      </c>
      <c r="O210" t="s">
        <v>270</v>
      </c>
      <c r="P210" t="s">
        <v>348</v>
      </c>
      <c r="Q210" t="s">
        <v>64</v>
      </c>
      <c r="R210" t="s">
        <v>414</v>
      </c>
      <c r="S210" t="s">
        <v>181</v>
      </c>
      <c r="T210" t="s">
        <v>548</v>
      </c>
      <c r="U210" t="s">
        <v>81</v>
      </c>
      <c r="V210" t="s">
        <v>154</v>
      </c>
      <c r="W210" t="s">
        <v>1308</v>
      </c>
      <c r="X210" t="s">
        <v>60</v>
      </c>
      <c r="Y210" t="s">
        <v>64</v>
      </c>
      <c r="Z210" t="s">
        <v>51</v>
      </c>
      <c r="AA210" t="s">
        <v>101</v>
      </c>
      <c r="AB210" t="s">
        <v>121</v>
      </c>
      <c r="AC210" t="s">
        <v>64</v>
      </c>
      <c r="AD210" t="s">
        <v>719</v>
      </c>
      <c r="AE210" t="s">
        <v>419</v>
      </c>
      <c r="AF210" t="s">
        <v>1309</v>
      </c>
      <c r="AG210" t="s">
        <v>218</v>
      </c>
      <c r="AH210" t="s">
        <v>71</v>
      </c>
      <c r="AI210" t="s">
        <v>277</v>
      </c>
      <c r="AJ210" t="s">
        <v>73</v>
      </c>
      <c r="AK210" t="s">
        <v>297</v>
      </c>
      <c r="AL210" t="s">
        <v>75</v>
      </c>
      <c r="AM210" t="s">
        <v>76</v>
      </c>
      <c r="AN210" t="s">
        <v>78</v>
      </c>
      <c r="AO210" t="s">
        <v>78</v>
      </c>
      <c r="AP210" t="s">
        <v>114</v>
      </c>
      <c r="AQ210" t="s">
        <v>398</v>
      </c>
      <c r="AR210" t="s">
        <v>64</v>
      </c>
      <c r="AS210" t="s">
        <v>139</v>
      </c>
      <c r="AT210" t="s">
        <v>171</v>
      </c>
      <c r="AU210" t="s">
        <v>84</v>
      </c>
    </row>
    <row r="211" spans="1:47" hidden="1" x14ac:dyDescent="0.3">
      <c r="A211" t="s">
        <v>1310</v>
      </c>
      <c r="B211" t="s">
        <v>1311</v>
      </c>
      <c r="C211" s="1" t="str">
        <f t="shared" si="16"/>
        <v>21:0090</v>
      </c>
      <c r="D211" s="1" t="str">
        <f t="shared" si="17"/>
        <v>21:0006</v>
      </c>
      <c r="E211" t="s">
        <v>1312</v>
      </c>
      <c r="F211" t="s">
        <v>1313</v>
      </c>
      <c r="H211">
        <v>64.370447799999994</v>
      </c>
      <c r="I211">
        <v>-111.6638118</v>
      </c>
      <c r="J211" s="1" t="str">
        <f t="shared" si="14"/>
        <v>Till</v>
      </c>
      <c r="K211" s="1" t="str">
        <f t="shared" si="15"/>
        <v>&lt;63 micron</v>
      </c>
      <c r="L211" t="s">
        <v>51</v>
      </c>
      <c r="M211" t="s">
        <v>209</v>
      </c>
      <c r="N211" t="s">
        <v>181</v>
      </c>
      <c r="O211" t="s">
        <v>1314</v>
      </c>
      <c r="P211" t="s">
        <v>333</v>
      </c>
      <c r="Q211" t="s">
        <v>64</v>
      </c>
      <c r="R211" t="s">
        <v>414</v>
      </c>
      <c r="S211" t="s">
        <v>181</v>
      </c>
      <c r="T211" t="s">
        <v>382</v>
      </c>
      <c r="U211" t="s">
        <v>81</v>
      </c>
      <c r="V211" t="s">
        <v>154</v>
      </c>
      <c r="W211" t="s">
        <v>1315</v>
      </c>
      <c r="X211" t="s">
        <v>181</v>
      </c>
      <c r="Y211" t="s">
        <v>64</v>
      </c>
      <c r="Z211" t="s">
        <v>51</v>
      </c>
      <c r="AA211" t="s">
        <v>206</v>
      </c>
      <c r="AB211" t="s">
        <v>274</v>
      </c>
      <c r="AC211" t="s">
        <v>64</v>
      </c>
      <c r="AD211" t="s">
        <v>685</v>
      </c>
      <c r="AE211" t="s">
        <v>419</v>
      </c>
      <c r="AF211" t="s">
        <v>69</v>
      </c>
      <c r="AG211" t="s">
        <v>692</v>
      </c>
      <c r="AH211" t="s">
        <v>71</v>
      </c>
      <c r="AI211" t="s">
        <v>125</v>
      </c>
      <c r="AJ211" t="s">
        <v>73</v>
      </c>
      <c r="AK211" t="s">
        <v>105</v>
      </c>
      <c r="AL211" t="s">
        <v>75</v>
      </c>
      <c r="AM211" t="s">
        <v>76</v>
      </c>
      <c r="AN211" t="s">
        <v>126</v>
      </c>
      <c r="AO211" t="s">
        <v>78</v>
      </c>
      <c r="AP211" t="s">
        <v>209</v>
      </c>
      <c r="AQ211" t="s">
        <v>283</v>
      </c>
      <c r="AR211" t="s">
        <v>64</v>
      </c>
      <c r="AS211" t="s">
        <v>81</v>
      </c>
      <c r="AT211" t="s">
        <v>171</v>
      </c>
      <c r="AU211" t="s">
        <v>84</v>
      </c>
    </row>
    <row r="212" spans="1:47" hidden="1" x14ac:dyDescent="0.3">
      <c r="A212" t="s">
        <v>1316</v>
      </c>
      <c r="B212" t="s">
        <v>1317</v>
      </c>
      <c r="C212" s="1" t="str">
        <f t="shared" si="16"/>
        <v>21:0090</v>
      </c>
      <c r="D212" s="1" t="str">
        <f t="shared" si="17"/>
        <v>21:0006</v>
      </c>
      <c r="E212" t="s">
        <v>1318</v>
      </c>
      <c r="F212" t="s">
        <v>1319</v>
      </c>
      <c r="H212">
        <v>64.342372699999999</v>
      </c>
      <c r="I212">
        <v>-111.7487064</v>
      </c>
      <c r="J212" s="1" t="str">
        <f t="shared" si="14"/>
        <v>Till</v>
      </c>
      <c r="K212" s="1" t="str">
        <f t="shared" si="15"/>
        <v>&lt;63 micron</v>
      </c>
      <c r="L212" t="s">
        <v>51</v>
      </c>
      <c r="M212" t="s">
        <v>72</v>
      </c>
      <c r="N212" t="s">
        <v>116</v>
      </c>
      <c r="O212" t="s">
        <v>830</v>
      </c>
      <c r="P212" t="s">
        <v>271</v>
      </c>
      <c r="Q212" t="s">
        <v>259</v>
      </c>
      <c r="R212" t="s">
        <v>308</v>
      </c>
      <c r="S212" t="s">
        <v>181</v>
      </c>
      <c r="T212" t="s">
        <v>284</v>
      </c>
      <c r="U212" t="s">
        <v>81</v>
      </c>
      <c r="V212" t="s">
        <v>154</v>
      </c>
      <c r="W212" t="s">
        <v>1135</v>
      </c>
      <c r="X212" t="s">
        <v>97</v>
      </c>
      <c r="Y212" t="s">
        <v>64</v>
      </c>
      <c r="Z212" t="s">
        <v>51</v>
      </c>
      <c r="AA212" t="s">
        <v>98</v>
      </c>
      <c r="AB212" t="s">
        <v>274</v>
      </c>
      <c r="AC212" t="s">
        <v>64</v>
      </c>
      <c r="AD212" t="s">
        <v>100</v>
      </c>
      <c r="AE212" t="s">
        <v>111</v>
      </c>
      <c r="AF212" t="s">
        <v>69</v>
      </c>
      <c r="AG212" t="s">
        <v>65</v>
      </c>
      <c r="AH212" t="s">
        <v>102</v>
      </c>
      <c r="AI212" t="s">
        <v>181</v>
      </c>
      <c r="AJ212" t="s">
        <v>73</v>
      </c>
      <c r="AK212" t="s">
        <v>155</v>
      </c>
      <c r="AL212" t="s">
        <v>75</v>
      </c>
      <c r="AM212" t="s">
        <v>76</v>
      </c>
      <c r="AN212" t="s">
        <v>78</v>
      </c>
      <c r="AO212" t="s">
        <v>168</v>
      </c>
      <c r="AP212" t="s">
        <v>58</v>
      </c>
      <c r="AQ212" t="s">
        <v>405</v>
      </c>
      <c r="AR212" t="s">
        <v>64</v>
      </c>
      <c r="AS212" t="s">
        <v>139</v>
      </c>
      <c r="AT212" t="s">
        <v>171</v>
      </c>
      <c r="AU212" t="s">
        <v>84</v>
      </c>
    </row>
    <row r="213" spans="1:47" hidden="1" x14ac:dyDescent="0.3">
      <c r="A213" t="s">
        <v>1320</v>
      </c>
      <c r="B213" t="s">
        <v>1321</v>
      </c>
      <c r="C213" s="1" t="str">
        <f t="shared" si="16"/>
        <v>21:0090</v>
      </c>
      <c r="D213" s="1" t="str">
        <f t="shared" si="17"/>
        <v>21:0006</v>
      </c>
      <c r="E213" t="s">
        <v>1322</v>
      </c>
      <c r="F213" t="s">
        <v>1323</v>
      </c>
      <c r="H213">
        <v>64.304257300000003</v>
      </c>
      <c r="I213">
        <v>-111.5284822</v>
      </c>
      <c r="J213" s="1" t="str">
        <f t="shared" si="14"/>
        <v>Till</v>
      </c>
      <c r="K213" s="1" t="str">
        <f t="shared" si="15"/>
        <v>&lt;63 micron</v>
      </c>
      <c r="L213" t="s">
        <v>51</v>
      </c>
      <c r="M213" t="s">
        <v>195</v>
      </c>
      <c r="N213" t="s">
        <v>119</v>
      </c>
      <c r="O213" t="s">
        <v>1324</v>
      </c>
      <c r="P213" t="s">
        <v>77</v>
      </c>
      <c r="Q213" t="s">
        <v>64</v>
      </c>
      <c r="R213" t="s">
        <v>369</v>
      </c>
      <c r="S213" t="s">
        <v>97</v>
      </c>
      <c r="T213" t="s">
        <v>273</v>
      </c>
      <c r="U213" t="s">
        <v>81</v>
      </c>
      <c r="V213" t="s">
        <v>61</v>
      </c>
      <c r="W213" t="s">
        <v>451</v>
      </c>
      <c r="X213" t="s">
        <v>97</v>
      </c>
      <c r="Y213" t="s">
        <v>64</v>
      </c>
      <c r="Z213" t="s">
        <v>51</v>
      </c>
      <c r="AA213" t="s">
        <v>334</v>
      </c>
      <c r="AB213" t="s">
        <v>99</v>
      </c>
      <c r="AC213" t="s">
        <v>64</v>
      </c>
      <c r="AD213" t="s">
        <v>247</v>
      </c>
      <c r="AE213" t="s">
        <v>223</v>
      </c>
      <c r="AF213" t="s">
        <v>69</v>
      </c>
      <c r="AG213" t="s">
        <v>211</v>
      </c>
      <c r="AH213" t="s">
        <v>71</v>
      </c>
      <c r="AI213" t="s">
        <v>124</v>
      </c>
      <c r="AJ213" t="s">
        <v>73</v>
      </c>
      <c r="AK213" t="s">
        <v>60</v>
      </c>
      <c r="AL213" t="s">
        <v>75</v>
      </c>
      <c r="AM213" t="s">
        <v>76</v>
      </c>
      <c r="AN213" t="s">
        <v>78</v>
      </c>
      <c r="AO213" t="s">
        <v>78</v>
      </c>
      <c r="AP213" t="s">
        <v>195</v>
      </c>
      <c r="AQ213" t="s">
        <v>340</v>
      </c>
      <c r="AR213" t="s">
        <v>64</v>
      </c>
      <c r="AS213" t="s">
        <v>82</v>
      </c>
      <c r="AT213" t="s">
        <v>171</v>
      </c>
      <c r="AU213" t="s">
        <v>84</v>
      </c>
    </row>
    <row r="214" spans="1:47" hidden="1" x14ac:dyDescent="0.3">
      <c r="A214" t="s">
        <v>1325</v>
      </c>
      <c r="B214" t="s">
        <v>1326</v>
      </c>
      <c r="C214" s="1" t="str">
        <f t="shared" si="16"/>
        <v>21:0090</v>
      </c>
      <c r="D214" s="1" t="str">
        <f t="shared" si="17"/>
        <v>21:0006</v>
      </c>
      <c r="E214" t="s">
        <v>1327</v>
      </c>
      <c r="F214" t="s">
        <v>1328</v>
      </c>
      <c r="H214">
        <v>64.4140297</v>
      </c>
      <c r="I214">
        <v>-111.4313915</v>
      </c>
      <c r="J214" s="1" t="str">
        <f t="shared" si="14"/>
        <v>Till</v>
      </c>
      <c r="K214" s="1" t="str">
        <f t="shared" si="15"/>
        <v>&lt;63 micron</v>
      </c>
      <c r="L214" t="s">
        <v>51</v>
      </c>
      <c r="M214" t="s">
        <v>207</v>
      </c>
      <c r="N214" t="s">
        <v>97</v>
      </c>
      <c r="O214" t="s">
        <v>457</v>
      </c>
      <c r="P214" t="s">
        <v>81</v>
      </c>
      <c r="Q214" t="s">
        <v>64</v>
      </c>
      <c r="R214" t="s">
        <v>414</v>
      </c>
      <c r="S214" t="s">
        <v>97</v>
      </c>
      <c r="T214" t="s">
        <v>127</v>
      </c>
      <c r="U214" t="s">
        <v>81</v>
      </c>
      <c r="V214" t="s">
        <v>259</v>
      </c>
      <c r="W214" t="s">
        <v>583</v>
      </c>
      <c r="X214" t="s">
        <v>181</v>
      </c>
      <c r="Y214" t="s">
        <v>64</v>
      </c>
      <c r="Z214" t="s">
        <v>51</v>
      </c>
      <c r="AA214" t="s">
        <v>470</v>
      </c>
      <c r="AB214" t="s">
        <v>236</v>
      </c>
      <c r="AC214" t="s">
        <v>64</v>
      </c>
      <c r="AD214" t="s">
        <v>407</v>
      </c>
      <c r="AE214" t="s">
        <v>507</v>
      </c>
      <c r="AF214" t="s">
        <v>69</v>
      </c>
      <c r="AG214" t="s">
        <v>127</v>
      </c>
      <c r="AH214" t="s">
        <v>391</v>
      </c>
      <c r="AI214" t="s">
        <v>161</v>
      </c>
      <c r="AJ214" t="s">
        <v>73</v>
      </c>
      <c r="AK214" t="s">
        <v>473</v>
      </c>
      <c r="AL214" t="s">
        <v>75</v>
      </c>
      <c r="AM214" t="s">
        <v>76</v>
      </c>
      <c r="AN214" t="s">
        <v>78</v>
      </c>
      <c r="AO214" t="s">
        <v>78</v>
      </c>
      <c r="AP214" t="s">
        <v>195</v>
      </c>
      <c r="AQ214" t="s">
        <v>595</v>
      </c>
      <c r="AR214" t="s">
        <v>64</v>
      </c>
      <c r="AS214" t="s">
        <v>77</v>
      </c>
      <c r="AT214" t="s">
        <v>171</v>
      </c>
      <c r="AU214" t="s">
        <v>84</v>
      </c>
    </row>
    <row r="215" spans="1:47" hidden="1" x14ac:dyDescent="0.3">
      <c r="A215" t="s">
        <v>1329</v>
      </c>
      <c r="B215" t="s">
        <v>1330</v>
      </c>
      <c r="C215" s="1" t="str">
        <f t="shared" si="16"/>
        <v>21:0090</v>
      </c>
      <c r="D215" s="1" t="str">
        <f t="shared" si="17"/>
        <v>21:0006</v>
      </c>
      <c r="E215" t="s">
        <v>1331</v>
      </c>
      <c r="F215" t="s">
        <v>1332</v>
      </c>
      <c r="H215">
        <v>64.502733599999999</v>
      </c>
      <c r="I215">
        <v>-111.3110324</v>
      </c>
      <c r="J215" s="1" t="str">
        <f t="shared" si="14"/>
        <v>Till</v>
      </c>
      <c r="K215" s="1" t="str">
        <f t="shared" si="15"/>
        <v>&lt;63 micron</v>
      </c>
      <c r="L215" t="s">
        <v>51</v>
      </c>
      <c r="M215" t="s">
        <v>58</v>
      </c>
      <c r="N215" t="s">
        <v>53</v>
      </c>
      <c r="O215" t="s">
        <v>1116</v>
      </c>
      <c r="P215" t="s">
        <v>77</v>
      </c>
      <c r="Q215" t="s">
        <v>64</v>
      </c>
      <c r="R215" t="s">
        <v>327</v>
      </c>
      <c r="S215" t="s">
        <v>181</v>
      </c>
      <c r="T215" t="s">
        <v>59</v>
      </c>
      <c r="U215" t="s">
        <v>56</v>
      </c>
      <c r="V215" t="s">
        <v>61</v>
      </c>
      <c r="W215" t="s">
        <v>222</v>
      </c>
      <c r="X215" t="s">
        <v>181</v>
      </c>
      <c r="Y215" t="s">
        <v>64</v>
      </c>
      <c r="Z215" t="s">
        <v>51</v>
      </c>
      <c r="AA215" t="s">
        <v>192</v>
      </c>
      <c r="AB215" t="s">
        <v>121</v>
      </c>
      <c r="AC215" t="s">
        <v>64</v>
      </c>
      <c r="AD215" t="s">
        <v>543</v>
      </c>
      <c r="AE215" t="s">
        <v>223</v>
      </c>
      <c r="AF215" t="s">
        <v>69</v>
      </c>
      <c r="AG215" t="s">
        <v>234</v>
      </c>
      <c r="AH215" t="s">
        <v>102</v>
      </c>
      <c r="AI215" t="s">
        <v>293</v>
      </c>
      <c r="AJ215" t="s">
        <v>73</v>
      </c>
      <c r="AK215" t="s">
        <v>103</v>
      </c>
      <c r="AL215" t="s">
        <v>75</v>
      </c>
      <c r="AM215" t="s">
        <v>76</v>
      </c>
      <c r="AN215" t="s">
        <v>117</v>
      </c>
      <c r="AO215" t="s">
        <v>78</v>
      </c>
      <c r="AP215" t="s">
        <v>72</v>
      </c>
      <c r="AQ215" t="s">
        <v>436</v>
      </c>
      <c r="AR215" t="s">
        <v>64</v>
      </c>
      <c r="AS215" t="s">
        <v>139</v>
      </c>
      <c r="AT215" t="s">
        <v>171</v>
      </c>
      <c r="AU215" t="s">
        <v>84</v>
      </c>
    </row>
    <row r="216" spans="1:47" hidden="1" x14ac:dyDescent="0.3">
      <c r="A216" t="s">
        <v>1333</v>
      </c>
      <c r="B216" t="s">
        <v>1334</v>
      </c>
      <c r="C216" s="1" t="str">
        <f t="shared" si="16"/>
        <v>21:0090</v>
      </c>
      <c r="D216" s="1" t="str">
        <f t="shared" si="17"/>
        <v>21:0006</v>
      </c>
      <c r="E216" t="s">
        <v>1335</v>
      </c>
      <c r="F216" t="s">
        <v>1336</v>
      </c>
      <c r="H216">
        <v>64.263516499999994</v>
      </c>
      <c r="I216">
        <v>-111.3119145</v>
      </c>
      <c r="J216" s="1" t="str">
        <f t="shared" si="14"/>
        <v>Till</v>
      </c>
      <c r="K216" s="1" t="str">
        <f t="shared" si="15"/>
        <v>&lt;63 micron</v>
      </c>
      <c r="L216" t="s">
        <v>51</v>
      </c>
      <c r="M216" t="s">
        <v>169</v>
      </c>
      <c r="N216" t="s">
        <v>53</v>
      </c>
      <c r="O216" t="s">
        <v>1116</v>
      </c>
      <c r="P216" t="s">
        <v>299</v>
      </c>
      <c r="Q216" t="s">
        <v>64</v>
      </c>
      <c r="R216" t="s">
        <v>93</v>
      </c>
      <c r="S216" t="s">
        <v>181</v>
      </c>
      <c r="T216" t="s">
        <v>296</v>
      </c>
      <c r="U216" t="s">
        <v>81</v>
      </c>
      <c r="V216" t="s">
        <v>154</v>
      </c>
      <c r="W216" t="s">
        <v>1337</v>
      </c>
      <c r="X216" t="s">
        <v>97</v>
      </c>
      <c r="Y216" t="s">
        <v>64</v>
      </c>
      <c r="Z216" t="s">
        <v>51</v>
      </c>
      <c r="AA216" t="s">
        <v>334</v>
      </c>
      <c r="AB216" t="s">
        <v>102</v>
      </c>
      <c r="AC216" t="s">
        <v>64</v>
      </c>
      <c r="AD216" t="s">
        <v>1064</v>
      </c>
      <c r="AE216" t="s">
        <v>162</v>
      </c>
      <c r="AF216" t="s">
        <v>69</v>
      </c>
      <c r="AG216" t="s">
        <v>296</v>
      </c>
      <c r="AH216" t="s">
        <v>71</v>
      </c>
      <c r="AI216" t="s">
        <v>124</v>
      </c>
      <c r="AJ216" t="s">
        <v>73</v>
      </c>
      <c r="AK216" t="s">
        <v>339</v>
      </c>
      <c r="AL216" t="s">
        <v>75</v>
      </c>
      <c r="AM216" t="s">
        <v>76</v>
      </c>
      <c r="AN216" t="s">
        <v>95</v>
      </c>
      <c r="AO216" t="s">
        <v>137</v>
      </c>
      <c r="AP216" t="s">
        <v>392</v>
      </c>
      <c r="AQ216" t="s">
        <v>481</v>
      </c>
      <c r="AR216" t="s">
        <v>64</v>
      </c>
      <c r="AS216" t="s">
        <v>81</v>
      </c>
      <c r="AT216" t="s">
        <v>171</v>
      </c>
      <c r="AU216" t="s">
        <v>84</v>
      </c>
    </row>
    <row r="217" spans="1:47" hidden="1" x14ac:dyDescent="0.3">
      <c r="A217" t="s">
        <v>1338</v>
      </c>
      <c r="B217" t="s">
        <v>1339</v>
      </c>
      <c r="C217" s="1" t="str">
        <f t="shared" si="16"/>
        <v>21:0090</v>
      </c>
      <c r="D217" s="1" t="str">
        <f t="shared" si="17"/>
        <v>21:0006</v>
      </c>
      <c r="E217" t="s">
        <v>1340</v>
      </c>
      <c r="F217" t="s">
        <v>1341</v>
      </c>
      <c r="H217">
        <v>64.356942700000005</v>
      </c>
      <c r="I217">
        <v>-111.384275</v>
      </c>
      <c r="J217" s="1" t="str">
        <f t="shared" si="14"/>
        <v>Till</v>
      </c>
      <c r="K217" s="1" t="str">
        <f t="shared" si="15"/>
        <v>&lt;63 micron</v>
      </c>
      <c r="L217" t="s">
        <v>51</v>
      </c>
      <c r="M217" t="s">
        <v>138</v>
      </c>
      <c r="N217" t="s">
        <v>116</v>
      </c>
      <c r="O217" t="s">
        <v>909</v>
      </c>
      <c r="P217" t="s">
        <v>81</v>
      </c>
      <c r="Q217" t="s">
        <v>64</v>
      </c>
      <c r="R217" t="s">
        <v>413</v>
      </c>
      <c r="S217" t="s">
        <v>63</v>
      </c>
      <c r="T217" t="s">
        <v>249</v>
      </c>
      <c r="U217" t="s">
        <v>81</v>
      </c>
      <c r="V217" t="s">
        <v>154</v>
      </c>
      <c r="W217" t="s">
        <v>441</v>
      </c>
      <c r="X217" t="s">
        <v>97</v>
      </c>
      <c r="Y217" t="s">
        <v>64</v>
      </c>
      <c r="Z217" t="s">
        <v>51</v>
      </c>
      <c r="AA217" t="s">
        <v>276</v>
      </c>
      <c r="AB217" t="s">
        <v>593</v>
      </c>
      <c r="AC217" t="s">
        <v>64</v>
      </c>
      <c r="AD217" t="s">
        <v>222</v>
      </c>
      <c r="AE217" t="s">
        <v>507</v>
      </c>
      <c r="AF217" t="s">
        <v>69</v>
      </c>
      <c r="AG217" t="s">
        <v>607</v>
      </c>
      <c r="AH217" t="s">
        <v>71</v>
      </c>
      <c r="AI217" t="s">
        <v>97</v>
      </c>
      <c r="AJ217" t="s">
        <v>73</v>
      </c>
      <c r="AK217" t="s">
        <v>421</v>
      </c>
      <c r="AL217" t="s">
        <v>75</v>
      </c>
      <c r="AM217" t="s">
        <v>76</v>
      </c>
      <c r="AN217" t="s">
        <v>78</v>
      </c>
      <c r="AO217" t="s">
        <v>78</v>
      </c>
      <c r="AP217" t="s">
        <v>138</v>
      </c>
      <c r="AQ217" t="s">
        <v>271</v>
      </c>
      <c r="AR217" t="s">
        <v>64</v>
      </c>
      <c r="AS217" t="s">
        <v>139</v>
      </c>
      <c r="AT217" t="s">
        <v>171</v>
      </c>
      <c r="AU217" t="s">
        <v>84</v>
      </c>
    </row>
    <row r="218" spans="1:47" hidden="1" x14ac:dyDescent="0.3">
      <c r="A218" t="s">
        <v>1342</v>
      </c>
      <c r="B218" t="s">
        <v>1343</v>
      </c>
      <c r="C218" s="1" t="str">
        <f t="shared" si="16"/>
        <v>21:0090</v>
      </c>
      <c r="D218" s="1" t="str">
        <f t="shared" si="17"/>
        <v>21:0006</v>
      </c>
      <c r="E218" t="s">
        <v>1340</v>
      </c>
      <c r="F218" t="s">
        <v>1344</v>
      </c>
      <c r="H218">
        <v>64.356942700000005</v>
      </c>
      <c r="I218">
        <v>-111.384275</v>
      </c>
      <c r="J218" s="1" t="str">
        <f t="shared" si="14"/>
        <v>Till</v>
      </c>
      <c r="K218" s="1" t="str">
        <f t="shared" si="15"/>
        <v>&lt;63 micron</v>
      </c>
      <c r="L218" t="s">
        <v>51</v>
      </c>
      <c r="M218" t="s">
        <v>239</v>
      </c>
      <c r="N218" t="s">
        <v>53</v>
      </c>
      <c r="O218" t="s">
        <v>282</v>
      </c>
      <c r="P218" t="s">
        <v>299</v>
      </c>
      <c r="Q218" t="s">
        <v>64</v>
      </c>
      <c r="R218" t="s">
        <v>93</v>
      </c>
      <c r="S218" t="s">
        <v>97</v>
      </c>
      <c r="T218" t="s">
        <v>316</v>
      </c>
      <c r="U218" t="s">
        <v>56</v>
      </c>
      <c r="V218" t="s">
        <v>95</v>
      </c>
      <c r="W218" t="s">
        <v>471</v>
      </c>
      <c r="X218" t="s">
        <v>97</v>
      </c>
      <c r="Y218" t="s">
        <v>64</v>
      </c>
      <c r="Z218" t="s">
        <v>51</v>
      </c>
      <c r="AA218" t="s">
        <v>276</v>
      </c>
      <c r="AB218" t="s">
        <v>66</v>
      </c>
      <c r="AC218" t="s">
        <v>64</v>
      </c>
      <c r="AD218" t="s">
        <v>734</v>
      </c>
      <c r="AE218" t="s">
        <v>419</v>
      </c>
      <c r="AF218" t="s">
        <v>69</v>
      </c>
      <c r="AG218" t="s">
        <v>131</v>
      </c>
      <c r="AH218" t="s">
        <v>71</v>
      </c>
      <c r="AI218" t="s">
        <v>298</v>
      </c>
      <c r="AJ218" t="s">
        <v>73</v>
      </c>
      <c r="AK218" t="s">
        <v>210</v>
      </c>
      <c r="AL218" t="s">
        <v>75</v>
      </c>
      <c r="AM218" t="s">
        <v>76</v>
      </c>
      <c r="AN218" t="s">
        <v>78</v>
      </c>
      <c r="AO218" t="s">
        <v>251</v>
      </c>
      <c r="AP218" t="s">
        <v>63</v>
      </c>
      <c r="AQ218" t="s">
        <v>481</v>
      </c>
      <c r="AR218" t="s">
        <v>64</v>
      </c>
      <c r="AS218" t="s">
        <v>81</v>
      </c>
      <c r="AT218" t="s">
        <v>171</v>
      </c>
      <c r="AU218" t="s">
        <v>84</v>
      </c>
    </row>
    <row r="219" spans="1:47" hidden="1" x14ac:dyDescent="0.3">
      <c r="A219" t="s">
        <v>1345</v>
      </c>
      <c r="B219" t="s">
        <v>1346</v>
      </c>
      <c r="C219" s="1" t="str">
        <f t="shared" si="16"/>
        <v>21:0090</v>
      </c>
      <c r="D219" s="1" t="str">
        <f t="shared" si="17"/>
        <v>21:0006</v>
      </c>
      <c r="E219" t="s">
        <v>1347</v>
      </c>
      <c r="F219" t="s">
        <v>1348</v>
      </c>
      <c r="H219">
        <v>64.205064699999994</v>
      </c>
      <c r="I219">
        <v>-111.6247139</v>
      </c>
      <c r="J219" s="1" t="str">
        <f t="shared" si="14"/>
        <v>Till</v>
      </c>
      <c r="K219" s="1" t="str">
        <f t="shared" si="15"/>
        <v>&lt;63 micron</v>
      </c>
      <c r="L219" t="s">
        <v>51</v>
      </c>
      <c r="M219" t="s">
        <v>72</v>
      </c>
      <c r="N219" t="s">
        <v>97</v>
      </c>
      <c r="O219" t="s">
        <v>360</v>
      </c>
      <c r="P219" t="s">
        <v>436</v>
      </c>
      <c r="Q219" t="s">
        <v>259</v>
      </c>
      <c r="R219" t="s">
        <v>156</v>
      </c>
      <c r="S219" t="s">
        <v>181</v>
      </c>
      <c r="T219" t="s">
        <v>296</v>
      </c>
      <c r="U219" t="s">
        <v>81</v>
      </c>
      <c r="V219" t="s">
        <v>154</v>
      </c>
      <c r="W219" t="s">
        <v>630</v>
      </c>
      <c r="X219" t="s">
        <v>181</v>
      </c>
      <c r="Y219" t="s">
        <v>64</v>
      </c>
      <c r="Z219" t="s">
        <v>51</v>
      </c>
      <c r="AA219" t="s">
        <v>470</v>
      </c>
      <c r="AB219" t="s">
        <v>236</v>
      </c>
      <c r="AC219" t="s">
        <v>64</v>
      </c>
      <c r="AD219" t="s">
        <v>100</v>
      </c>
      <c r="AE219" t="s">
        <v>162</v>
      </c>
      <c r="AF219" t="s">
        <v>69</v>
      </c>
      <c r="AG219" t="s">
        <v>273</v>
      </c>
      <c r="AH219" t="s">
        <v>71</v>
      </c>
      <c r="AI219" t="s">
        <v>124</v>
      </c>
      <c r="AJ219" t="s">
        <v>73</v>
      </c>
      <c r="AK219" t="s">
        <v>473</v>
      </c>
      <c r="AL219" t="s">
        <v>75</v>
      </c>
      <c r="AM219" t="s">
        <v>76</v>
      </c>
      <c r="AN219" t="s">
        <v>78</v>
      </c>
      <c r="AO219" t="s">
        <v>78</v>
      </c>
      <c r="AP219" t="s">
        <v>464</v>
      </c>
      <c r="AQ219" t="s">
        <v>333</v>
      </c>
      <c r="AR219" t="s">
        <v>64</v>
      </c>
      <c r="AS219" t="s">
        <v>77</v>
      </c>
      <c r="AT219" t="s">
        <v>171</v>
      </c>
      <c r="AU219" t="s">
        <v>84</v>
      </c>
    </row>
    <row r="220" spans="1:47" hidden="1" x14ac:dyDescent="0.3">
      <c r="A220" t="s">
        <v>1349</v>
      </c>
      <c r="B220" t="s">
        <v>1350</v>
      </c>
      <c r="C220" s="1" t="str">
        <f t="shared" si="16"/>
        <v>21:0090</v>
      </c>
      <c r="D220" s="1" t="str">
        <f t="shared" si="17"/>
        <v>21:0006</v>
      </c>
      <c r="E220" t="s">
        <v>1351</v>
      </c>
      <c r="F220" t="s">
        <v>1352</v>
      </c>
      <c r="H220">
        <v>64.121561700000001</v>
      </c>
      <c r="I220">
        <v>-111.6468247</v>
      </c>
      <c r="J220" s="1" t="str">
        <f t="shared" si="14"/>
        <v>Till</v>
      </c>
      <c r="K220" s="1" t="str">
        <f t="shared" si="15"/>
        <v>&lt;63 micron</v>
      </c>
      <c r="L220" t="s">
        <v>51</v>
      </c>
      <c r="M220" t="s">
        <v>209</v>
      </c>
      <c r="N220" t="s">
        <v>116</v>
      </c>
      <c r="O220" t="s">
        <v>1353</v>
      </c>
      <c r="P220" t="s">
        <v>299</v>
      </c>
      <c r="Q220" t="s">
        <v>64</v>
      </c>
      <c r="R220" t="s">
        <v>327</v>
      </c>
      <c r="S220" t="s">
        <v>97</v>
      </c>
      <c r="T220" t="s">
        <v>296</v>
      </c>
      <c r="U220" t="s">
        <v>81</v>
      </c>
      <c r="V220" t="s">
        <v>154</v>
      </c>
      <c r="W220" t="s">
        <v>1354</v>
      </c>
      <c r="X220" t="s">
        <v>97</v>
      </c>
      <c r="Y220" t="s">
        <v>64</v>
      </c>
      <c r="Z220" t="s">
        <v>51</v>
      </c>
      <c r="AA220" t="s">
        <v>206</v>
      </c>
      <c r="AB220" t="s">
        <v>99</v>
      </c>
      <c r="AC220" t="s">
        <v>64</v>
      </c>
      <c r="AD220" t="s">
        <v>307</v>
      </c>
      <c r="AE220" t="s">
        <v>287</v>
      </c>
      <c r="AF220" t="s">
        <v>69</v>
      </c>
      <c r="AG220" t="s">
        <v>223</v>
      </c>
      <c r="AH220" t="s">
        <v>71</v>
      </c>
      <c r="AI220" t="s">
        <v>686</v>
      </c>
      <c r="AJ220" t="s">
        <v>73</v>
      </c>
      <c r="AK220" t="s">
        <v>155</v>
      </c>
      <c r="AL220" t="s">
        <v>75</v>
      </c>
      <c r="AM220" t="s">
        <v>76</v>
      </c>
      <c r="AN220" t="s">
        <v>139</v>
      </c>
      <c r="AO220" t="s">
        <v>168</v>
      </c>
      <c r="AP220" t="s">
        <v>364</v>
      </c>
      <c r="AQ220" t="s">
        <v>92</v>
      </c>
      <c r="AR220" t="s">
        <v>64</v>
      </c>
      <c r="AS220" t="s">
        <v>139</v>
      </c>
      <c r="AT220" t="s">
        <v>171</v>
      </c>
      <c r="AU220" t="s">
        <v>84</v>
      </c>
    </row>
    <row r="221" spans="1:47" hidden="1" x14ac:dyDescent="0.3">
      <c r="A221" t="s">
        <v>1355</v>
      </c>
      <c r="B221" t="s">
        <v>1356</v>
      </c>
      <c r="C221" s="1" t="str">
        <f t="shared" si="16"/>
        <v>21:0090</v>
      </c>
      <c r="D221" s="1" t="str">
        <f t="shared" si="17"/>
        <v>21:0006</v>
      </c>
      <c r="E221" t="s">
        <v>1357</v>
      </c>
      <c r="F221" t="s">
        <v>1358</v>
      </c>
      <c r="H221">
        <v>64.057498699999996</v>
      </c>
      <c r="I221">
        <v>-111.8923455</v>
      </c>
      <c r="J221" s="1" t="str">
        <f t="shared" si="14"/>
        <v>Till</v>
      </c>
      <c r="K221" s="1" t="str">
        <f t="shared" si="15"/>
        <v>&lt;63 micron</v>
      </c>
      <c r="L221" t="s">
        <v>51</v>
      </c>
      <c r="M221" t="s">
        <v>125</v>
      </c>
      <c r="N221" t="s">
        <v>53</v>
      </c>
      <c r="O221" t="s">
        <v>216</v>
      </c>
      <c r="P221" t="s">
        <v>340</v>
      </c>
      <c r="Q221" t="s">
        <v>81</v>
      </c>
      <c r="R221" t="s">
        <v>273</v>
      </c>
      <c r="S221" t="s">
        <v>181</v>
      </c>
      <c r="T221" t="s">
        <v>346</v>
      </c>
      <c r="U221" t="s">
        <v>81</v>
      </c>
      <c r="V221" t="s">
        <v>154</v>
      </c>
      <c r="W221" t="s">
        <v>361</v>
      </c>
      <c r="X221" t="s">
        <v>181</v>
      </c>
      <c r="Y221" t="s">
        <v>64</v>
      </c>
      <c r="Z221" t="s">
        <v>51</v>
      </c>
      <c r="AA221" t="s">
        <v>152</v>
      </c>
      <c r="AB221" t="s">
        <v>306</v>
      </c>
      <c r="AC221" t="s">
        <v>64</v>
      </c>
      <c r="AD221" t="s">
        <v>685</v>
      </c>
      <c r="AE221" t="s">
        <v>507</v>
      </c>
      <c r="AF221" t="s">
        <v>69</v>
      </c>
      <c r="AG221" t="s">
        <v>548</v>
      </c>
      <c r="AH221" t="s">
        <v>71</v>
      </c>
      <c r="AI221" t="s">
        <v>153</v>
      </c>
      <c r="AJ221" t="s">
        <v>73</v>
      </c>
      <c r="AK221" t="s">
        <v>421</v>
      </c>
      <c r="AL221" t="s">
        <v>75</v>
      </c>
      <c r="AM221" t="s">
        <v>76</v>
      </c>
      <c r="AN221" t="s">
        <v>78</v>
      </c>
      <c r="AO221" t="s">
        <v>78</v>
      </c>
      <c r="AP221" t="s">
        <v>702</v>
      </c>
      <c r="AQ221" t="s">
        <v>82</v>
      </c>
      <c r="AR221" t="s">
        <v>81</v>
      </c>
      <c r="AS221" t="s">
        <v>253</v>
      </c>
      <c r="AT221" t="s">
        <v>171</v>
      </c>
      <c r="AU221" t="s">
        <v>84</v>
      </c>
    </row>
    <row r="222" spans="1:47" hidden="1" x14ac:dyDescent="0.3">
      <c r="A222" t="s">
        <v>1359</v>
      </c>
      <c r="B222" t="s">
        <v>1360</v>
      </c>
      <c r="C222" s="1" t="str">
        <f t="shared" si="16"/>
        <v>21:0090</v>
      </c>
      <c r="D222" s="1" t="str">
        <f t="shared" si="17"/>
        <v>21:0006</v>
      </c>
      <c r="E222" t="s">
        <v>1361</v>
      </c>
      <c r="F222" t="s">
        <v>1362</v>
      </c>
      <c r="H222">
        <v>64.072042699999997</v>
      </c>
      <c r="I222">
        <v>-111.2915927</v>
      </c>
      <c r="J222" s="1" t="str">
        <f t="shared" si="14"/>
        <v>Till</v>
      </c>
      <c r="K222" s="1" t="str">
        <f t="shared" si="15"/>
        <v>&lt;63 micron</v>
      </c>
      <c r="L222" t="s">
        <v>51</v>
      </c>
      <c r="M222" t="s">
        <v>364</v>
      </c>
      <c r="N222" t="s">
        <v>53</v>
      </c>
      <c r="O222" t="s">
        <v>1363</v>
      </c>
      <c r="P222" t="s">
        <v>81</v>
      </c>
      <c r="Q222" t="s">
        <v>81</v>
      </c>
      <c r="R222" t="s">
        <v>548</v>
      </c>
      <c r="S222" t="s">
        <v>116</v>
      </c>
      <c r="T222" t="s">
        <v>98</v>
      </c>
      <c r="U222" t="s">
        <v>259</v>
      </c>
      <c r="V222" t="s">
        <v>259</v>
      </c>
      <c r="W222" t="s">
        <v>1364</v>
      </c>
      <c r="X222" t="s">
        <v>60</v>
      </c>
      <c r="Y222" t="s">
        <v>64</v>
      </c>
      <c r="Z222" t="s">
        <v>51</v>
      </c>
      <c r="AA222" t="s">
        <v>223</v>
      </c>
      <c r="AB222" t="s">
        <v>428</v>
      </c>
      <c r="AC222" t="s">
        <v>64</v>
      </c>
      <c r="AD222" t="s">
        <v>81</v>
      </c>
      <c r="AE222" t="s">
        <v>281</v>
      </c>
      <c r="AF222" t="s">
        <v>69</v>
      </c>
      <c r="AG222" t="s">
        <v>470</v>
      </c>
      <c r="AH222" t="s">
        <v>194</v>
      </c>
      <c r="AI222" t="s">
        <v>91</v>
      </c>
      <c r="AJ222" t="s">
        <v>73</v>
      </c>
      <c r="AK222" t="s">
        <v>405</v>
      </c>
      <c r="AL222" t="s">
        <v>75</v>
      </c>
      <c r="AM222" t="s">
        <v>76</v>
      </c>
      <c r="AN222" t="s">
        <v>253</v>
      </c>
      <c r="AO222" t="s">
        <v>251</v>
      </c>
      <c r="AP222" t="s">
        <v>161</v>
      </c>
      <c r="AQ222" t="s">
        <v>81</v>
      </c>
      <c r="AR222" t="s">
        <v>64</v>
      </c>
      <c r="AS222" t="s">
        <v>147</v>
      </c>
      <c r="AT222" t="s">
        <v>171</v>
      </c>
      <c r="AU222" t="s">
        <v>84</v>
      </c>
    </row>
    <row r="223" spans="1:47" hidden="1" x14ac:dyDescent="0.3">
      <c r="A223" t="s">
        <v>1365</v>
      </c>
      <c r="B223" t="s">
        <v>1366</v>
      </c>
      <c r="C223" s="1" t="str">
        <f t="shared" si="16"/>
        <v>21:0090</v>
      </c>
      <c r="D223" s="1" t="str">
        <f t="shared" si="17"/>
        <v>21:0006</v>
      </c>
      <c r="E223" t="s">
        <v>1367</v>
      </c>
      <c r="F223" t="s">
        <v>1368</v>
      </c>
      <c r="H223">
        <v>64.090312900000001</v>
      </c>
      <c r="I223">
        <v>-111.33807729999999</v>
      </c>
      <c r="J223" s="1" t="str">
        <f t="shared" si="14"/>
        <v>Till</v>
      </c>
      <c r="K223" s="1" t="str">
        <f t="shared" si="15"/>
        <v>&lt;63 micron</v>
      </c>
      <c r="L223" t="s">
        <v>51</v>
      </c>
      <c r="M223" t="s">
        <v>533</v>
      </c>
      <c r="N223" t="s">
        <v>53</v>
      </c>
      <c r="O223" t="s">
        <v>835</v>
      </c>
      <c r="P223" t="s">
        <v>300</v>
      </c>
      <c r="Q223" t="s">
        <v>81</v>
      </c>
      <c r="R223" t="s">
        <v>211</v>
      </c>
      <c r="S223" t="s">
        <v>60</v>
      </c>
      <c r="T223" t="s">
        <v>192</v>
      </c>
      <c r="U223" t="s">
        <v>81</v>
      </c>
      <c r="V223" t="s">
        <v>154</v>
      </c>
      <c r="W223" t="s">
        <v>1369</v>
      </c>
      <c r="X223" t="s">
        <v>60</v>
      </c>
      <c r="Y223" t="s">
        <v>64</v>
      </c>
      <c r="Z223" t="s">
        <v>51</v>
      </c>
      <c r="AA223" t="s">
        <v>176</v>
      </c>
      <c r="AB223" t="s">
        <v>428</v>
      </c>
      <c r="AC223" t="s">
        <v>64</v>
      </c>
      <c r="AD223" t="s">
        <v>1064</v>
      </c>
      <c r="AE223" t="s">
        <v>111</v>
      </c>
      <c r="AF223" t="s">
        <v>261</v>
      </c>
      <c r="AG223" t="s">
        <v>65</v>
      </c>
      <c r="AH223" t="s">
        <v>71</v>
      </c>
      <c r="AI223" t="s">
        <v>196</v>
      </c>
      <c r="AJ223" t="s">
        <v>73</v>
      </c>
      <c r="AK223" t="s">
        <v>421</v>
      </c>
      <c r="AL223" t="s">
        <v>75</v>
      </c>
      <c r="AM223" t="s">
        <v>76</v>
      </c>
      <c r="AN223" t="s">
        <v>78</v>
      </c>
      <c r="AO223" t="s">
        <v>251</v>
      </c>
      <c r="AP223" t="s">
        <v>298</v>
      </c>
      <c r="AQ223" t="s">
        <v>299</v>
      </c>
      <c r="AR223" t="s">
        <v>81</v>
      </c>
      <c r="AS223" t="s">
        <v>253</v>
      </c>
      <c r="AT223" t="s">
        <v>171</v>
      </c>
      <c r="AU223" t="s">
        <v>84</v>
      </c>
    </row>
    <row r="224" spans="1:47" hidden="1" x14ac:dyDescent="0.3">
      <c r="A224" t="s">
        <v>1370</v>
      </c>
      <c r="B224" t="s">
        <v>1371</v>
      </c>
      <c r="C224" s="1" t="str">
        <f t="shared" si="16"/>
        <v>21:0090</v>
      </c>
      <c r="D224" s="1" t="str">
        <f t="shared" si="17"/>
        <v>21:0006</v>
      </c>
      <c r="E224" t="s">
        <v>1372</v>
      </c>
      <c r="F224" t="s">
        <v>1373</v>
      </c>
      <c r="H224">
        <v>64.229335000000006</v>
      </c>
      <c r="I224">
        <v>-111.36623950000001</v>
      </c>
      <c r="J224" s="1" t="str">
        <f t="shared" si="14"/>
        <v>Till</v>
      </c>
      <c r="K224" s="1" t="str">
        <f t="shared" si="15"/>
        <v>&lt;63 micron</v>
      </c>
      <c r="L224" t="s">
        <v>51</v>
      </c>
      <c r="M224" t="s">
        <v>89</v>
      </c>
      <c r="N224" t="s">
        <v>60</v>
      </c>
      <c r="O224" t="s">
        <v>830</v>
      </c>
      <c r="P224" t="s">
        <v>299</v>
      </c>
      <c r="Q224" t="s">
        <v>64</v>
      </c>
      <c r="R224" t="s">
        <v>93</v>
      </c>
      <c r="S224" t="s">
        <v>60</v>
      </c>
      <c r="T224" t="s">
        <v>284</v>
      </c>
      <c r="U224" t="s">
        <v>81</v>
      </c>
      <c r="V224" t="s">
        <v>95</v>
      </c>
      <c r="W224" t="s">
        <v>376</v>
      </c>
      <c r="X224" t="s">
        <v>181</v>
      </c>
      <c r="Y224" t="s">
        <v>64</v>
      </c>
      <c r="Z224" t="s">
        <v>51</v>
      </c>
      <c r="AA224" t="s">
        <v>98</v>
      </c>
      <c r="AB224" t="s">
        <v>102</v>
      </c>
      <c r="AC224" t="s">
        <v>64</v>
      </c>
      <c r="AD224" t="s">
        <v>894</v>
      </c>
      <c r="AE224" t="s">
        <v>337</v>
      </c>
      <c r="AF224" t="s">
        <v>69</v>
      </c>
      <c r="AG224" t="s">
        <v>192</v>
      </c>
      <c r="AH224" t="s">
        <v>194</v>
      </c>
      <c r="AI224" t="s">
        <v>52</v>
      </c>
      <c r="AJ224" t="s">
        <v>73</v>
      </c>
      <c r="AK224" t="s">
        <v>210</v>
      </c>
      <c r="AL224" t="s">
        <v>75</v>
      </c>
      <c r="AM224" t="s">
        <v>76</v>
      </c>
      <c r="AN224" t="s">
        <v>78</v>
      </c>
      <c r="AO224" t="s">
        <v>78</v>
      </c>
      <c r="AP224" t="s">
        <v>119</v>
      </c>
      <c r="AQ224" t="s">
        <v>55</v>
      </c>
      <c r="AR224" t="s">
        <v>64</v>
      </c>
      <c r="AS224" t="s">
        <v>139</v>
      </c>
      <c r="AT224" t="s">
        <v>136</v>
      </c>
      <c r="AU224" t="s">
        <v>84</v>
      </c>
    </row>
    <row r="225" spans="1:47" hidden="1" x14ac:dyDescent="0.3">
      <c r="A225" t="s">
        <v>1374</v>
      </c>
      <c r="B225" t="s">
        <v>1375</v>
      </c>
      <c r="C225" s="1" t="str">
        <f t="shared" si="16"/>
        <v>21:0090</v>
      </c>
      <c r="D225" s="1" t="str">
        <f t="shared" si="17"/>
        <v>21:0006</v>
      </c>
      <c r="E225" t="s">
        <v>1376</v>
      </c>
      <c r="F225" t="s">
        <v>1377</v>
      </c>
      <c r="H225">
        <v>64.226722600000002</v>
      </c>
      <c r="I225">
        <v>-111.1006601</v>
      </c>
      <c r="J225" s="1" t="str">
        <f t="shared" si="14"/>
        <v>Till</v>
      </c>
      <c r="K225" s="1" t="str">
        <f t="shared" si="15"/>
        <v>&lt;63 micron</v>
      </c>
      <c r="L225" t="s">
        <v>51</v>
      </c>
      <c r="M225" t="s">
        <v>195</v>
      </c>
      <c r="N225" t="s">
        <v>60</v>
      </c>
      <c r="O225" t="s">
        <v>163</v>
      </c>
      <c r="P225" t="s">
        <v>299</v>
      </c>
      <c r="Q225" t="s">
        <v>64</v>
      </c>
      <c r="R225" t="s">
        <v>211</v>
      </c>
      <c r="S225" t="s">
        <v>116</v>
      </c>
      <c r="T225" t="s">
        <v>206</v>
      </c>
      <c r="U225" t="s">
        <v>259</v>
      </c>
      <c r="V225" t="s">
        <v>154</v>
      </c>
      <c r="W225" t="s">
        <v>1378</v>
      </c>
      <c r="X225" t="s">
        <v>181</v>
      </c>
      <c r="Y225" t="s">
        <v>64</v>
      </c>
      <c r="Z225" t="s">
        <v>51</v>
      </c>
      <c r="AA225" t="s">
        <v>176</v>
      </c>
      <c r="AB225" t="s">
        <v>274</v>
      </c>
      <c r="AC225" t="s">
        <v>64</v>
      </c>
      <c r="AD225" t="s">
        <v>67</v>
      </c>
      <c r="AE225" t="s">
        <v>225</v>
      </c>
      <c r="AF225" t="s">
        <v>69</v>
      </c>
      <c r="AG225" t="s">
        <v>296</v>
      </c>
      <c r="AH225" t="s">
        <v>71</v>
      </c>
      <c r="AI225" t="s">
        <v>297</v>
      </c>
      <c r="AJ225" t="s">
        <v>73</v>
      </c>
      <c r="AK225" t="s">
        <v>421</v>
      </c>
      <c r="AL225" t="s">
        <v>75</v>
      </c>
      <c r="AM225" t="s">
        <v>76</v>
      </c>
      <c r="AN225" t="s">
        <v>78</v>
      </c>
      <c r="AO225" t="s">
        <v>78</v>
      </c>
      <c r="AP225" t="s">
        <v>89</v>
      </c>
      <c r="AQ225" t="s">
        <v>92</v>
      </c>
      <c r="AR225" t="s">
        <v>64</v>
      </c>
      <c r="AS225" t="s">
        <v>300</v>
      </c>
      <c r="AT225" t="s">
        <v>171</v>
      </c>
      <c r="AU225" t="s">
        <v>84</v>
      </c>
    </row>
    <row r="226" spans="1:47" hidden="1" x14ac:dyDescent="0.3">
      <c r="A226" t="s">
        <v>1379</v>
      </c>
      <c r="B226" t="s">
        <v>1380</v>
      </c>
      <c r="C226" s="1" t="str">
        <f t="shared" si="16"/>
        <v>21:0090</v>
      </c>
      <c r="D226" s="1" t="str">
        <f t="shared" si="17"/>
        <v>21:0006</v>
      </c>
      <c r="E226" t="s">
        <v>1381</v>
      </c>
      <c r="F226" t="s">
        <v>1382</v>
      </c>
      <c r="H226">
        <v>64.137941299999994</v>
      </c>
      <c r="I226">
        <v>-111.1158308</v>
      </c>
      <c r="J226" s="1" t="str">
        <f t="shared" si="14"/>
        <v>Till</v>
      </c>
      <c r="K226" s="1" t="str">
        <f t="shared" si="15"/>
        <v>&lt;63 micron</v>
      </c>
      <c r="L226" t="s">
        <v>51</v>
      </c>
      <c r="M226" t="s">
        <v>288</v>
      </c>
      <c r="N226" t="s">
        <v>116</v>
      </c>
      <c r="O226" t="s">
        <v>1353</v>
      </c>
      <c r="P226" t="s">
        <v>81</v>
      </c>
      <c r="Q226" t="s">
        <v>259</v>
      </c>
      <c r="R226" t="s">
        <v>327</v>
      </c>
      <c r="S226" t="s">
        <v>60</v>
      </c>
      <c r="T226" t="s">
        <v>120</v>
      </c>
      <c r="U226" t="s">
        <v>81</v>
      </c>
      <c r="V226" t="s">
        <v>95</v>
      </c>
      <c r="W226" t="s">
        <v>1383</v>
      </c>
      <c r="X226" t="s">
        <v>97</v>
      </c>
      <c r="Y226" t="s">
        <v>64</v>
      </c>
      <c r="Z226" t="s">
        <v>51</v>
      </c>
      <c r="AA226" t="s">
        <v>192</v>
      </c>
      <c r="AB226" t="s">
        <v>66</v>
      </c>
      <c r="AC226" t="s">
        <v>64</v>
      </c>
      <c r="AD226" t="s">
        <v>1384</v>
      </c>
      <c r="AE226" t="s">
        <v>276</v>
      </c>
      <c r="AF226" t="s">
        <v>69</v>
      </c>
      <c r="AG226" t="s">
        <v>814</v>
      </c>
      <c r="AH226" t="s">
        <v>194</v>
      </c>
      <c r="AI226" t="s">
        <v>208</v>
      </c>
      <c r="AJ226" t="s">
        <v>73</v>
      </c>
      <c r="AK226" t="s">
        <v>60</v>
      </c>
      <c r="AL226" t="s">
        <v>75</v>
      </c>
      <c r="AM226" t="s">
        <v>76</v>
      </c>
      <c r="AN226" t="s">
        <v>95</v>
      </c>
      <c r="AO226" t="s">
        <v>168</v>
      </c>
      <c r="AP226" t="s">
        <v>232</v>
      </c>
      <c r="AQ226" t="s">
        <v>340</v>
      </c>
      <c r="AR226" t="s">
        <v>64</v>
      </c>
      <c r="AS226" t="s">
        <v>77</v>
      </c>
      <c r="AT226" t="s">
        <v>171</v>
      </c>
      <c r="AU226" t="s">
        <v>84</v>
      </c>
    </row>
    <row r="227" spans="1:47" hidden="1" x14ac:dyDescent="0.3">
      <c r="A227" t="s">
        <v>1385</v>
      </c>
      <c r="B227" t="s">
        <v>1386</v>
      </c>
      <c r="C227" s="1" t="str">
        <f t="shared" si="16"/>
        <v>21:0090</v>
      </c>
      <c r="D227" s="1" t="str">
        <f t="shared" si="17"/>
        <v>21:0006</v>
      </c>
      <c r="E227" t="s">
        <v>1387</v>
      </c>
      <c r="F227" t="s">
        <v>1388</v>
      </c>
      <c r="H227">
        <v>64.057942600000004</v>
      </c>
      <c r="I227">
        <v>-111.3381162</v>
      </c>
      <c r="J227" s="1" t="str">
        <f t="shared" si="14"/>
        <v>Till</v>
      </c>
      <c r="K227" s="1" t="str">
        <f t="shared" si="15"/>
        <v>&lt;63 micron</v>
      </c>
      <c r="L227" t="s">
        <v>51</v>
      </c>
      <c r="M227" t="s">
        <v>97</v>
      </c>
      <c r="N227" t="s">
        <v>116</v>
      </c>
      <c r="O227" t="s">
        <v>270</v>
      </c>
      <c r="P227" t="s">
        <v>246</v>
      </c>
      <c r="Q227" t="s">
        <v>64</v>
      </c>
      <c r="R227" t="s">
        <v>145</v>
      </c>
      <c r="S227" t="s">
        <v>181</v>
      </c>
      <c r="T227" t="s">
        <v>316</v>
      </c>
      <c r="U227" t="s">
        <v>81</v>
      </c>
      <c r="V227" t="s">
        <v>61</v>
      </c>
      <c r="W227" t="s">
        <v>733</v>
      </c>
      <c r="X227" t="s">
        <v>97</v>
      </c>
      <c r="Y227" t="s">
        <v>64</v>
      </c>
      <c r="Z227" t="s">
        <v>51</v>
      </c>
      <c r="AA227" t="s">
        <v>814</v>
      </c>
      <c r="AB227" t="s">
        <v>606</v>
      </c>
      <c r="AC227" t="s">
        <v>64</v>
      </c>
      <c r="AD227" t="s">
        <v>469</v>
      </c>
      <c r="AE227" t="s">
        <v>470</v>
      </c>
      <c r="AF227" t="s">
        <v>69</v>
      </c>
      <c r="AG227" t="s">
        <v>218</v>
      </c>
      <c r="AH227" t="s">
        <v>194</v>
      </c>
      <c r="AI227" t="s">
        <v>80</v>
      </c>
      <c r="AJ227" t="s">
        <v>73</v>
      </c>
      <c r="AK227" t="s">
        <v>153</v>
      </c>
      <c r="AL227" t="s">
        <v>75</v>
      </c>
      <c r="AM227" t="s">
        <v>76</v>
      </c>
      <c r="AN227" t="s">
        <v>168</v>
      </c>
      <c r="AO227" t="s">
        <v>168</v>
      </c>
      <c r="AP227" t="s">
        <v>58</v>
      </c>
      <c r="AQ227" t="s">
        <v>481</v>
      </c>
      <c r="AR227" t="s">
        <v>64</v>
      </c>
      <c r="AS227" t="s">
        <v>246</v>
      </c>
      <c r="AT227" t="s">
        <v>171</v>
      </c>
      <c r="AU227" t="s">
        <v>84</v>
      </c>
    </row>
    <row r="228" spans="1:47" hidden="1" x14ac:dyDescent="0.3">
      <c r="A228" t="s">
        <v>1389</v>
      </c>
      <c r="B228" t="s">
        <v>1390</v>
      </c>
      <c r="C228" s="1" t="str">
        <f t="shared" si="16"/>
        <v>21:0090</v>
      </c>
      <c r="D228" s="1" t="str">
        <f t="shared" si="17"/>
        <v>21:0006</v>
      </c>
      <c r="E228" t="s">
        <v>1391</v>
      </c>
      <c r="F228" t="s">
        <v>1392</v>
      </c>
      <c r="H228">
        <v>64.599876199999997</v>
      </c>
      <c r="I228">
        <v>-111.97456510000001</v>
      </c>
      <c r="J228" s="1" t="str">
        <f t="shared" si="14"/>
        <v>Till</v>
      </c>
      <c r="K228" s="1" t="str">
        <f t="shared" si="15"/>
        <v>&lt;63 micron</v>
      </c>
      <c r="L228" t="s">
        <v>51</v>
      </c>
      <c r="M228" t="s">
        <v>126</v>
      </c>
      <c r="N228" t="s">
        <v>81</v>
      </c>
      <c r="O228" t="s">
        <v>352</v>
      </c>
      <c r="P228" t="s">
        <v>300</v>
      </c>
      <c r="Q228" t="s">
        <v>81</v>
      </c>
      <c r="R228" t="s">
        <v>272</v>
      </c>
      <c r="S228" t="s">
        <v>60</v>
      </c>
      <c r="T228" t="s">
        <v>149</v>
      </c>
      <c r="U228" t="s">
        <v>81</v>
      </c>
      <c r="V228" t="s">
        <v>219</v>
      </c>
      <c r="W228" t="s">
        <v>836</v>
      </c>
      <c r="X228" t="s">
        <v>97</v>
      </c>
      <c r="Y228" t="s">
        <v>64</v>
      </c>
      <c r="Z228" t="s">
        <v>51</v>
      </c>
      <c r="AA228" t="s">
        <v>149</v>
      </c>
      <c r="AB228" t="s">
        <v>134</v>
      </c>
      <c r="AC228" t="s">
        <v>64</v>
      </c>
      <c r="AD228" t="s">
        <v>469</v>
      </c>
      <c r="AE228" t="s">
        <v>287</v>
      </c>
      <c r="AF228" t="s">
        <v>69</v>
      </c>
      <c r="AG228" t="s">
        <v>234</v>
      </c>
      <c r="AH228" t="s">
        <v>71</v>
      </c>
      <c r="AI228" t="s">
        <v>277</v>
      </c>
      <c r="AJ228" t="s">
        <v>73</v>
      </c>
      <c r="AK228" t="s">
        <v>473</v>
      </c>
      <c r="AL228" t="s">
        <v>75</v>
      </c>
      <c r="AM228" t="s">
        <v>76</v>
      </c>
      <c r="AN228" t="s">
        <v>300</v>
      </c>
      <c r="AO228" t="s">
        <v>78</v>
      </c>
      <c r="AP228" t="s">
        <v>178</v>
      </c>
      <c r="AQ228" t="s">
        <v>74</v>
      </c>
      <c r="AR228" t="s">
        <v>64</v>
      </c>
      <c r="AS228" t="s">
        <v>126</v>
      </c>
      <c r="AT228" t="s">
        <v>171</v>
      </c>
      <c r="AU228" t="s">
        <v>84</v>
      </c>
    </row>
    <row r="229" spans="1:47" hidden="1" x14ac:dyDescent="0.3">
      <c r="A229" t="s">
        <v>1393</v>
      </c>
      <c r="B229" t="s">
        <v>1394</v>
      </c>
      <c r="C229" s="1" t="str">
        <f t="shared" si="16"/>
        <v>21:0090</v>
      </c>
      <c r="D229" s="1" t="str">
        <f t="shared" si="17"/>
        <v>21:0006</v>
      </c>
      <c r="E229" t="s">
        <v>1395</v>
      </c>
      <c r="F229" t="s">
        <v>1396</v>
      </c>
      <c r="H229">
        <v>64.704834199999993</v>
      </c>
      <c r="I229">
        <v>-111.73050019999999</v>
      </c>
      <c r="J229" s="1" t="str">
        <f t="shared" si="14"/>
        <v>Till</v>
      </c>
      <c r="K229" s="1" t="str">
        <f t="shared" si="15"/>
        <v>&lt;63 micron</v>
      </c>
      <c r="L229" t="s">
        <v>51</v>
      </c>
      <c r="M229" t="s">
        <v>170</v>
      </c>
      <c r="N229" t="s">
        <v>53</v>
      </c>
      <c r="O229" t="s">
        <v>233</v>
      </c>
      <c r="P229" t="s">
        <v>299</v>
      </c>
      <c r="Q229" t="s">
        <v>64</v>
      </c>
      <c r="R229" t="s">
        <v>472</v>
      </c>
      <c r="S229" t="s">
        <v>119</v>
      </c>
      <c r="T229" t="s">
        <v>197</v>
      </c>
      <c r="U229" t="s">
        <v>56</v>
      </c>
      <c r="V229" t="s">
        <v>259</v>
      </c>
      <c r="W229" t="s">
        <v>275</v>
      </c>
      <c r="X229" t="s">
        <v>63</v>
      </c>
      <c r="Y229" t="s">
        <v>64</v>
      </c>
      <c r="Z229" t="s">
        <v>51</v>
      </c>
      <c r="AA229" t="s">
        <v>548</v>
      </c>
      <c r="AB229" t="s">
        <v>487</v>
      </c>
      <c r="AC229" t="s">
        <v>64</v>
      </c>
      <c r="AD229" t="s">
        <v>1064</v>
      </c>
      <c r="AE229" t="s">
        <v>176</v>
      </c>
      <c r="AF229" t="s">
        <v>69</v>
      </c>
      <c r="AG229" t="s">
        <v>261</v>
      </c>
      <c r="AH229" t="s">
        <v>71</v>
      </c>
      <c r="AI229" t="s">
        <v>207</v>
      </c>
      <c r="AJ229" t="s">
        <v>73</v>
      </c>
      <c r="AK229" t="s">
        <v>314</v>
      </c>
      <c r="AL229" t="s">
        <v>75</v>
      </c>
      <c r="AM229" t="s">
        <v>76</v>
      </c>
      <c r="AN229" t="s">
        <v>147</v>
      </c>
      <c r="AO229" t="s">
        <v>78</v>
      </c>
      <c r="AP229" t="s">
        <v>152</v>
      </c>
      <c r="AQ229" t="s">
        <v>209</v>
      </c>
      <c r="AR229" t="s">
        <v>64</v>
      </c>
      <c r="AS229" t="s">
        <v>81</v>
      </c>
      <c r="AT229" t="s">
        <v>774</v>
      </c>
      <c r="AU229" t="s">
        <v>84</v>
      </c>
    </row>
    <row r="230" spans="1:47" hidden="1" x14ac:dyDescent="0.3">
      <c r="A230" t="s">
        <v>1397</v>
      </c>
      <c r="B230" t="s">
        <v>1398</v>
      </c>
      <c r="C230" s="1" t="str">
        <f t="shared" si="16"/>
        <v>21:0090</v>
      </c>
      <c r="D230" s="1" t="str">
        <f t="shared" si="17"/>
        <v>21:0006</v>
      </c>
      <c r="E230" t="s">
        <v>1399</v>
      </c>
      <c r="F230" t="s">
        <v>1400</v>
      </c>
      <c r="H230">
        <v>64.591807900000006</v>
      </c>
      <c r="I230">
        <v>-111.5129898</v>
      </c>
      <c r="J230" s="1" t="str">
        <f t="shared" si="14"/>
        <v>Till</v>
      </c>
      <c r="K230" s="1" t="str">
        <f t="shared" si="15"/>
        <v>&lt;63 micron</v>
      </c>
      <c r="L230" t="s">
        <v>51</v>
      </c>
      <c r="M230" t="s">
        <v>232</v>
      </c>
      <c r="N230" t="s">
        <v>53</v>
      </c>
      <c r="O230" t="s">
        <v>282</v>
      </c>
      <c r="P230" t="s">
        <v>92</v>
      </c>
      <c r="Q230" t="s">
        <v>81</v>
      </c>
      <c r="R230" t="s">
        <v>83</v>
      </c>
      <c r="S230" t="s">
        <v>58</v>
      </c>
      <c r="T230" t="s">
        <v>520</v>
      </c>
      <c r="U230" t="s">
        <v>116</v>
      </c>
      <c r="V230" t="s">
        <v>61</v>
      </c>
      <c r="W230" t="s">
        <v>555</v>
      </c>
      <c r="X230" t="s">
        <v>181</v>
      </c>
      <c r="Y230" t="s">
        <v>64</v>
      </c>
      <c r="Z230" t="s">
        <v>51</v>
      </c>
      <c r="AA230" t="s">
        <v>120</v>
      </c>
      <c r="AB230" t="s">
        <v>66</v>
      </c>
      <c r="AC230" t="s">
        <v>64</v>
      </c>
      <c r="AD230" t="s">
        <v>784</v>
      </c>
      <c r="AE230" t="s">
        <v>98</v>
      </c>
      <c r="AF230" t="s">
        <v>69</v>
      </c>
      <c r="AG230" t="s">
        <v>83</v>
      </c>
      <c r="AH230" t="s">
        <v>194</v>
      </c>
      <c r="AI230" t="s">
        <v>58</v>
      </c>
      <c r="AJ230" t="s">
        <v>73</v>
      </c>
      <c r="AK230" t="s">
        <v>196</v>
      </c>
      <c r="AL230" t="s">
        <v>75</v>
      </c>
      <c r="AM230" t="s">
        <v>76</v>
      </c>
      <c r="AN230" t="s">
        <v>78</v>
      </c>
      <c r="AO230" t="s">
        <v>168</v>
      </c>
      <c r="AP230" t="s">
        <v>260</v>
      </c>
      <c r="AQ230" t="s">
        <v>74</v>
      </c>
      <c r="AR230" t="s">
        <v>64</v>
      </c>
      <c r="AS230" t="s">
        <v>246</v>
      </c>
      <c r="AT230" t="s">
        <v>171</v>
      </c>
      <c r="AU230" t="s">
        <v>84</v>
      </c>
    </row>
    <row r="231" spans="1:47" hidden="1" x14ac:dyDescent="0.3">
      <c r="A231" t="s">
        <v>1401</v>
      </c>
      <c r="B231" t="s">
        <v>1402</v>
      </c>
      <c r="C231" s="1" t="str">
        <f t="shared" si="16"/>
        <v>21:0090</v>
      </c>
      <c r="D231" s="1" t="str">
        <f t="shared" si="17"/>
        <v>21:0006</v>
      </c>
      <c r="E231" t="s">
        <v>1403</v>
      </c>
      <c r="F231" t="s">
        <v>1404</v>
      </c>
      <c r="H231">
        <v>64.5116692</v>
      </c>
      <c r="I231">
        <v>-111.7900527</v>
      </c>
      <c r="J231" s="1" t="str">
        <f t="shared" si="14"/>
        <v>Till</v>
      </c>
      <c r="K231" s="1" t="str">
        <f t="shared" si="15"/>
        <v>&lt;63 micron</v>
      </c>
      <c r="L231" t="s">
        <v>51</v>
      </c>
      <c r="M231" t="s">
        <v>124</v>
      </c>
      <c r="N231" t="s">
        <v>53</v>
      </c>
      <c r="O231" t="s">
        <v>360</v>
      </c>
      <c r="P231" t="s">
        <v>92</v>
      </c>
      <c r="Q231" t="s">
        <v>64</v>
      </c>
      <c r="R231" t="s">
        <v>132</v>
      </c>
      <c r="S231" t="s">
        <v>60</v>
      </c>
      <c r="T231" t="s">
        <v>296</v>
      </c>
      <c r="U231" t="s">
        <v>81</v>
      </c>
      <c r="V231" t="s">
        <v>95</v>
      </c>
      <c r="W231" t="s">
        <v>1308</v>
      </c>
      <c r="X231" t="s">
        <v>63</v>
      </c>
      <c r="Y231" t="s">
        <v>64</v>
      </c>
      <c r="Z231" t="s">
        <v>51</v>
      </c>
      <c r="AA231" t="s">
        <v>338</v>
      </c>
      <c r="AB231" t="s">
        <v>134</v>
      </c>
      <c r="AC231" t="s">
        <v>64</v>
      </c>
      <c r="AD231" t="s">
        <v>1046</v>
      </c>
      <c r="AE231" t="s">
        <v>223</v>
      </c>
      <c r="AF231" t="s">
        <v>69</v>
      </c>
      <c r="AG231" t="s">
        <v>327</v>
      </c>
      <c r="AH231" t="s">
        <v>71</v>
      </c>
      <c r="AI231" t="s">
        <v>74</v>
      </c>
      <c r="AJ231" t="s">
        <v>73</v>
      </c>
      <c r="AK231" t="s">
        <v>153</v>
      </c>
      <c r="AL231" t="s">
        <v>75</v>
      </c>
      <c r="AM231" t="s">
        <v>76</v>
      </c>
      <c r="AN231" t="s">
        <v>78</v>
      </c>
      <c r="AO231" t="s">
        <v>137</v>
      </c>
      <c r="AP231" t="s">
        <v>225</v>
      </c>
      <c r="AQ231" t="s">
        <v>125</v>
      </c>
      <c r="AR231" t="s">
        <v>64</v>
      </c>
      <c r="AS231" t="s">
        <v>299</v>
      </c>
      <c r="AT231" t="s">
        <v>171</v>
      </c>
      <c r="AU231" t="s">
        <v>84</v>
      </c>
    </row>
    <row r="232" spans="1:47" hidden="1" x14ac:dyDescent="0.3">
      <c r="A232" t="s">
        <v>1405</v>
      </c>
      <c r="B232" t="s">
        <v>1406</v>
      </c>
      <c r="C232" s="1" t="str">
        <f t="shared" si="16"/>
        <v>21:0090</v>
      </c>
      <c r="D232" s="1" t="str">
        <f t="shared" si="17"/>
        <v>21:0006</v>
      </c>
      <c r="E232" t="s">
        <v>1407</v>
      </c>
      <c r="F232" t="s">
        <v>1408</v>
      </c>
      <c r="H232">
        <v>64.162689999999998</v>
      </c>
      <c r="I232">
        <v>-111.38512420000001</v>
      </c>
      <c r="J232" s="1" t="str">
        <f t="shared" si="14"/>
        <v>Till</v>
      </c>
      <c r="K232" s="1" t="str">
        <f t="shared" si="15"/>
        <v>&lt;63 micron</v>
      </c>
      <c r="L232" t="s">
        <v>51</v>
      </c>
      <c r="M232" t="s">
        <v>226</v>
      </c>
      <c r="N232" t="s">
        <v>53</v>
      </c>
      <c r="O232" t="s">
        <v>877</v>
      </c>
      <c r="P232" t="s">
        <v>246</v>
      </c>
      <c r="Q232" t="s">
        <v>259</v>
      </c>
      <c r="R232" t="s">
        <v>156</v>
      </c>
      <c r="S232" t="s">
        <v>181</v>
      </c>
      <c r="T232" t="s">
        <v>120</v>
      </c>
      <c r="U232" t="s">
        <v>81</v>
      </c>
      <c r="V232" t="s">
        <v>259</v>
      </c>
      <c r="W232" t="s">
        <v>1409</v>
      </c>
      <c r="X232" t="s">
        <v>181</v>
      </c>
      <c r="Y232" t="s">
        <v>64</v>
      </c>
      <c r="Z232" t="s">
        <v>51</v>
      </c>
      <c r="AA232" t="s">
        <v>470</v>
      </c>
      <c r="AB232" t="s">
        <v>274</v>
      </c>
      <c r="AC232" t="s">
        <v>64</v>
      </c>
      <c r="AD232" t="s">
        <v>286</v>
      </c>
      <c r="AE232" t="s">
        <v>419</v>
      </c>
      <c r="AF232" t="s">
        <v>69</v>
      </c>
      <c r="AG232" t="s">
        <v>120</v>
      </c>
      <c r="AH232" t="s">
        <v>194</v>
      </c>
      <c r="AI232" t="s">
        <v>60</v>
      </c>
      <c r="AJ232" t="s">
        <v>73</v>
      </c>
      <c r="AK232" t="s">
        <v>297</v>
      </c>
      <c r="AL232" t="s">
        <v>75</v>
      </c>
      <c r="AM232" t="s">
        <v>76</v>
      </c>
      <c r="AN232" t="s">
        <v>78</v>
      </c>
      <c r="AO232" t="s">
        <v>78</v>
      </c>
      <c r="AP232" t="s">
        <v>636</v>
      </c>
      <c r="AQ232" t="s">
        <v>56</v>
      </c>
      <c r="AR232" t="s">
        <v>64</v>
      </c>
      <c r="AS232" t="s">
        <v>300</v>
      </c>
      <c r="AT232" t="s">
        <v>171</v>
      </c>
      <c r="AU232" t="s">
        <v>84</v>
      </c>
    </row>
    <row r="233" spans="1:47" hidden="1" x14ac:dyDescent="0.3">
      <c r="A233" t="s">
        <v>1410</v>
      </c>
      <c r="B233" t="s">
        <v>1411</v>
      </c>
      <c r="C233" s="1" t="str">
        <f t="shared" si="16"/>
        <v>21:0090</v>
      </c>
      <c r="D233" s="1" t="str">
        <f t="shared" si="17"/>
        <v>21:0006</v>
      </c>
      <c r="E233" t="s">
        <v>1412</v>
      </c>
      <c r="F233" t="s">
        <v>1413</v>
      </c>
      <c r="H233">
        <v>64.153412900000006</v>
      </c>
      <c r="I233">
        <v>-111.6153296</v>
      </c>
      <c r="J233" s="1" t="str">
        <f t="shared" si="14"/>
        <v>Till</v>
      </c>
      <c r="K233" s="1" t="str">
        <f t="shared" si="15"/>
        <v>&lt;63 micron</v>
      </c>
      <c r="L233" t="s">
        <v>51</v>
      </c>
      <c r="M233" t="s">
        <v>56</v>
      </c>
      <c r="N233" t="s">
        <v>53</v>
      </c>
      <c r="O233" t="s">
        <v>216</v>
      </c>
      <c r="P233" t="s">
        <v>153</v>
      </c>
      <c r="Q233" t="s">
        <v>64</v>
      </c>
      <c r="R233" t="s">
        <v>120</v>
      </c>
      <c r="S233" t="s">
        <v>116</v>
      </c>
      <c r="T233" t="s">
        <v>120</v>
      </c>
      <c r="U233" t="s">
        <v>259</v>
      </c>
      <c r="V233" t="s">
        <v>219</v>
      </c>
      <c r="W233" t="s">
        <v>1414</v>
      </c>
      <c r="X233" t="s">
        <v>60</v>
      </c>
      <c r="Y233" t="s">
        <v>64</v>
      </c>
      <c r="Z233" t="s">
        <v>51</v>
      </c>
      <c r="AA233" t="s">
        <v>507</v>
      </c>
      <c r="AB233" t="s">
        <v>593</v>
      </c>
      <c r="AC233" t="s">
        <v>64</v>
      </c>
      <c r="AD233" t="s">
        <v>864</v>
      </c>
      <c r="AE233" t="s">
        <v>178</v>
      </c>
      <c r="AF233" t="s">
        <v>69</v>
      </c>
      <c r="AG233" t="s">
        <v>276</v>
      </c>
      <c r="AH233" t="s">
        <v>194</v>
      </c>
      <c r="AI233" t="s">
        <v>314</v>
      </c>
      <c r="AJ233" t="s">
        <v>73</v>
      </c>
      <c r="AK233" t="s">
        <v>340</v>
      </c>
      <c r="AL233" t="s">
        <v>75</v>
      </c>
      <c r="AM233" t="s">
        <v>76</v>
      </c>
      <c r="AN233" t="s">
        <v>154</v>
      </c>
      <c r="AO233" t="s">
        <v>78</v>
      </c>
      <c r="AP233" t="s">
        <v>80</v>
      </c>
      <c r="AQ233" t="s">
        <v>77</v>
      </c>
      <c r="AR233" t="s">
        <v>64</v>
      </c>
      <c r="AS233" t="s">
        <v>147</v>
      </c>
      <c r="AT233" t="s">
        <v>171</v>
      </c>
      <c r="AU233" t="s">
        <v>84</v>
      </c>
    </row>
    <row r="234" spans="1:47" hidden="1" x14ac:dyDescent="0.3">
      <c r="A234" t="s">
        <v>1415</v>
      </c>
      <c r="B234" t="s">
        <v>1416</v>
      </c>
      <c r="C234" s="1" t="str">
        <f t="shared" si="16"/>
        <v>21:0090</v>
      </c>
      <c r="D234" s="1" t="str">
        <f t="shared" si="17"/>
        <v>21:0006</v>
      </c>
      <c r="E234" t="s">
        <v>1417</v>
      </c>
      <c r="F234" t="s">
        <v>1418</v>
      </c>
      <c r="H234">
        <v>64.368444299999993</v>
      </c>
      <c r="I234">
        <v>-111.0249323</v>
      </c>
      <c r="J234" s="1" t="str">
        <f t="shared" si="14"/>
        <v>Till</v>
      </c>
      <c r="K234" s="1" t="str">
        <f t="shared" si="15"/>
        <v>&lt;63 micron</v>
      </c>
      <c r="L234" t="s">
        <v>51</v>
      </c>
      <c r="M234" t="s">
        <v>119</v>
      </c>
      <c r="N234" t="s">
        <v>60</v>
      </c>
      <c r="O234" t="s">
        <v>1363</v>
      </c>
      <c r="P234" t="s">
        <v>126</v>
      </c>
      <c r="Q234" t="s">
        <v>64</v>
      </c>
      <c r="R234" t="s">
        <v>217</v>
      </c>
      <c r="S234" t="s">
        <v>60</v>
      </c>
      <c r="T234" t="s">
        <v>318</v>
      </c>
      <c r="U234" t="s">
        <v>259</v>
      </c>
      <c r="V234" t="s">
        <v>95</v>
      </c>
      <c r="W234" t="s">
        <v>353</v>
      </c>
      <c r="X234" t="s">
        <v>97</v>
      </c>
      <c r="Y234" t="s">
        <v>64</v>
      </c>
      <c r="Z234" t="s">
        <v>51</v>
      </c>
      <c r="AA234" t="s">
        <v>318</v>
      </c>
      <c r="AB234" t="s">
        <v>274</v>
      </c>
      <c r="AC234" t="s">
        <v>64</v>
      </c>
      <c r="AD234" t="s">
        <v>992</v>
      </c>
      <c r="AE234" t="s">
        <v>152</v>
      </c>
      <c r="AF234" t="s">
        <v>69</v>
      </c>
      <c r="AG234" t="s">
        <v>284</v>
      </c>
      <c r="AH234" t="s">
        <v>71</v>
      </c>
      <c r="AI234" t="s">
        <v>196</v>
      </c>
      <c r="AJ234" t="s">
        <v>73</v>
      </c>
      <c r="AK234" t="s">
        <v>52</v>
      </c>
      <c r="AL234" t="s">
        <v>75</v>
      </c>
      <c r="AM234" t="s">
        <v>76</v>
      </c>
      <c r="AN234" t="s">
        <v>259</v>
      </c>
      <c r="AO234" t="s">
        <v>104</v>
      </c>
      <c r="AP234" t="s">
        <v>58</v>
      </c>
      <c r="AQ234" t="s">
        <v>436</v>
      </c>
      <c r="AR234" t="s">
        <v>64</v>
      </c>
      <c r="AS234" t="s">
        <v>81</v>
      </c>
      <c r="AT234" t="s">
        <v>171</v>
      </c>
      <c r="AU234" t="s">
        <v>84</v>
      </c>
    </row>
    <row r="235" spans="1:47" hidden="1" x14ac:dyDescent="0.3">
      <c r="A235" t="s">
        <v>1419</v>
      </c>
      <c r="B235" t="s">
        <v>1420</v>
      </c>
      <c r="C235" s="1" t="str">
        <f t="shared" ref="C235:C266" si="18">HYPERLINK("https://geochem.nrcan.gc.ca/cdogs/content/bdl/bdl210090_e.htm", "21:0090")</f>
        <v>21:0090</v>
      </c>
      <c r="D235" s="1" t="str">
        <f t="shared" ref="D235:D266" si="19">HYPERLINK("https://geochem.nrcan.gc.ca/cdogs/content/svy/svy210006_e.htm", "21:0006")</f>
        <v>21:0006</v>
      </c>
      <c r="E235" t="s">
        <v>1417</v>
      </c>
      <c r="F235" t="s">
        <v>1421</v>
      </c>
      <c r="H235">
        <v>64.368444299999993</v>
      </c>
      <c r="I235">
        <v>-111.0249323</v>
      </c>
      <c r="J235" s="1" t="str">
        <f t="shared" si="14"/>
        <v>Till</v>
      </c>
      <c r="K235" s="1" t="str">
        <f t="shared" si="15"/>
        <v>&lt;63 micron</v>
      </c>
      <c r="L235" t="s">
        <v>51</v>
      </c>
      <c r="M235" t="s">
        <v>72</v>
      </c>
      <c r="N235" t="s">
        <v>60</v>
      </c>
      <c r="O235" t="s">
        <v>707</v>
      </c>
      <c r="P235" t="s">
        <v>299</v>
      </c>
      <c r="Q235" t="s">
        <v>81</v>
      </c>
      <c r="R235" t="s">
        <v>190</v>
      </c>
      <c r="S235" t="s">
        <v>116</v>
      </c>
      <c r="T235" t="s">
        <v>192</v>
      </c>
      <c r="U235" t="s">
        <v>259</v>
      </c>
      <c r="V235" t="s">
        <v>147</v>
      </c>
      <c r="W235" t="s">
        <v>451</v>
      </c>
      <c r="X235" t="s">
        <v>63</v>
      </c>
      <c r="Y235" t="s">
        <v>64</v>
      </c>
      <c r="Z235" t="s">
        <v>51</v>
      </c>
      <c r="AA235" t="s">
        <v>149</v>
      </c>
      <c r="AB235" t="s">
        <v>134</v>
      </c>
      <c r="AC235" t="s">
        <v>64</v>
      </c>
      <c r="AD235" t="s">
        <v>784</v>
      </c>
      <c r="AE235" t="s">
        <v>192</v>
      </c>
      <c r="AF235" t="s">
        <v>261</v>
      </c>
      <c r="AG235" t="s">
        <v>336</v>
      </c>
      <c r="AH235" t="s">
        <v>194</v>
      </c>
      <c r="AI235" t="s">
        <v>208</v>
      </c>
      <c r="AJ235" t="s">
        <v>73</v>
      </c>
      <c r="AK235" t="s">
        <v>181</v>
      </c>
      <c r="AL235" t="s">
        <v>75</v>
      </c>
      <c r="AM235" t="s">
        <v>90</v>
      </c>
      <c r="AN235" t="s">
        <v>154</v>
      </c>
      <c r="AO235" t="s">
        <v>137</v>
      </c>
      <c r="AP235" t="s">
        <v>72</v>
      </c>
      <c r="AQ235" t="s">
        <v>348</v>
      </c>
      <c r="AR235" t="s">
        <v>64</v>
      </c>
      <c r="AS235" t="s">
        <v>246</v>
      </c>
      <c r="AT235" t="s">
        <v>171</v>
      </c>
      <c r="AU235" t="s">
        <v>84</v>
      </c>
    </row>
    <row r="236" spans="1:47" hidden="1" x14ac:dyDescent="0.3">
      <c r="A236" t="s">
        <v>1422</v>
      </c>
      <c r="B236" t="s">
        <v>1423</v>
      </c>
      <c r="C236" s="1" t="str">
        <f t="shared" si="18"/>
        <v>21:0090</v>
      </c>
      <c r="D236" s="1" t="str">
        <f t="shared" si="19"/>
        <v>21:0006</v>
      </c>
      <c r="E236" t="s">
        <v>1424</v>
      </c>
      <c r="F236" t="s">
        <v>1425</v>
      </c>
      <c r="H236">
        <v>64.424621999999999</v>
      </c>
      <c r="I236">
        <v>-111.0120895</v>
      </c>
      <c r="J236" s="1" t="str">
        <f t="shared" si="14"/>
        <v>Till</v>
      </c>
      <c r="K236" s="1" t="str">
        <f t="shared" si="15"/>
        <v>&lt;63 micron</v>
      </c>
      <c r="L236" t="s">
        <v>51</v>
      </c>
      <c r="M236" t="s">
        <v>114</v>
      </c>
      <c r="N236" t="s">
        <v>53</v>
      </c>
      <c r="O236" t="s">
        <v>830</v>
      </c>
      <c r="P236" t="s">
        <v>271</v>
      </c>
      <c r="Q236" t="s">
        <v>259</v>
      </c>
      <c r="R236" t="s">
        <v>136</v>
      </c>
      <c r="S236" t="s">
        <v>181</v>
      </c>
      <c r="T236" t="s">
        <v>318</v>
      </c>
      <c r="U236" t="s">
        <v>81</v>
      </c>
      <c r="V236" t="s">
        <v>259</v>
      </c>
      <c r="W236" t="s">
        <v>61</v>
      </c>
      <c r="X236" t="s">
        <v>181</v>
      </c>
      <c r="Y236" t="s">
        <v>64</v>
      </c>
      <c r="Z236" t="s">
        <v>51</v>
      </c>
      <c r="AA236" t="s">
        <v>101</v>
      </c>
      <c r="AB236" t="s">
        <v>428</v>
      </c>
      <c r="AC236" t="s">
        <v>64</v>
      </c>
      <c r="AD236" t="s">
        <v>275</v>
      </c>
      <c r="AE236" t="s">
        <v>269</v>
      </c>
      <c r="AF236" t="s">
        <v>69</v>
      </c>
      <c r="AG236" t="s">
        <v>149</v>
      </c>
      <c r="AH236" t="s">
        <v>71</v>
      </c>
      <c r="AI236" t="s">
        <v>52</v>
      </c>
      <c r="AJ236" t="s">
        <v>73</v>
      </c>
      <c r="AK236" t="s">
        <v>297</v>
      </c>
      <c r="AL236" t="s">
        <v>75</v>
      </c>
      <c r="AM236" t="s">
        <v>76</v>
      </c>
      <c r="AN236" t="s">
        <v>78</v>
      </c>
      <c r="AO236" t="s">
        <v>78</v>
      </c>
      <c r="AP236" t="s">
        <v>138</v>
      </c>
      <c r="AQ236" t="s">
        <v>82</v>
      </c>
      <c r="AR236" t="s">
        <v>116</v>
      </c>
      <c r="AS236" t="s">
        <v>139</v>
      </c>
      <c r="AT236" t="s">
        <v>217</v>
      </c>
      <c r="AU236" t="s">
        <v>84</v>
      </c>
    </row>
    <row r="237" spans="1:47" hidden="1" x14ac:dyDescent="0.3">
      <c r="A237" t="s">
        <v>1426</v>
      </c>
      <c r="B237" t="s">
        <v>1427</v>
      </c>
      <c r="C237" s="1" t="str">
        <f t="shared" si="18"/>
        <v>21:0090</v>
      </c>
      <c r="D237" s="1" t="str">
        <f t="shared" si="19"/>
        <v>21:0006</v>
      </c>
      <c r="E237" t="s">
        <v>1428</v>
      </c>
      <c r="F237" t="s">
        <v>1429</v>
      </c>
      <c r="H237">
        <v>64.495749500000002</v>
      </c>
      <c r="I237">
        <v>-110.87790769999999</v>
      </c>
      <c r="J237" s="1" t="str">
        <f t="shared" si="14"/>
        <v>Till</v>
      </c>
      <c r="K237" s="1" t="str">
        <f t="shared" si="15"/>
        <v>&lt;63 micron</v>
      </c>
      <c r="L237" t="s">
        <v>51</v>
      </c>
      <c r="M237" t="s">
        <v>293</v>
      </c>
      <c r="N237" t="s">
        <v>60</v>
      </c>
      <c r="O237" t="s">
        <v>1184</v>
      </c>
      <c r="P237" t="s">
        <v>82</v>
      </c>
      <c r="Q237" t="s">
        <v>64</v>
      </c>
      <c r="R237" t="s">
        <v>562</v>
      </c>
      <c r="S237" t="s">
        <v>181</v>
      </c>
      <c r="T237" t="s">
        <v>413</v>
      </c>
      <c r="U237" t="s">
        <v>81</v>
      </c>
      <c r="V237" t="s">
        <v>147</v>
      </c>
      <c r="W237" t="s">
        <v>193</v>
      </c>
      <c r="X237" t="s">
        <v>97</v>
      </c>
      <c r="Y237" t="s">
        <v>64</v>
      </c>
      <c r="Z237" t="s">
        <v>51</v>
      </c>
      <c r="AA237" t="s">
        <v>363</v>
      </c>
      <c r="AB237" t="s">
        <v>408</v>
      </c>
      <c r="AC237" t="s">
        <v>64</v>
      </c>
      <c r="AD237" t="s">
        <v>479</v>
      </c>
      <c r="AE237" t="s">
        <v>336</v>
      </c>
      <c r="AF237" t="s">
        <v>69</v>
      </c>
      <c r="AG237" t="s">
        <v>284</v>
      </c>
      <c r="AH237" t="s">
        <v>71</v>
      </c>
      <c r="AI237" t="s">
        <v>584</v>
      </c>
      <c r="AJ237" t="s">
        <v>73</v>
      </c>
      <c r="AK237" t="s">
        <v>125</v>
      </c>
      <c r="AL237" t="s">
        <v>75</v>
      </c>
      <c r="AM237" t="s">
        <v>76</v>
      </c>
      <c r="AN237" t="s">
        <v>61</v>
      </c>
      <c r="AO237" t="s">
        <v>168</v>
      </c>
      <c r="AP237" t="s">
        <v>209</v>
      </c>
      <c r="AQ237" t="s">
        <v>271</v>
      </c>
      <c r="AR237" t="s">
        <v>64</v>
      </c>
      <c r="AS237" t="s">
        <v>126</v>
      </c>
      <c r="AT237" t="s">
        <v>171</v>
      </c>
      <c r="AU237" t="s">
        <v>84</v>
      </c>
    </row>
    <row r="238" spans="1:47" hidden="1" x14ac:dyDescent="0.3">
      <c r="A238" t="s">
        <v>1430</v>
      </c>
      <c r="B238" t="s">
        <v>1431</v>
      </c>
      <c r="C238" s="1" t="str">
        <f t="shared" si="18"/>
        <v>21:0090</v>
      </c>
      <c r="D238" s="1" t="str">
        <f t="shared" si="19"/>
        <v>21:0006</v>
      </c>
      <c r="E238" t="s">
        <v>1432</v>
      </c>
      <c r="F238" t="s">
        <v>1433</v>
      </c>
      <c r="H238">
        <v>64.4464009</v>
      </c>
      <c r="I238">
        <v>-110.68436079999999</v>
      </c>
      <c r="J238" s="1" t="str">
        <f t="shared" si="14"/>
        <v>Till</v>
      </c>
      <c r="K238" s="1" t="str">
        <f t="shared" si="15"/>
        <v>&lt;63 micron</v>
      </c>
      <c r="L238" t="s">
        <v>51</v>
      </c>
      <c r="M238" t="s">
        <v>79</v>
      </c>
      <c r="N238" t="s">
        <v>60</v>
      </c>
      <c r="O238" t="s">
        <v>1363</v>
      </c>
      <c r="P238" t="s">
        <v>55</v>
      </c>
      <c r="Q238" t="s">
        <v>81</v>
      </c>
      <c r="R238" t="s">
        <v>272</v>
      </c>
      <c r="S238" t="s">
        <v>97</v>
      </c>
      <c r="T238" t="s">
        <v>814</v>
      </c>
      <c r="U238" t="s">
        <v>81</v>
      </c>
      <c r="V238" t="s">
        <v>154</v>
      </c>
      <c r="W238" t="s">
        <v>878</v>
      </c>
      <c r="X238" t="s">
        <v>181</v>
      </c>
      <c r="Y238" t="s">
        <v>64</v>
      </c>
      <c r="Z238" t="s">
        <v>51</v>
      </c>
      <c r="AA238" t="s">
        <v>336</v>
      </c>
      <c r="AB238" t="s">
        <v>593</v>
      </c>
      <c r="AC238" t="s">
        <v>64</v>
      </c>
      <c r="AD238" t="s">
        <v>67</v>
      </c>
      <c r="AE238" t="s">
        <v>287</v>
      </c>
      <c r="AF238" t="s">
        <v>69</v>
      </c>
      <c r="AG238" t="s">
        <v>346</v>
      </c>
      <c r="AH238" t="s">
        <v>194</v>
      </c>
      <c r="AI238" t="s">
        <v>52</v>
      </c>
      <c r="AJ238" t="s">
        <v>73</v>
      </c>
      <c r="AK238" t="s">
        <v>210</v>
      </c>
      <c r="AL238" t="s">
        <v>75</v>
      </c>
      <c r="AM238" t="s">
        <v>76</v>
      </c>
      <c r="AN238" t="s">
        <v>78</v>
      </c>
      <c r="AO238" t="s">
        <v>104</v>
      </c>
      <c r="AP238" t="s">
        <v>250</v>
      </c>
      <c r="AQ238" t="s">
        <v>333</v>
      </c>
      <c r="AR238" t="s">
        <v>64</v>
      </c>
      <c r="AS238" t="s">
        <v>300</v>
      </c>
      <c r="AT238" t="s">
        <v>171</v>
      </c>
      <c r="AU238" t="s">
        <v>84</v>
      </c>
    </row>
    <row r="239" spans="1:47" hidden="1" x14ac:dyDescent="0.3">
      <c r="A239" t="s">
        <v>1434</v>
      </c>
      <c r="B239" t="s">
        <v>1435</v>
      </c>
      <c r="C239" s="1" t="str">
        <f t="shared" si="18"/>
        <v>21:0090</v>
      </c>
      <c r="D239" s="1" t="str">
        <f t="shared" si="19"/>
        <v>21:0006</v>
      </c>
      <c r="E239" t="s">
        <v>1436</v>
      </c>
      <c r="F239" t="s">
        <v>1437</v>
      </c>
      <c r="H239">
        <v>64.336008899999996</v>
      </c>
      <c r="I239">
        <v>-110.85862880000001</v>
      </c>
      <c r="J239" s="1" t="str">
        <f t="shared" si="14"/>
        <v>Till</v>
      </c>
      <c r="K239" s="1" t="str">
        <f t="shared" si="15"/>
        <v>&lt;63 micron</v>
      </c>
      <c r="L239" t="s">
        <v>51</v>
      </c>
      <c r="M239" t="s">
        <v>209</v>
      </c>
      <c r="N239" t="s">
        <v>97</v>
      </c>
      <c r="O239" t="s">
        <v>216</v>
      </c>
      <c r="P239" t="s">
        <v>246</v>
      </c>
      <c r="Q239" t="s">
        <v>81</v>
      </c>
      <c r="R239" t="s">
        <v>272</v>
      </c>
      <c r="S239" t="s">
        <v>97</v>
      </c>
      <c r="T239" t="s">
        <v>218</v>
      </c>
      <c r="U239" t="s">
        <v>81</v>
      </c>
      <c r="V239" t="s">
        <v>95</v>
      </c>
      <c r="W239" t="s">
        <v>317</v>
      </c>
      <c r="X239" t="s">
        <v>60</v>
      </c>
      <c r="Y239" t="s">
        <v>64</v>
      </c>
      <c r="Z239" t="s">
        <v>51</v>
      </c>
      <c r="AA239" t="s">
        <v>336</v>
      </c>
      <c r="AB239" t="s">
        <v>274</v>
      </c>
      <c r="AC239" t="s">
        <v>64</v>
      </c>
      <c r="AD239" t="s">
        <v>320</v>
      </c>
      <c r="AE239" t="s">
        <v>152</v>
      </c>
      <c r="AF239" t="s">
        <v>69</v>
      </c>
      <c r="AG239" t="s">
        <v>413</v>
      </c>
      <c r="AH239" t="s">
        <v>71</v>
      </c>
      <c r="AI239" t="s">
        <v>533</v>
      </c>
      <c r="AJ239" t="s">
        <v>73</v>
      </c>
      <c r="AK239" t="s">
        <v>339</v>
      </c>
      <c r="AL239" t="s">
        <v>75</v>
      </c>
      <c r="AM239" t="s">
        <v>76</v>
      </c>
      <c r="AN239" t="s">
        <v>78</v>
      </c>
      <c r="AO239" t="s">
        <v>78</v>
      </c>
      <c r="AP239" t="s">
        <v>239</v>
      </c>
      <c r="AQ239" t="s">
        <v>56</v>
      </c>
      <c r="AR239" t="s">
        <v>81</v>
      </c>
      <c r="AS239" t="s">
        <v>139</v>
      </c>
      <c r="AT239" t="s">
        <v>171</v>
      </c>
      <c r="AU239" t="s">
        <v>84</v>
      </c>
    </row>
    <row r="240" spans="1:47" hidden="1" x14ac:dyDescent="0.3">
      <c r="A240" t="s">
        <v>1438</v>
      </c>
      <c r="B240" t="s">
        <v>1439</v>
      </c>
      <c r="C240" s="1" t="str">
        <f t="shared" si="18"/>
        <v>21:0090</v>
      </c>
      <c r="D240" s="1" t="str">
        <f t="shared" si="19"/>
        <v>21:0006</v>
      </c>
      <c r="E240" t="s">
        <v>1440</v>
      </c>
      <c r="F240" t="s">
        <v>1441</v>
      </c>
      <c r="H240">
        <v>64.294890600000002</v>
      </c>
      <c r="I240">
        <v>-111.0833026</v>
      </c>
      <c r="J240" s="1" t="str">
        <f t="shared" si="14"/>
        <v>Till</v>
      </c>
      <c r="K240" s="1" t="str">
        <f t="shared" si="15"/>
        <v>&lt;63 micron</v>
      </c>
      <c r="L240" t="s">
        <v>51</v>
      </c>
      <c r="M240" t="s">
        <v>293</v>
      </c>
      <c r="N240" t="s">
        <v>116</v>
      </c>
      <c r="O240" t="s">
        <v>345</v>
      </c>
      <c r="P240" t="s">
        <v>77</v>
      </c>
      <c r="Q240" t="s">
        <v>81</v>
      </c>
      <c r="R240" t="s">
        <v>136</v>
      </c>
      <c r="S240" t="s">
        <v>60</v>
      </c>
      <c r="T240" t="s">
        <v>814</v>
      </c>
      <c r="U240" t="s">
        <v>81</v>
      </c>
      <c r="V240" t="s">
        <v>154</v>
      </c>
      <c r="W240" t="s">
        <v>1442</v>
      </c>
      <c r="X240" t="s">
        <v>60</v>
      </c>
      <c r="Y240" t="s">
        <v>64</v>
      </c>
      <c r="Z240" t="s">
        <v>51</v>
      </c>
      <c r="AA240" t="s">
        <v>470</v>
      </c>
      <c r="AB240" t="s">
        <v>274</v>
      </c>
      <c r="AC240" t="s">
        <v>64</v>
      </c>
      <c r="AD240" t="s">
        <v>429</v>
      </c>
      <c r="AE240" t="s">
        <v>419</v>
      </c>
      <c r="AF240" t="s">
        <v>69</v>
      </c>
      <c r="AG240" t="s">
        <v>470</v>
      </c>
      <c r="AH240" t="s">
        <v>71</v>
      </c>
      <c r="AI240" t="s">
        <v>314</v>
      </c>
      <c r="AJ240" t="s">
        <v>73</v>
      </c>
      <c r="AK240" t="s">
        <v>297</v>
      </c>
      <c r="AL240" t="s">
        <v>75</v>
      </c>
      <c r="AM240" t="s">
        <v>76</v>
      </c>
      <c r="AN240" t="s">
        <v>78</v>
      </c>
      <c r="AO240" t="s">
        <v>78</v>
      </c>
      <c r="AP240" t="s">
        <v>138</v>
      </c>
      <c r="AQ240" t="s">
        <v>333</v>
      </c>
      <c r="AR240" t="s">
        <v>64</v>
      </c>
      <c r="AS240" t="s">
        <v>300</v>
      </c>
      <c r="AT240" t="s">
        <v>171</v>
      </c>
      <c r="AU240" t="s">
        <v>84</v>
      </c>
    </row>
    <row r="241" spans="1:47" hidden="1" x14ac:dyDescent="0.3">
      <c r="A241" t="s">
        <v>1443</v>
      </c>
      <c r="B241" t="s">
        <v>1444</v>
      </c>
      <c r="C241" s="1" t="str">
        <f t="shared" si="18"/>
        <v>21:0090</v>
      </c>
      <c r="D241" s="1" t="str">
        <f t="shared" si="19"/>
        <v>21:0006</v>
      </c>
      <c r="E241" t="s">
        <v>1445</v>
      </c>
      <c r="F241" t="s">
        <v>1446</v>
      </c>
      <c r="H241">
        <v>64.771993800000004</v>
      </c>
      <c r="I241">
        <v>-111.9504836</v>
      </c>
      <c r="J241" s="1" t="str">
        <f t="shared" si="14"/>
        <v>Till</v>
      </c>
      <c r="K241" s="1" t="str">
        <f t="shared" si="15"/>
        <v>&lt;63 micron</v>
      </c>
      <c r="L241" t="s">
        <v>51</v>
      </c>
      <c r="M241" t="s">
        <v>80</v>
      </c>
      <c r="N241" t="s">
        <v>53</v>
      </c>
      <c r="O241" t="s">
        <v>650</v>
      </c>
      <c r="P241" t="s">
        <v>398</v>
      </c>
      <c r="Q241" t="s">
        <v>259</v>
      </c>
      <c r="R241" t="s">
        <v>145</v>
      </c>
      <c r="S241" t="s">
        <v>119</v>
      </c>
      <c r="T241" t="s">
        <v>389</v>
      </c>
      <c r="U241" t="s">
        <v>56</v>
      </c>
      <c r="V241" t="s">
        <v>95</v>
      </c>
      <c r="W241" t="s">
        <v>204</v>
      </c>
      <c r="X241" t="s">
        <v>63</v>
      </c>
      <c r="Y241" t="s">
        <v>64</v>
      </c>
      <c r="Z241" t="s">
        <v>51</v>
      </c>
      <c r="AA241" t="s">
        <v>120</v>
      </c>
      <c r="AB241" t="s">
        <v>121</v>
      </c>
      <c r="AC241" t="s">
        <v>64</v>
      </c>
      <c r="AD241" t="s">
        <v>151</v>
      </c>
      <c r="AE241" t="s">
        <v>223</v>
      </c>
      <c r="AF241" t="s">
        <v>69</v>
      </c>
      <c r="AG241" t="s">
        <v>621</v>
      </c>
      <c r="AH241" t="s">
        <v>194</v>
      </c>
      <c r="AI241" t="s">
        <v>72</v>
      </c>
      <c r="AJ241" t="s">
        <v>73</v>
      </c>
      <c r="AK241" t="s">
        <v>314</v>
      </c>
      <c r="AL241" t="s">
        <v>75</v>
      </c>
      <c r="AM241" t="s">
        <v>76</v>
      </c>
      <c r="AN241" t="s">
        <v>78</v>
      </c>
      <c r="AO241" t="s">
        <v>104</v>
      </c>
      <c r="AP241" t="s">
        <v>225</v>
      </c>
      <c r="AQ241" t="s">
        <v>196</v>
      </c>
      <c r="AR241" t="s">
        <v>64</v>
      </c>
      <c r="AS241" t="s">
        <v>81</v>
      </c>
      <c r="AT241" t="s">
        <v>217</v>
      </c>
      <c r="AU241" t="s">
        <v>84</v>
      </c>
    </row>
    <row r="242" spans="1:47" hidden="1" x14ac:dyDescent="0.3">
      <c r="A242" t="s">
        <v>1447</v>
      </c>
      <c r="B242" t="s">
        <v>1448</v>
      </c>
      <c r="C242" s="1" t="str">
        <f t="shared" si="18"/>
        <v>21:0090</v>
      </c>
      <c r="D242" s="1" t="str">
        <f t="shared" si="19"/>
        <v>21:0006</v>
      </c>
      <c r="E242" t="s">
        <v>1449</v>
      </c>
      <c r="F242" t="s">
        <v>1450</v>
      </c>
      <c r="H242">
        <v>64.8423473</v>
      </c>
      <c r="I242">
        <v>-111.8640339</v>
      </c>
      <c r="J242" s="1" t="str">
        <f t="shared" si="14"/>
        <v>Till</v>
      </c>
      <c r="K242" s="1" t="str">
        <f t="shared" si="15"/>
        <v>&lt;63 micron</v>
      </c>
      <c r="L242" t="s">
        <v>51</v>
      </c>
      <c r="M242" t="s">
        <v>56</v>
      </c>
      <c r="N242" t="s">
        <v>53</v>
      </c>
      <c r="O242" t="s">
        <v>245</v>
      </c>
      <c r="P242" t="s">
        <v>78</v>
      </c>
      <c r="Q242" t="s">
        <v>259</v>
      </c>
      <c r="R242" t="s">
        <v>83</v>
      </c>
      <c r="S242" t="s">
        <v>97</v>
      </c>
      <c r="T242" t="s">
        <v>382</v>
      </c>
      <c r="U242" t="s">
        <v>81</v>
      </c>
      <c r="V242" t="s">
        <v>154</v>
      </c>
      <c r="W242" t="s">
        <v>139</v>
      </c>
      <c r="X242" t="s">
        <v>97</v>
      </c>
      <c r="Y242" t="s">
        <v>64</v>
      </c>
      <c r="Z242" t="s">
        <v>51</v>
      </c>
      <c r="AA242" t="s">
        <v>120</v>
      </c>
      <c r="AB242" t="s">
        <v>428</v>
      </c>
      <c r="AC242" t="s">
        <v>64</v>
      </c>
      <c r="AD242" t="s">
        <v>1064</v>
      </c>
      <c r="AE242" t="s">
        <v>223</v>
      </c>
      <c r="AF242" t="s">
        <v>69</v>
      </c>
      <c r="AG242" t="s">
        <v>217</v>
      </c>
      <c r="AH242" t="s">
        <v>71</v>
      </c>
      <c r="AI242" t="s">
        <v>584</v>
      </c>
      <c r="AJ242" t="s">
        <v>73</v>
      </c>
      <c r="AK242" t="s">
        <v>314</v>
      </c>
      <c r="AL242" t="s">
        <v>75</v>
      </c>
      <c r="AM242" t="s">
        <v>76</v>
      </c>
      <c r="AN242" t="s">
        <v>78</v>
      </c>
      <c r="AO242" t="s">
        <v>104</v>
      </c>
      <c r="AP242" t="s">
        <v>183</v>
      </c>
      <c r="AQ242" t="s">
        <v>105</v>
      </c>
      <c r="AR242" t="s">
        <v>64</v>
      </c>
      <c r="AS242" t="s">
        <v>139</v>
      </c>
      <c r="AT242" t="s">
        <v>171</v>
      </c>
      <c r="AU242" t="s">
        <v>84</v>
      </c>
    </row>
    <row r="243" spans="1:47" hidden="1" x14ac:dyDescent="0.3">
      <c r="A243" t="s">
        <v>1451</v>
      </c>
      <c r="B243" t="s">
        <v>1452</v>
      </c>
      <c r="C243" s="1" t="str">
        <f t="shared" si="18"/>
        <v>21:0090</v>
      </c>
      <c r="D243" s="1" t="str">
        <f t="shared" si="19"/>
        <v>21:0006</v>
      </c>
      <c r="E243" t="s">
        <v>1453</v>
      </c>
      <c r="F243" t="s">
        <v>1454</v>
      </c>
      <c r="H243">
        <v>64.9020376</v>
      </c>
      <c r="I243">
        <v>-111.95265070000001</v>
      </c>
      <c r="J243" s="1" t="str">
        <f t="shared" si="14"/>
        <v>Till</v>
      </c>
      <c r="K243" s="1" t="str">
        <f t="shared" si="15"/>
        <v>&lt;63 micron</v>
      </c>
      <c r="L243" t="s">
        <v>51</v>
      </c>
      <c r="M243" t="s">
        <v>398</v>
      </c>
      <c r="N243" t="s">
        <v>56</v>
      </c>
      <c r="O243" t="s">
        <v>245</v>
      </c>
      <c r="P243" t="s">
        <v>219</v>
      </c>
      <c r="Q243" t="s">
        <v>64</v>
      </c>
      <c r="R243" t="s">
        <v>59</v>
      </c>
      <c r="S243" t="s">
        <v>181</v>
      </c>
      <c r="T243" t="s">
        <v>346</v>
      </c>
      <c r="U243" t="s">
        <v>81</v>
      </c>
      <c r="V243" t="s">
        <v>95</v>
      </c>
      <c r="W243" t="s">
        <v>883</v>
      </c>
      <c r="X243" t="s">
        <v>119</v>
      </c>
      <c r="Y243" t="s">
        <v>64</v>
      </c>
      <c r="Z243" t="s">
        <v>51</v>
      </c>
      <c r="AA243" t="s">
        <v>65</v>
      </c>
      <c r="AB243" t="s">
        <v>102</v>
      </c>
      <c r="AC243" t="s">
        <v>64</v>
      </c>
      <c r="AD243" t="s">
        <v>479</v>
      </c>
      <c r="AE243" t="s">
        <v>101</v>
      </c>
      <c r="AF243" t="s">
        <v>69</v>
      </c>
      <c r="AG243" t="s">
        <v>156</v>
      </c>
      <c r="AH243" t="s">
        <v>71</v>
      </c>
      <c r="AI243" t="s">
        <v>430</v>
      </c>
      <c r="AJ243" t="s">
        <v>73</v>
      </c>
      <c r="AK243" t="s">
        <v>264</v>
      </c>
      <c r="AL243" t="s">
        <v>75</v>
      </c>
      <c r="AM243" t="s">
        <v>76</v>
      </c>
      <c r="AN243" t="s">
        <v>78</v>
      </c>
      <c r="AO243" t="s">
        <v>104</v>
      </c>
      <c r="AP243" t="s">
        <v>183</v>
      </c>
      <c r="AQ243" t="s">
        <v>297</v>
      </c>
      <c r="AR243" t="s">
        <v>64</v>
      </c>
      <c r="AS243" t="s">
        <v>81</v>
      </c>
      <c r="AT243" t="s">
        <v>171</v>
      </c>
      <c r="AU243" t="s">
        <v>84</v>
      </c>
    </row>
    <row r="244" spans="1:47" hidden="1" x14ac:dyDescent="0.3">
      <c r="A244" t="s">
        <v>1455</v>
      </c>
      <c r="B244" t="s">
        <v>1456</v>
      </c>
      <c r="C244" s="1" t="str">
        <f t="shared" si="18"/>
        <v>21:0090</v>
      </c>
      <c r="D244" s="1" t="str">
        <f t="shared" si="19"/>
        <v>21:0006</v>
      </c>
      <c r="E244" t="s">
        <v>1457</v>
      </c>
      <c r="F244" t="s">
        <v>1458</v>
      </c>
      <c r="H244">
        <v>64.960073800000004</v>
      </c>
      <c r="I244">
        <v>-111.8621524</v>
      </c>
      <c r="J244" s="1" t="str">
        <f t="shared" si="14"/>
        <v>Till</v>
      </c>
      <c r="K244" s="1" t="str">
        <f t="shared" si="15"/>
        <v>&lt;63 micron</v>
      </c>
      <c r="L244" t="s">
        <v>51</v>
      </c>
      <c r="M244" t="s">
        <v>436</v>
      </c>
      <c r="N244" t="s">
        <v>53</v>
      </c>
      <c r="O244" t="s">
        <v>315</v>
      </c>
      <c r="P244" t="s">
        <v>78</v>
      </c>
      <c r="Q244" t="s">
        <v>64</v>
      </c>
      <c r="R244" t="s">
        <v>127</v>
      </c>
      <c r="S244" t="s">
        <v>60</v>
      </c>
      <c r="T244" t="s">
        <v>149</v>
      </c>
      <c r="U244" t="s">
        <v>81</v>
      </c>
      <c r="V244" t="s">
        <v>219</v>
      </c>
      <c r="W244" t="s">
        <v>1308</v>
      </c>
      <c r="X244" t="s">
        <v>97</v>
      </c>
      <c r="Y244" t="s">
        <v>64</v>
      </c>
      <c r="Z244" t="s">
        <v>51</v>
      </c>
      <c r="AA244" t="s">
        <v>318</v>
      </c>
      <c r="AB244" t="s">
        <v>236</v>
      </c>
      <c r="AC244" t="s">
        <v>64</v>
      </c>
      <c r="AD244" t="s">
        <v>719</v>
      </c>
      <c r="AE244" t="s">
        <v>162</v>
      </c>
      <c r="AF244" t="s">
        <v>69</v>
      </c>
      <c r="AG244" t="s">
        <v>123</v>
      </c>
      <c r="AH244" t="s">
        <v>194</v>
      </c>
      <c r="AI244" t="s">
        <v>181</v>
      </c>
      <c r="AJ244" t="s">
        <v>73</v>
      </c>
      <c r="AK244" t="s">
        <v>60</v>
      </c>
      <c r="AL244" t="s">
        <v>75</v>
      </c>
      <c r="AM244" t="s">
        <v>76</v>
      </c>
      <c r="AN244" t="s">
        <v>78</v>
      </c>
      <c r="AO244" t="s">
        <v>168</v>
      </c>
      <c r="AP244" t="s">
        <v>79</v>
      </c>
      <c r="AQ244" t="s">
        <v>421</v>
      </c>
      <c r="AR244" t="s">
        <v>259</v>
      </c>
      <c r="AS244" t="s">
        <v>77</v>
      </c>
      <c r="AT244" t="s">
        <v>171</v>
      </c>
      <c r="AU244" t="s">
        <v>84</v>
      </c>
    </row>
    <row r="245" spans="1:47" hidden="1" x14ac:dyDescent="0.3">
      <c r="A245" t="s">
        <v>1459</v>
      </c>
      <c r="B245" t="s">
        <v>1460</v>
      </c>
      <c r="C245" s="1" t="str">
        <f t="shared" si="18"/>
        <v>21:0090</v>
      </c>
      <c r="D245" s="1" t="str">
        <f t="shared" si="19"/>
        <v>21:0006</v>
      </c>
      <c r="E245" t="s">
        <v>1461</v>
      </c>
      <c r="F245" t="s">
        <v>1462</v>
      </c>
      <c r="H245">
        <v>64.800482500000001</v>
      </c>
      <c r="I245">
        <v>-111.585168</v>
      </c>
      <c r="J245" s="1" t="str">
        <f t="shared" si="14"/>
        <v>Till</v>
      </c>
      <c r="K245" s="1" t="str">
        <f t="shared" si="15"/>
        <v>&lt;63 micron</v>
      </c>
      <c r="L245" t="s">
        <v>51</v>
      </c>
      <c r="M245" t="s">
        <v>436</v>
      </c>
      <c r="N245" t="s">
        <v>53</v>
      </c>
      <c r="O245" t="s">
        <v>345</v>
      </c>
      <c r="P245" t="s">
        <v>126</v>
      </c>
      <c r="Q245" t="s">
        <v>259</v>
      </c>
      <c r="R245" t="s">
        <v>190</v>
      </c>
      <c r="S245" t="s">
        <v>181</v>
      </c>
      <c r="T245" t="s">
        <v>382</v>
      </c>
      <c r="U245" t="s">
        <v>81</v>
      </c>
      <c r="V245" t="s">
        <v>61</v>
      </c>
      <c r="W245" t="s">
        <v>527</v>
      </c>
      <c r="X245" t="s">
        <v>119</v>
      </c>
      <c r="Y245" t="s">
        <v>64</v>
      </c>
      <c r="Z245" t="s">
        <v>51</v>
      </c>
      <c r="AA245" t="s">
        <v>284</v>
      </c>
      <c r="AB245" t="s">
        <v>606</v>
      </c>
      <c r="AC245" t="s">
        <v>64</v>
      </c>
      <c r="AD245" t="s">
        <v>583</v>
      </c>
      <c r="AE245" t="s">
        <v>68</v>
      </c>
      <c r="AF245" t="s">
        <v>69</v>
      </c>
      <c r="AG245" t="s">
        <v>316</v>
      </c>
      <c r="AH245" t="s">
        <v>71</v>
      </c>
      <c r="AI245" t="s">
        <v>226</v>
      </c>
      <c r="AJ245" t="s">
        <v>73</v>
      </c>
      <c r="AK245" t="s">
        <v>422</v>
      </c>
      <c r="AL245" t="s">
        <v>75</v>
      </c>
      <c r="AM245" t="s">
        <v>76</v>
      </c>
      <c r="AN245" t="s">
        <v>78</v>
      </c>
      <c r="AO245" t="s">
        <v>78</v>
      </c>
      <c r="AP245" t="s">
        <v>260</v>
      </c>
      <c r="AQ245" t="s">
        <v>167</v>
      </c>
      <c r="AR245" t="s">
        <v>64</v>
      </c>
      <c r="AS245" t="s">
        <v>126</v>
      </c>
      <c r="AT245" t="s">
        <v>171</v>
      </c>
      <c r="AU245" t="s">
        <v>84</v>
      </c>
    </row>
    <row r="246" spans="1:47" hidden="1" x14ac:dyDescent="0.3">
      <c r="A246" t="s">
        <v>1463</v>
      </c>
      <c r="B246" t="s">
        <v>1464</v>
      </c>
      <c r="C246" s="1" t="str">
        <f t="shared" si="18"/>
        <v>21:0090</v>
      </c>
      <c r="D246" s="1" t="str">
        <f t="shared" si="19"/>
        <v>21:0006</v>
      </c>
      <c r="E246" t="s">
        <v>1461</v>
      </c>
      <c r="F246" t="s">
        <v>1465</v>
      </c>
      <c r="H246">
        <v>64.800482500000001</v>
      </c>
      <c r="I246">
        <v>-111.585168</v>
      </c>
      <c r="J246" s="1" t="str">
        <f t="shared" si="14"/>
        <v>Till</v>
      </c>
      <c r="K246" s="1" t="str">
        <f t="shared" si="15"/>
        <v>&lt;63 micron</v>
      </c>
      <c r="L246" t="s">
        <v>51</v>
      </c>
      <c r="M246" t="s">
        <v>81</v>
      </c>
      <c r="N246" t="s">
        <v>116</v>
      </c>
      <c r="O246" t="s">
        <v>743</v>
      </c>
      <c r="P246" t="s">
        <v>246</v>
      </c>
      <c r="Q246" t="s">
        <v>259</v>
      </c>
      <c r="R246" t="s">
        <v>70</v>
      </c>
      <c r="S246" t="s">
        <v>181</v>
      </c>
      <c r="T246" t="s">
        <v>136</v>
      </c>
      <c r="U246" t="s">
        <v>81</v>
      </c>
      <c r="V246" t="s">
        <v>253</v>
      </c>
      <c r="W246" t="s">
        <v>222</v>
      </c>
      <c r="X246" t="s">
        <v>72</v>
      </c>
      <c r="Y246" t="s">
        <v>64</v>
      </c>
      <c r="Z246" t="s">
        <v>51</v>
      </c>
      <c r="AA246" t="s">
        <v>296</v>
      </c>
      <c r="AB246" t="s">
        <v>319</v>
      </c>
      <c r="AC246" t="s">
        <v>64</v>
      </c>
      <c r="AD246" t="s">
        <v>685</v>
      </c>
      <c r="AE246" t="s">
        <v>338</v>
      </c>
      <c r="AF246" t="s">
        <v>69</v>
      </c>
      <c r="AG246" t="s">
        <v>284</v>
      </c>
      <c r="AH246" t="s">
        <v>194</v>
      </c>
      <c r="AI246" t="s">
        <v>89</v>
      </c>
      <c r="AJ246" t="s">
        <v>73</v>
      </c>
      <c r="AK246" t="s">
        <v>929</v>
      </c>
      <c r="AL246" t="s">
        <v>75</v>
      </c>
      <c r="AM246" t="s">
        <v>76</v>
      </c>
      <c r="AN246" t="s">
        <v>77</v>
      </c>
      <c r="AO246" t="s">
        <v>219</v>
      </c>
      <c r="AP246" t="s">
        <v>260</v>
      </c>
      <c r="AQ246" t="s">
        <v>155</v>
      </c>
      <c r="AR246" t="s">
        <v>64</v>
      </c>
      <c r="AS246" t="s">
        <v>333</v>
      </c>
      <c r="AT246" t="s">
        <v>249</v>
      </c>
      <c r="AU246" t="s">
        <v>84</v>
      </c>
    </row>
    <row r="247" spans="1:47" hidden="1" x14ac:dyDescent="0.3">
      <c r="A247" t="s">
        <v>1466</v>
      </c>
      <c r="B247" t="s">
        <v>1467</v>
      </c>
      <c r="C247" s="1" t="str">
        <f t="shared" si="18"/>
        <v>21:0090</v>
      </c>
      <c r="D247" s="1" t="str">
        <f t="shared" si="19"/>
        <v>21:0006</v>
      </c>
      <c r="E247" t="s">
        <v>1468</v>
      </c>
      <c r="F247" t="s">
        <v>1469</v>
      </c>
      <c r="H247">
        <v>64.147004499999994</v>
      </c>
      <c r="I247">
        <v>-110.94895820000001</v>
      </c>
      <c r="J247" s="1" t="str">
        <f t="shared" si="14"/>
        <v>Till</v>
      </c>
      <c r="K247" s="1" t="str">
        <f t="shared" si="15"/>
        <v>&lt;63 micron</v>
      </c>
      <c r="L247" t="s">
        <v>51</v>
      </c>
      <c r="M247" t="s">
        <v>533</v>
      </c>
      <c r="N247" t="s">
        <v>56</v>
      </c>
      <c r="O247" t="s">
        <v>315</v>
      </c>
      <c r="P247" t="s">
        <v>481</v>
      </c>
      <c r="Q247" t="s">
        <v>259</v>
      </c>
      <c r="R247" t="s">
        <v>414</v>
      </c>
      <c r="S247" t="s">
        <v>60</v>
      </c>
      <c r="T247" t="s">
        <v>296</v>
      </c>
      <c r="U247" t="s">
        <v>81</v>
      </c>
      <c r="V247" t="s">
        <v>95</v>
      </c>
      <c r="W247" t="s">
        <v>383</v>
      </c>
      <c r="X247" t="s">
        <v>97</v>
      </c>
      <c r="Y247" t="s">
        <v>64</v>
      </c>
      <c r="Z247" t="s">
        <v>51</v>
      </c>
      <c r="AA247" t="s">
        <v>206</v>
      </c>
      <c r="AB247" t="s">
        <v>236</v>
      </c>
      <c r="AC247" t="s">
        <v>64</v>
      </c>
      <c r="AD247" t="s">
        <v>67</v>
      </c>
      <c r="AE247" t="s">
        <v>287</v>
      </c>
      <c r="AF247" t="s">
        <v>69</v>
      </c>
      <c r="AG247" t="s">
        <v>327</v>
      </c>
      <c r="AH247" t="s">
        <v>194</v>
      </c>
      <c r="AI247" t="s">
        <v>288</v>
      </c>
      <c r="AJ247" t="s">
        <v>73</v>
      </c>
      <c r="AK247" t="s">
        <v>167</v>
      </c>
      <c r="AL247" t="s">
        <v>75</v>
      </c>
      <c r="AM247" t="s">
        <v>76</v>
      </c>
      <c r="AN247" t="s">
        <v>78</v>
      </c>
      <c r="AO247" t="s">
        <v>104</v>
      </c>
      <c r="AP247" t="s">
        <v>392</v>
      </c>
      <c r="AQ247" t="s">
        <v>595</v>
      </c>
      <c r="AR247" t="s">
        <v>259</v>
      </c>
      <c r="AS247" t="s">
        <v>139</v>
      </c>
      <c r="AT247" t="s">
        <v>171</v>
      </c>
      <c r="AU247" t="s">
        <v>84</v>
      </c>
    </row>
    <row r="248" spans="1:47" hidden="1" x14ac:dyDescent="0.3">
      <c r="A248" t="s">
        <v>1470</v>
      </c>
      <c r="B248" t="s">
        <v>1471</v>
      </c>
      <c r="C248" s="1" t="str">
        <f t="shared" si="18"/>
        <v>21:0090</v>
      </c>
      <c r="D248" s="1" t="str">
        <f t="shared" si="19"/>
        <v>21:0006</v>
      </c>
      <c r="E248" t="s">
        <v>1468</v>
      </c>
      <c r="F248" t="s">
        <v>1472</v>
      </c>
      <c r="H248">
        <v>64.147004499999994</v>
      </c>
      <c r="I248">
        <v>-110.94895820000001</v>
      </c>
      <c r="J248" s="1" t="str">
        <f t="shared" si="14"/>
        <v>Till</v>
      </c>
      <c r="K248" s="1" t="str">
        <f t="shared" si="15"/>
        <v>&lt;63 micron</v>
      </c>
      <c r="L248" t="s">
        <v>51</v>
      </c>
      <c r="M248" t="s">
        <v>533</v>
      </c>
      <c r="N248" t="s">
        <v>119</v>
      </c>
      <c r="O248" t="s">
        <v>707</v>
      </c>
      <c r="P248" t="s">
        <v>481</v>
      </c>
      <c r="Q248" t="s">
        <v>64</v>
      </c>
      <c r="R248" t="s">
        <v>327</v>
      </c>
      <c r="S248" t="s">
        <v>116</v>
      </c>
      <c r="T248" t="s">
        <v>346</v>
      </c>
      <c r="U248" t="s">
        <v>259</v>
      </c>
      <c r="V248" t="s">
        <v>154</v>
      </c>
      <c r="W248" t="s">
        <v>1473</v>
      </c>
      <c r="X248" t="s">
        <v>97</v>
      </c>
      <c r="Y248" t="s">
        <v>259</v>
      </c>
      <c r="Z248" t="s">
        <v>51</v>
      </c>
      <c r="AA248" t="s">
        <v>101</v>
      </c>
      <c r="AB248" t="s">
        <v>121</v>
      </c>
      <c r="AC248" t="s">
        <v>64</v>
      </c>
      <c r="AD248" t="s">
        <v>205</v>
      </c>
      <c r="AE248" t="s">
        <v>162</v>
      </c>
      <c r="AF248" t="s">
        <v>69</v>
      </c>
      <c r="AG248" t="s">
        <v>65</v>
      </c>
      <c r="AH248" t="s">
        <v>71</v>
      </c>
      <c r="AI248" t="s">
        <v>686</v>
      </c>
      <c r="AJ248" t="s">
        <v>73</v>
      </c>
      <c r="AK248" t="s">
        <v>155</v>
      </c>
      <c r="AL248" t="s">
        <v>75</v>
      </c>
      <c r="AM248" t="s">
        <v>76</v>
      </c>
      <c r="AN248" t="s">
        <v>78</v>
      </c>
      <c r="AO248" t="s">
        <v>78</v>
      </c>
      <c r="AP248" t="s">
        <v>169</v>
      </c>
      <c r="AQ248" t="s">
        <v>299</v>
      </c>
      <c r="AR248" t="s">
        <v>64</v>
      </c>
      <c r="AS248" t="s">
        <v>139</v>
      </c>
      <c r="AT248" t="s">
        <v>171</v>
      </c>
      <c r="AU248" t="s">
        <v>84</v>
      </c>
    </row>
    <row r="249" spans="1:47" hidden="1" x14ac:dyDescent="0.3">
      <c r="A249" t="s">
        <v>1474</v>
      </c>
      <c r="B249" t="s">
        <v>1475</v>
      </c>
      <c r="C249" s="1" t="str">
        <f t="shared" si="18"/>
        <v>21:0090</v>
      </c>
      <c r="D249" s="1" t="str">
        <f t="shared" si="19"/>
        <v>21:0006</v>
      </c>
      <c r="E249" t="s">
        <v>1476</v>
      </c>
      <c r="F249" t="s">
        <v>1477</v>
      </c>
      <c r="H249">
        <v>64.242842199999998</v>
      </c>
      <c r="I249">
        <v>-110.8048857</v>
      </c>
      <c r="J249" s="1" t="str">
        <f t="shared" si="14"/>
        <v>Till</v>
      </c>
      <c r="K249" s="1" t="str">
        <f t="shared" si="15"/>
        <v>&lt;63 micron</v>
      </c>
      <c r="L249" t="s">
        <v>51</v>
      </c>
      <c r="M249" t="s">
        <v>297</v>
      </c>
      <c r="N249" t="s">
        <v>81</v>
      </c>
      <c r="O249" t="s">
        <v>270</v>
      </c>
      <c r="P249" t="s">
        <v>77</v>
      </c>
      <c r="Q249" t="s">
        <v>259</v>
      </c>
      <c r="R249" t="s">
        <v>127</v>
      </c>
      <c r="S249" t="s">
        <v>181</v>
      </c>
      <c r="T249" t="s">
        <v>346</v>
      </c>
      <c r="U249" t="s">
        <v>81</v>
      </c>
      <c r="V249" t="s">
        <v>95</v>
      </c>
      <c r="W249" t="s">
        <v>451</v>
      </c>
      <c r="X249" t="s">
        <v>97</v>
      </c>
      <c r="Y249" t="s">
        <v>64</v>
      </c>
      <c r="Z249" t="s">
        <v>51</v>
      </c>
      <c r="AA249" t="s">
        <v>318</v>
      </c>
      <c r="AB249" t="s">
        <v>99</v>
      </c>
      <c r="AC249" t="s">
        <v>64</v>
      </c>
      <c r="AD249" t="s">
        <v>407</v>
      </c>
      <c r="AE249" t="s">
        <v>176</v>
      </c>
      <c r="AF249" t="s">
        <v>69</v>
      </c>
      <c r="AG249" t="s">
        <v>93</v>
      </c>
      <c r="AH249" t="s">
        <v>71</v>
      </c>
      <c r="AI249" t="s">
        <v>125</v>
      </c>
      <c r="AJ249" t="s">
        <v>73</v>
      </c>
      <c r="AK249" t="s">
        <v>196</v>
      </c>
      <c r="AL249" t="s">
        <v>75</v>
      </c>
      <c r="AM249" t="s">
        <v>76</v>
      </c>
      <c r="AN249" t="s">
        <v>78</v>
      </c>
      <c r="AO249" t="s">
        <v>251</v>
      </c>
      <c r="AP249" t="s">
        <v>58</v>
      </c>
      <c r="AQ249" t="s">
        <v>595</v>
      </c>
      <c r="AR249" t="s">
        <v>64</v>
      </c>
      <c r="AS249" t="s">
        <v>77</v>
      </c>
      <c r="AT249" t="s">
        <v>171</v>
      </c>
      <c r="AU249" t="s">
        <v>84</v>
      </c>
    </row>
    <row r="250" spans="1:47" hidden="1" x14ac:dyDescent="0.3">
      <c r="A250" t="s">
        <v>1478</v>
      </c>
      <c r="B250" t="s">
        <v>1479</v>
      </c>
      <c r="C250" s="1" t="str">
        <f t="shared" si="18"/>
        <v>21:0090</v>
      </c>
      <c r="D250" s="1" t="str">
        <f t="shared" si="19"/>
        <v>21:0006</v>
      </c>
      <c r="E250" t="s">
        <v>1480</v>
      </c>
      <c r="F250" t="s">
        <v>1481</v>
      </c>
      <c r="H250">
        <v>64.261704800000004</v>
      </c>
      <c r="I250">
        <v>-110.5704034</v>
      </c>
      <c r="J250" s="1" t="str">
        <f t="shared" si="14"/>
        <v>Till</v>
      </c>
      <c r="K250" s="1" t="str">
        <f t="shared" si="15"/>
        <v>&lt;63 micron</v>
      </c>
      <c r="L250" t="s">
        <v>51</v>
      </c>
      <c r="M250" t="s">
        <v>181</v>
      </c>
      <c r="N250" t="s">
        <v>60</v>
      </c>
      <c r="O250" t="s">
        <v>1482</v>
      </c>
      <c r="P250" t="s">
        <v>77</v>
      </c>
      <c r="Q250" t="s">
        <v>259</v>
      </c>
      <c r="R250" t="s">
        <v>414</v>
      </c>
      <c r="S250" t="s">
        <v>56</v>
      </c>
      <c r="T250" t="s">
        <v>337</v>
      </c>
      <c r="U250" t="s">
        <v>259</v>
      </c>
      <c r="V250" t="s">
        <v>154</v>
      </c>
      <c r="W250" t="s">
        <v>1483</v>
      </c>
      <c r="X250" t="s">
        <v>60</v>
      </c>
      <c r="Y250" t="s">
        <v>64</v>
      </c>
      <c r="Z250" t="s">
        <v>51</v>
      </c>
      <c r="AA250" t="s">
        <v>336</v>
      </c>
      <c r="AB250" t="s">
        <v>274</v>
      </c>
      <c r="AC250" t="s">
        <v>64</v>
      </c>
      <c r="AD250" t="s">
        <v>469</v>
      </c>
      <c r="AE250" t="s">
        <v>287</v>
      </c>
      <c r="AF250" t="s">
        <v>69</v>
      </c>
      <c r="AG250" t="s">
        <v>287</v>
      </c>
      <c r="AH250" t="s">
        <v>71</v>
      </c>
      <c r="AI250" t="s">
        <v>398</v>
      </c>
      <c r="AJ250" t="s">
        <v>73</v>
      </c>
      <c r="AK250" t="s">
        <v>155</v>
      </c>
      <c r="AL250" t="s">
        <v>75</v>
      </c>
      <c r="AM250" t="s">
        <v>76</v>
      </c>
      <c r="AN250" t="s">
        <v>78</v>
      </c>
      <c r="AO250" t="s">
        <v>78</v>
      </c>
      <c r="AP250" t="s">
        <v>207</v>
      </c>
      <c r="AQ250" t="s">
        <v>170</v>
      </c>
      <c r="AR250" t="s">
        <v>64</v>
      </c>
      <c r="AS250" t="s">
        <v>139</v>
      </c>
      <c r="AT250" t="s">
        <v>171</v>
      </c>
      <c r="AU250" t="s">
        <v>84</v>
      </c>
    </row>
    <row r="251" spans="1:47" hidden="1" x14ac:dyDescent="0.3">
      <c r="A251" t="s">
        <v>1484</v>
      </c>
      <c r="B251" t="s">
        <v>1485</v>
      </c>
      <c r="C251" s="1" t="str">
        <f t="shared" si="18"/>
        <v>21:0090</v>
      </c>
      <c r="D251" s="1" t="str">
        <f t="shared" si="19"/>
        <v>21:0006</v>
      </c>
      <c r="E251" t="s">
        <v>1486</v>
      </c>
      <c r="F251" t="s">
        <v>1487</v>
      </c>
      <c r="H251">
        <v>64.097793199999998</v>
      </c>
      <c r="I251">
        <v>-110.5121809</v>
      </c>
      <c r="J251" s="1" t="str">
        <f t="shared" si="14"/>
        <v>Till</v>
      </c>
      <c r="K251" s="1" t="str">
        <f t="shared" si="15"/>
        <v>&lt;63 micron</v>
      </c>
      <c r="L251" t="s">
        <v>51</v>
      </c>
      <c r="M251" t="s">
        <v>250</v>
      </c>
      <c r="N251" t="s">
        <v>53</v>
      </c>
      <c r="O251" t="s">
        <v>360</v>
      </c>
      <c r="P251" t="s">
        <v>246</v>
      </c>
      <c r="Q251" t="s">
        <v>81</v>
      </c>
      <c r="R251" t="s">
        <v>218</v>
      </c>
      <c r="S251" t="s">
        <v>60</v>
      </c>
      <c r="T251" t="s">
        <v>120</v>
      </c>
      <c r="U251" t="s">
        <v>81</v>
      </c>
      <c r="V251" t="s">
        <v>154</v>
      </c>
      <c r="W251" t="s">
        <v>1442</v>
      </c>
      <c r="X251" t="s">
        <v>60</v>
      </c>
      <c r="Y251" t="s">
        <v>64</v>
      </c>
      <c r="Z251" t="s">
        <v>51</v>
      </c>
      <c r="AA251" t="s">
        <v>176</v>
      </c>
      <c r="AB251" t="s">
        <v>274</v>
      </c>
      <c r="AC251" t="s">
        <v>64</v>
      </c>
      <c r="AD251" t="s">
        <v>1384</v>
      </c>
      <c r="AE251" t="s">
        <v>111</v>
      </c>
      <c r="AF251" t="s">
        <v>69</v>
      </c>
      <c r="AG251" t="s">
        <v>814</v>
      </c>
      <c r="AH251" t="s">
        <v>194</v>
      </c>
      <c r="AI251" t="s">
        <v>355</v>
      </c>
      <c r="AJ251" t="s">
        <v>73</v>
      </c>
      <c r="AK251" t="s">
        <v>421</v>
      </c>
      <c r="AL251" t="s">
        <v>75</v>
      </c>
      <c r="AM251" t="s">
        <v>76</v>
      </c>
      <c r="AN251" t="s">
        <v>78</v>
      </c>
      <c r="AO251" t="s">
        <v>168</v>
      </c>
      <c r="AP251" t="s">
        <v>293</v>
      </c>
      <c r="AQ251" t="s">
        <v>436</v>
      </c>
      <c r="AR251" t="s">
        <v>64</v>
      </c>
      <c r="AS251" t="s">
        <v>300</v>
      </c>
      <c r="AT251" t="s">
        <v>171</v>
      </c>
      <c r="AU251" t="s">
        <v>84</v>
      </c>
    </row>
    <row r="252" spans="1:47" hidden="1" x14ac:dyDescent="0.3">
      <c r="A252" t="s">
        <v>1488</v>
      </c>
      <c r="B252" t="s">
        <v>1489</v>
      </c>
      <c r="C252" s="1" t="str">
        <f t="shared" si="18"/>
        <v>21:0090</v>
      </c>
      <c r="D252" s="1" t="str">
        <f t="shared" si="19"/>
        <v>21:0006</v>
      </c>
      <c r="E252" t="s">
        <v>1490</v>
      </c>
      <c r="F252" t="s">
        <v>1491</v>
      </c>
      <c r="H252">
        <v>64.026780000000002</v>
      </c>
      <c r="I252">
        <v>-110.704767</v>
      </c>
      <c r="J252" s="1" t="str">
        <f t="shared" si="14"/>
        <v>Till</v>
      </c>
      <c r="K252" s="1" t="str">
        <f t="shared" si="15"/>
        <v>&lt;63 micron</v>
      </c>
      <c r="L252" t="s">
        <v>51</v>
      </c>
      <c r="M252" t="s">
        <v>58</v>
      </c>
      <c r="N252" t="s">
        <v>60</v>
      </c>
      <c r="O252" t="s">
        <v>216</v>
      </c>
      <c r="P252" t="s">
        <v>147</v>
      </c>
      <c r="Q252" t="s">
        <v>64</v>
      </c>
      <c r="R252" t="s">
        <v>413</v>
      </c>
      <c r="S252" t="s">
        <v>116</v>
      </c>
      <c r="T252" t="s">
        <v>363</v>
      </c>
      <c r="U252" t="s">
        <v>81</v>
      </c>
      <c r="V252" t="s">
        <v>154</v>
      </c>
      <c r="W252" t="s">
        <v>1492</v>
      </c>
      <c r="X252" t="s">
        <v>60</v>
      </c>
      <c r="Y252" t="s">
        <v>64</v>
      </c>
      <c r="Z252" t="s">
        <v>51</v>
      </c>
      <c r="AA252" t="s">
        <v>101</v>
      </c>
      <c r="AB252" t="s">
        <v>428</v>
      </c>
      <c r="AC252" t="s">
        <v>64</v>
      </c>
      <c r="AD252" t="s">
        <v>1493</v>
      </c>
      <c r="AE252" t="s">
        <v>507</v>
      </c>
      <c r="AF252" t="s">
        <v>69</v>
      </c>
      <c r="AG252" t="s">
        <v>273</v>
      </c>
      <c r="AH252" t="s">
        <v>71</v>
      </c>
      <c r="AI252" t="s">
        <v>124</v>
      </c>
      <c r="AJ252" t="s">
        <v>73</v>
      </c>
      <c r="AK252" t="s">
        <v>105</v>
      </c>
      <c r="AL252" t="s">
        <v>75</v>
      </c>
      <c r="AM252" t="s">
        <v>76</v>
      </c>
      <c r="AN252" t="s">
        <v>78</v>
      </c>
      <c r="AO252" t="s">
        <v>78</v>
      </c>
      <c r="AP252" t="s">
        <v>636</v>
      </c>
      <c r="AQ252" t="s">
        <v>126</v>
      </c>
      <c r="AR252" t="s">
        <v>64</v>
      </c>
      <c r="AS252" t="s">
        <v>300</v>
      </c>
      <c r="AT252" t="s">
        <v>171</v>
      </c>
      <c r="AU252" t="s">
        <v>84</v>
      </c>
    </row>
    <row r="253" spans="1:47" hidden="1" x14ac:dyDescent="0.3">
      <c r="A253" t="s">
        <v>1494</v>
      </c>
      <c r="B253" t="s">
        <v>1495</v>
      </c>
      <c r="C253" s="1" t="str">
        <f t="shared" si="18"/>
        <v>21:0090</v>
      </c>
      <c r="D253" s="1" t="str">
        <f t="shared" si="19"/>
        <v>21:0006</v>
      </c>
      <c r="E253" t="s">
        <v>1496</v>
      </c>
      <c r="F253" t="s">
        <v>1497</v>
      </c>
      <c r="H253">
        <v>64.016359899999998</v>
      </c>
      <c r="I253">
        <v>-110.9497906</v>
      </c>
      <c r="J253" s="1" t="str">
        <f t="shared" si="14"/>
        <v>Till</v>
      </c>
      <c r="K253" s="1" t="str">
        <f t="shared" si="15"/>
        <v>&lt;63 micron</v>
      </c>
      <c r="L253" t="s">
        <v>51</v>
      </c>
      <c r="M253" t="s">
        <v>293</v>
      </c>
      <c r="N253" t="s">
        <v>60</v>
      </c>
      <c r="O253" t="s">
        <v>345</v>
      </c>
      <c r="P253" t="s">
        <v>139</v>
      </c>
      <c r="Q253" t="s">
        <v>81</v>
      </c>
      <c r="R253" t="s">
        <v>327</v>
      </c>
      <c r="S253" t="s">
        <v>116</v>
      </c>
      <c r="T253" t="s">
        <v>814</v>
      </c>
      <c r="U253" t="s">
        <v>259</v>
      </c>
      <c r="V253" t="s">
        <v>95</v>
      </c>
      <c r="W253" t="s">
        <v>888</v>
      </c>
      <c r="X253" t="s">
        <v>181</v>
      </c>
      <c r="Y253" t="s">
        <v>64</v>
      </c>
      <c r="Z253" t="s">
        <v>51</v>
      </c>
      <c r="AA253" t="s">
        <v>334</v>
      </c>
      <c r="AB253" t="s">
        <v>121</v>
      </c>
      <c r="AC253" t="s">
        <v>64</v>
      </c>
      <c r="AD253" t="s">
        <v>220</v>
      </c>
      <c r="AE253" t="s">
        <v>337</v>
      </c>
      <c r="AF253" t="s">
        <v>69</v>
      </c>
      <c r="AG253" t="s">
        <v>149</v>
      </c>
      <c r="AH253" t="s">
        <v>194</v>
      </c>
      <c r="AI253" t="s">
        <v>52</v>
      </c>
      <c r="AJ253" t="s">
        <v>73</v>
      </c>
      <c r="AK253" t="s">
        <v>103</v>
      </c>
      <c r="AL253" t="s">
        <v>75</v>
      </c>
      <c r="AM253" t="s">
        <v>76</v>
      </c>
      <c r="AN253" t="s">
        <v>137</v>
      </c>
      <c r="AO253" t="s">
        <v>104</v>
      </c>
      <c r="AP253" t="s">
        <v>207</v>
      </c>
      <c r="AQ253" t="s">
        <v>340</v>
      </c>
      <c r="AR253" t="s">
        <v>81</v>
      </c>
      <c r="AS253" t="s">
        <v>139</v>
      </c>
      <c r="AT253" t="s">
        <v>171</v>
      </c>
      <c r="AU253" t="s">
        <v>84</v>
      </c>
    </row>
    <row r="254" spans="1:47" hidden="1" x14ac:dyDescent="0.3">
      <c r="A254" t="s">
        <v>1498</v>
      </c>
      <c r="B254" t="s">
        <v>1499</v>
      </c>
      <c r="C254" s="1" t="str">
        <f t="shared" si="18"/>
        <v>21:0090</v>
      </c>
      <c r="D254" s="1" t="str">
        <f t="shared" si="19"/>
        <v>21:0006</v>
      </c>
      <c r="E254" t="s">
        <v>1500</v>
      </c>
      <c r="F254" t="s">
        <v>1501</v>
      </c>
      <c r="H254">
        <v>64.188795200000001</v>
      </c>
      <c r="I254">
        <v>-110.2489712</v>
      </c>
      <c r="J254" s="1" t="str">
        <f t="shared" si="14"/>
        <v>Till</v>
      </c>
      <c r="K254" s="1" t="str">
        <f t="shared" si="15"/>
        <v>&lt;63 micron</v>
      </c>
      <c r="L254" t="s">
        <v>51</v>
      </c>
      <c r="M254" t="s">
        <v>473</v>
      </c>
      <c r="N254" t="s">
        <v>56</v>
      </c>
      <c r="O254" t="s">
        <v>360</v>
      </c>
      <c r="P254" t="s">
        <v>77</v>
      </c>
      <c r="Q254" t="s">
        <v>81</v>
      </c>
      <c r="R254" t="s">
        <v>384</v>
      </c>
      <c r="S254" t="s">
        <v>116</v>
      </c>
      <c r="T254" t="s">
        <v>192</v>
      </c>
      <c r="U254" t="s">
        <v>81</v>
      </c>
      <c r="V254" t="s">
        <v>95</v>
      </c>
      <c r="W254" t="s">
        <v>1409</v>
      </c>
      <c r="X254" t="s">
        <v>181</v>
      </c>
      <c r="Y254" t="s">
        <v>64</v>
      </c>
      <c r="Z254" t="s">
        <v>51</v>
      </c>
      <c r="AA254" t="s">
        <v>120</v>
      </c>
      <c r="AB254" t="s">
        <v>102</v>
      </c>
      <c r="AC254" t="s">
        <v>64</v>
      </c>
      <c r="AD254" t="s">
        <v>275</v>
      </c>
      <c r="AE254" t="s">
        <v>470</v>
      </c>
      <c r="AF254" t="s">
        <v>69</v>
      </c>
      <c r="AG254" t="s">
        <v>249</v>
      </c>
      <c r="AH254" t="s">
        <v>71</v>
      </c>
      <c r="AI254" t="s">
        <v>60</v>
      </c>
      <c r="AJ254" t="s">
        <v>73</v>
      </c>
      <c r="AK254" t="s">
        <v>208</v>
      </c>
      <c r="AL254" t="s">
        <v>75</v>
      </c>
      <c r="AM254" t="s">
        <v>76</v>
      </c>
      <c r="AN254" t="s">
        <v>259</v>
      </c>
      <c r="AO254" t="s">
        <v>104</v>
      </c>
      <c r="AP254" t="s">
        <v>58</v>
      </c>
      <c r="AQ254" t="s">
        <v>595</v>
      </c>
      <c r="AR254" t="s">
        <v>64</v>
      </c>
      <c r="AS254" t="s">
        <v>82</v>
      </c>
      <c r="AT254" t="s">
        <v>171</v>
      </c>
      <c r="AU254" t="s">
        <v>84</v>
      </c>
    </row>
    <row r="255" spans="1:47" hidden="1" x14ac:dyDescent="0.3">
      <c r="A255" t="s">
        <v>1502</v>
      </c>
      <c r="B255" t="s">
        <v>1503</v>
      </c>
      <c r="C255" s="1" t="str">
        <f t="shared" si="18"/>
        <v>21:0090</v>
      </c>
      <c r="D255" s="1" t="str">
        <f t="shared" si="19"/>
        <v>21:0006</v>
      </c>
      <c r="E255" t="s">
        <v>1504</v>
      </c>
      <c r="F255" t="s">
        <v>1505</v>
      </c>
      <c r="H255">
        <v>64.128820000000005</v>
      </c>
      <c r="I255">
        <v>-110.04659820000001</v>
      </c>
      <c r="J255" s="1" t="str">
        <f t="shared" si="14"/>
        <v>Till</v>
      </c>
      <c r="K255" s="1" t="str">
        <f t="shared" si="15"/>
        <v>&lt;63 micron</v>
      </c>
      <c r="L255" t="s">
        <v>51</v>
      </c>
      <c r="M255" t="s">
        <v>252</v>
      </c>
      <c r="N255" t="s">
        <v>53</v>
      </c>
      <c r="O255" t="s">
        <v>1353</v>
      </c>
      <c r="P255" t="s">
        <v>126</v>
      </c>
      <c r="Q255" t="s">
        <v>259</v>
      </c>
      <c r="R255" t="s">
        <v>83</v>
      </c>
      <c r="S255" t="s">
        <v>56</v>
      </c>
      <c r="T255" t="s">
        <v>336</v>
      </c>
      <c r="U255" t="s">
        <v>259</v>
      </c>
      <c r="V255" t="s">
        <v>95</v>
      </c>
      <c r="W255" t="s">
        <v>893</v>
      </c>
      <c r="X255" t="s">
        <v>97</v>
      </c>
      <c r="Y255" t="s">
        <v>64</v>
      </c>
      <c r="Z255" t="s">
        <v>51</v>
      </c>
      <c r="AA255" t="s">
        <v>814</v>
      </c>
      <c r="AB255" t="s">
        <v>121</v>
      </c>
      <c r="AC255" t="s">
        <v>64</v>
      </c>
      <c r="AD255" t="s">
        <v>220</v>
      </c>
      <c r="AE255" t="s">
        <v>470</v>
      </c>
      <c r="AF255" t="s">
        <v>69</v>
      </c>
      <c r="AG255" t="s">
        <v>296</v>
      </c>
      <c r="AH255" t="s">
        <v>71</v>
      </c>
      <c r="AI255" t="s">
        <v>167</v>
      </c>
      <c r="AJ255" t="s">
        <v>73</v>
      </c>
      <c r="AK255" t="s">
        <v>153</v>
      </c>
      <c r="AL255" t="s">
        <v>75</v>
      </c>
      <c r="AM255" t="s">
        <v>76</v>
      </c>
      <c r="AN255" t="s">
        <v>259</v>
      </c>
      <c r="AO255" t="s">
        <v>168</v>
      </c>
      <c r="AP255" t="s">
        <v>58</v>
      </c>
      <c r="AQ255" t="s">
        <v>333</v>
      </c>
      <c r="AR255" t="s">
        <v>64</v>
      </c>
      <c r="AS255" t="s">
        <v>81</v>
      </c>
      <c r="AT255" t="s">
        <v>171</v>
      </c>
      <c r="AU255" t="s">
        <v>84</v>
      </c>
    </row>
    <row r="256" spans="1:47" hidden="1" x14ac:dyDescent="0.3">
      <c r="A256" t="s">
        <v>1506</v>
      </c>
      <c r="B256" t="s">
        <v>1507</v>
      </c>
      <c r="C256" s="1" t="str">
        <f t="shared" si="18"/>
        <v>21:0090</v>
      </c>
      <c r="D256" s="1" t="str">
        <f t="shared" si="19"/>
        <v>21:0006</v>
      </c>
      <c r="E256" t="s">
        <v>1508</v>
      </c>
      <c r="F256" t="s">
        <v>1509</v>
      </c>
      <c r="H256">
        <v>64.082141800000002</v>
      </c>
      <c r="I256">
        <v>-110.182185</v>
      </c>
      <c r="J256" s="1" t="str">
        <f t="shared" si="14"/>
        <v>Till</v>
      </c>
      <c r="K256" s="1" t="str">
        <f t="shared" si="15"/>
        <v>&lt;63 micron</v>
      </c>
      <c r="L256" t="s">
        <v>51</v>
      </c>
      <c r="M256" t="s">
        <v>298</v>
      </c>
      <c r="N256" t="s">
        <v>116</v>
      </c>
      <c r="O256" t="s">
        <v>1363</v>
      </c>
      <c r="P256" t="s">
        <v>78</v>
      </c>
      <c r="Q256" t="s">
        <v>259</v>
      </c>
      <c r="R256" t="s">
        <v>136</v>
      </c>
      <c r="S256" t="s">
        <v>56</v>
      </c>
      <c r="T256" t="s">
        <v>206</v>
      </c>
      <c r="U256" t="s">
        <v>81</v>
      </c>
      <c r="V256" t="s">
        <v>259</v>
      </c>
      <c r="W256" t="s">
        <v>259</v>
      </c>
      <c r="X256" t="s">
        <v>60</v>
      </c>
      <c r="Y256" t="s">
        <v>64</v>
      </c>
      <c r="Z256" t="s">
        <v>51</v>
      </c>
      <c r="AA256" t="s">
        <v>470</v>
      </c>
      <c r="AB256" t="s">
        <v>306</v>
      </c>
      <c r="AC256" t="s">
        <v>64</v>
      </c>
      <c r="AD256" t="s">
        <v>1148</v>
      </c>
      <c r="AE256" t="s">
        <v>507</v>
      </c>
      <c r="AF256" t="s">
        <v>69</v>
      </c>
      <c r="AG256" t="s">
        <v>65</v>
      </c>
      <c r="AH256" t="s">
        <v>71</v>
      </c>
      <c r="AI256" t="s">
        <v>116</v>
      </c>
      <c r="AJ256" t="s">
        <v>73</v>
      </c>
      <c r="AK256" t="s">
        <v>297</v>
      </c>
      <c r="AL256" t="s">
        <v>75</v>
      </c>
      <c r="AM256" t="s">
        <v>76</v>
      </c>
      <c r="AN256" t="s">
        <v>78</v>
      </c>
      <c r="AO256" t="s">
        <v>78</v>
      </c>
      <c r="AP256" t="s">
        <v>138</v>
      </c>
      <c r="AQ256" t="s">
        <v>299</v>
      </c>
      <c r="AR256" t="s">
        <v>64</v>
      </c>
      <c r="AS256" t="s">
        <v>253</v>
      </c>
      <c r="AT256" t="s">
        <v>171</v>
      </c>
      <c r="AU256" t="s">
        <v>84</v>
      </c>
    </row>
    <row r="257" spans="1:47" hidden="1" x14ac:dyDescent="0.3">
      <c r="A257" t="s">
        <v>1510</v>
      </c>
      <c r="B257" t="s">
        <v>1511</v>
      </c>
      <c r="C257" s="1" t="str">
        <f t="shared" si="18"/>
        <v>21:0090</v>
      </c>
      <c r="D257" s="1" t="str">
        <f t="shared" si="19"/>
        <v>21:0006</v>
      </c>
      <c r="E257" t="s">
        <v>1512</v>
      </c>
      <c r="F257" t="s">
        <v>1513</v>
      </c>
      <c r="H257">
        <v>64.0323159</v>
      </c>
      <c r="I257">
        <v>-110.42819230000001</v>
      </c>
      <c r="J257" s="1" t="str">
        <f t="shared" si="14"/>
        <v>Till</v>
      </c>
      <c r="K257" s="1" t="str">
        <f t="shared" si="15"/>
        <v>&lt;63 micron</v>
      </c>
      <c r="L257" t="s">
        <v>51</v>
      </c>
      <c r="M257" t="s">
        <v>72</v>
      </c>
      <c r="N257" t="s">
        <v>58</v>
      </c>
      <c r="O257" t="s">
        <v>270</v>
      </c>
      <c r="P257" t="s">
        <v>126</v>
      </c>
      <c r="Q257" t="s">
        <v>259</v>
      </c>
      <c r="R257" t="s">
        <v>59</v>
      </c>
      <c r="S257" t="s">
        <v>119</v>
      </c>
      <c r="T257" t="s">
        <v>413</v>
      </c>
      <c r="U257" t="s">
        <v>81</v>
      </c>
      <c r="V257" t="s">
        <v>61</v>
      </c>
      <c r="W257" t="s">
        <v>506</v>
      </c>
      <c r="X257" t="s">
        <v>97</v>
      </c>
      <c r="Y257" t="s">
        <v>64</v>
      </c>
      <c r="Z257" t="s">
        <v>51</v>
      </c>
      <c r="AA257" t="s">
        <v>346</v>
      </c>
      <c r="AB257" t="s">
        <v>66</v>
      </c>
      <c r="AC257" t="s">
        <v>64</v>
      </c>
      <c r="AD257" t="s">
        <v>81</v>
      </c>
      <c r="AE257" t="s">
        <v>176</v>
      </c>
      <c r="AF257" t="s">
        <v>69</v>
      </c>
      <c r="AG257" t="s">
        <v>156</v>
      </c>
      <c r="AH257" t="s">
        <v>71</v>
      </c>
      <c r="AI257" t="s">
        <v>533</v>
      </c>
      <c r="AJ257" t="s">
        <v>73</v>
      </c>
      <c r="AK257" t="s">
        <v>124</v>
      </c>
      <c r="AL257" t="s">
        <v>75</v>
      </c>
      <c r="AM257" t="s">
        <v>76</v>
      </c>
      <c r="AN257" t="s">
        <v>78</v>
      </c>
      <c r="AO257" t="s">
        <v>168</v>
      </c>
      <c r="AP257" t="s">
        <v>58</v>
      </c>
      <c r="AQ257" t="s">
        <v>421</v>
      </c>
      <c r="AR257" t="s">
        <v>64</v>
      </c>
      <c r="AS257" t="s">
        <v>246</v>
      </c>
      <c r="AT257" t="s">
        <v>607</v>
      </c>
      <c r="AU257" t="s">
        <v>84</v>
      </c>
    </row>
    <row r="258" spans="1:47" hidden="1" x14ac:dyDescent="0.3">
      <c r="A258" t="s">
        <v>1514</v>
      </c>
      <c r="B258" t="s">
        <v>1515</v>
      </c>
      <c r="C258" s="1" t="str">
        <f t="shared" si="18"/>
        <v>21:0090</v>
      </c>
      <c r="D258" s="1" t="str">
        <f t="shared" si="19"/>
        <v>21:0006</v>
      </c>
      <c r="E258" t="s">
        <v>1516</v>
      </c>
      <c r="F258" t="s">
        <v>1517</v>
      </c>
      <c r="H258">
        <v>64.803707599999996</v>
      </c>
      <c r="I258">
        <v>-111.45627210000001</v>
      </c>
      <c r="J258" s="1" t="str">
        <f t="shared" ref="J258:J321" si="20">HYPERLINK("https://geochem.nrcan.gc.ca/cdogs/content/kwd/kwd020044_e.htm", "Till")</f>
        <v>Till</v>
      </c>
      <c r="K258" s="1" t="str">
        <f t="shared" ref="K258:K321" si="21">HYPERLINK("https://geochem.nrcan.gc.ca/cdogs/content/kwd/kwd080004_e.htm", "&lt;63 micron")</f>
        <v>&lt;63 micron</v>
      </c>
      <c r="L258" t="s">
        <v>51</v>
      </c>
      <c r="M258" t="s">
        <v>161</v>
      </c>
      <c r="N258" t="s">
        <v>56</v>
      </c>
      <c r="O258" t="s">
        <v>315</v>
      </c>
      <c r="P258" t="s">
        <v>126</v>
      </c>
      <c r="Q258" t="s">
        <v>64</v>
      </c>
      <c r="R258" t="s">
        <v>327</v>
      </c>
      <c r="S258" t="s">
        <v>181</v>
      </c>
      <c r="T258" t="s">
        <v>414</v>
      </c>
      <c r="U258" t="s">
        <v>81</v>
      </c>
      <c r="V258" t="s">
        <v>154</v>
      </c>
      <c r="W258" t="s">
        <v>135</v>
      </c>
      <c r="X258" t="s">
        <v>181</v>
      </c>
      <c r="Y258" t="s">
        <v>64</v>
      </c>
      <c r="Z258" t="s">
        <v>51</v>
      </c>
      <c r="AA258" t="s">
        <v>334</v>
      </c>
      <c r="AB258" t="s">
        <v>274</v>
      </c>
      <c r="AC258" t="s">
        <v>64</v>
      </c>
      <c r="AD258" t="s">
        <v>362</v>
      </c>
      <c r="AE258" t="s">
        <v>337</v>
      </c>
      <c r="AF258" t="s">
        <v>774</v>
      </c>
      <c r="AG258" t="s">
        <v>59</v>
      </c>
      <c r="AH258" t="s">
        <v>194</v>
      </c>
      <c r="AI258" t="s">
        <v>584</v>
      </c>
      <c r="AJ258" t="s">
        <v>73</v>
      </c>
      <c r="AK258" t="s">
        <v>60</v>
      </c>
      <c r="AL258" t="s">
        <v>75</v>
      </c>
      <c r="AM258" t="s">
        <v>76</v>
      </c>
      <c r="AN258" t="s">
        <v>95</v>
      </c>
      <c r="AO258" t="s">
        <v>104</v>
      </c>
      <c r="AP258" t="s">
        <v>209</v>
      </c>
      <c r="AQ258" t="s">
        <v>398</v>
      </c>
      <c r="AR258" t="s">
        <v>64</v>
      </c>
      <c r="AS258" t="s">
        <v>300</v>
      </c>
      <c r="AT258" t="s">
        <v>413</v>
      </c>
      <c r="AU258" t="s">
        <v>84</v>
      </c>
    </row>
    <row r="259" spans="1:47" hidden="1" x14ac:dyDescent="0.3">
      <c r="A259" t="s">
        <v>1518</v>
      </c>
      <c r="B259" t="s">
        <v>1519</v>
      </c>
      <c r="C259" s="1" t="str">
        <f t="shared" si="18"/>
        <v>21:0090</v>
      </c>
      <c r="D259" s="1" t="str">
        <f t="shared" si="19"/>
        <v>21:0006</v>
      </c>
      <c r="E259" t="s">
        <v>1520</v>
      </c>
      <c r="F259" t="s">
        <v>1521</v>
      </c>
      <c r="H259">
        <v>64.8331692</v>
      </c>
      <c r="I259">
        <v>-111.21217559999999</v>
      </c>
      <c r="J259" s="1" t="str">
        <f t="shared" si="20"/>
        <v>Till</v>
      </c>
      <c r="K259" s="1" t="str">
        <f t="shared" si="21"/>
        <v>&lt;63 micron</v>
      </c>
      <c r="L259" t="s">
        <v>51</v>
      </c>
      <c r="M259" t="s">
        <v>72</v>
      </c>
      <c r="N259" t="s">
        <v>81</v>
      </c>
      <c r="O259" t="s">
        <v>909</v>
      </c>
      <c r="P259" t="s">
        <v>78</v>
      </c>
      <c r="Q259" t="s">
        <v>259</v>
      </c>
      <c r="R259" t="s">
        <v>384</v>
      </c>
      <c r="S259" t="s">
        <v>119</v>
      </c>
      <c r="T259" t="s">
        <v>132</v>
      </c>
      <c r="U259" t="s">
        <v>116</v>
      </c>
      <c r="V259" t="s">
        <v>95</v>
      </c>
      <c r="W259" t="s">
        <v>1046</v>
      </c>
      <c r="X259" t="s">
        <v>97</v>
      </c>
      <c r="Y259" t="s">
        <v>64</v>
      </c>
      <c r="Z259" t="s">
        <v>51</v>
      </c>
      <c r="AA259" t="s">
        <v>318</v>
      </c>
      <c r="AB259" t="s">
        <v>236</v>
      </c>
      <c r="AC259" t="s">
        <v>64</v>
      </c>
      <c r="AD259" t="s">
        <v>685</v>
      </c>
      <c r="AE259" t="s">
        <v>176</v>
      </c>
      <c r="AF259" t="s">
        <v>69</v>
      </c>
      <c r="AG259" t="s">
        <v>435</v>
      </c>
      <c r="AH259" t="s">
        <v>194</v>
      </c>
      <c r="AI259" t="s">
        <v>195</v>
      </c>
      <c r="AJ259" t="s">
        <v>73</v>
      </c>
      <c r="AK259" t="s">
        <v>264</v>
      </c>
      <c r="AL259" t="s">
        <v>75</v>
      </c>
      <c r="AM259" t="s">
        <v>76</v>
      </c>
      <c r="AN259" t="s">
        <v>78</v>
      </c>
      <c r="AO259" t="s">
        <v>168</v>
      </c>
      <c r="AP259" t="s">
        <v>114</v>
      </c>
      <c r="AQ259" t="s">
        <v>196</v>
      </c>
      <c r="AR259" t="s">
        <v>64</v>
      </c>
      <c r="AS259" t="s">
        <v>77</v>
      </c>
      <c r="AT259" t="s">
        <v>156</v>
      </c>
      <c r="AU259" t="s">
        <v>84</v>
      </c>
    </row>
    <row r="260" spans="1:47" hidden="1" x14ac:dyDescent="0.3">
      <c r="A260" t="s">
        <v>1522</v>
      </c>
      <c r="B260" t="s">
        <v>1523</v>
      </c>
      <c r="C260" s="1" t="str">
        <f t="shared" si="18"/>
        <v>21:0090</v>
      </c>
      <c r="D260" s="1" t="str">
        <f t="shared" si="19"/>
        <v>21:0006</v>
      </c>
      <c r="E260" t="s">
        <v>1524</v>
      </c>
      <c r="F260" t="s">
        <v>1525</v>
      </c>
      <c r="H260">
        <v>64.866566599999999</v>
      </c>
      <c r="I260">
        <v>-111.37584289999999</v>
      </c>
      <c r="J260" s="1" t="str">
        <f t="shared" si="20"/>
        <v>Till</v>
      </c>
      <c r="K260" s="1" t="str">
        <f t="shared" si="21"/>
        <v>&lt;63 micron</v>
      </c>
      <c r="L260" t="s">
        <v>51</v>
      </c>
      <c r="M260" t="s">
        <v>481</v>
      </c>
      <c r="N260" t="s">
        <v>60</v>
      </c>
      <c r="O260" t="s">
        <v>189</v>
      </c>
      <c r="P260" t="s">
        <v>78</v>
      </c>
      <c r="Q260" t="s">
        <v>81</v>
      </c>
      <c r="R260" t="s">
        <v>217</v>
      </c>
      <c r="S260" t="s">
        <v>181</v>
      </c>
      <c r="T260" t="s">
        <v>354</v>
      </c>
      <c r="U260" t="s">
        <v>56</v>
      </c>
      <c r="V260" t="s">
        <v>154</v>
      </c>
      <c r="W260" t="s">
        <v>317</v>
      </c>
      <c r="X260" t="s">
        <v>63</v>
      </c>
      <c r="Y260" t="s">
        <v>64</v>
      </c>
      <c r="Z260" t="s">
        <v>51</v>
      </c>
      <c r="AA260" t="s">
        <v>68</v>
      </c>
      <c r="AB260" t="s">
        <v>236</v>
      </c>
      <c r="AC260" t="s">
        <v>64</v>
      </c>
      <c r="AD260" t="s">
        <v>307</v>
      </c>
      <c r="AE260" t="s">
        <v>470</v>
      </c>
      <c r="AF260" t="s">
        <v>69</v>
      </c>
      <c r="AG260" t="s">
        <v>123</v>
      </c>
      <c r="AH260" t="s">
        <v>71</v>
      </c>
      <c r="AI260" t="s">
        <v>430</v>
      </c>
      <c r="AJ260" t="s">
        <v>73</v>
      </c>
      <c r="AK260" t="s">
        <v>264</v>
      </c>
      <c r="AL260" t="s">
        <v>75</v>
      </c>
      <c r="AM260" t="s">
        <v>76</v>
      </c>
      <c r="AN260" t="s">
        <v>78</v>
      </c>
      <c r="AO260" t="s">
        <v>104</v>
      </c>
      <c r="AP260" t="s">
        <v>209</v>
      </c>
      <c r="AQ260" t="s">
        <v>167</v>
      </c>
      <c r="AR260" t="s">
        <v>64</v>
      </c>
      <c r="AS260" t="s">
        <v>77</v>
      </c>
      <c r="AT260" t="s">
        <v>171</v>
      </c>
      <c r="AU260" t="s">
        <v>84</v>
      </c>
    </row>
    <row r="261" spans="1:47" hidden="1" x14ac:dyDescent="0.3">
      <c r="A261" t="s">
        <v>1526</v>
      </c>
      <c r="B261" t="s">
        <v>1527</v>
      </c>
      <c r="C261" s="1" t="str">
        <f t="shared" si="18"/>
        <v>21:0090</v>
      </c>
      <c r="D261" s="1" t="str">
        <f t="shared" si="19"/>
        <v>21:0006</v>
      </c>
      <c r="E261" t="s">
        <v>1528</v>
      </c>
      <c r="F261" t="s">
        <v>1529</v>
      </c>
      <c r="H261">
        <v>64.953012900000004</v>
      </c>
      <c r="I261">
        <v>-111.4620688</v>
      </c>
      <c r="J261" s="1" t="str">
        <f t="shared" si="20"/>
        <v>Till</v>
      </c>
      <c r="K261" s="1" t="str">
        <f t="shared" si="21"/>
        <v>&lt;63 micron</v>
      </c>
      <c r="L261" t="s">
        <v>51</v>
      </c>
      <c r="M261" t="s">
        <v>56</v>
      </c>
      <c r="N261" t="s">
        <v>56</v>
      </c>
      <c r="O261" t="s">
        <v>360</v>
      </c>
      <c r="P261" t="s">
        <v>436</v>
      </c>
      <c r="Q261" t="s">
        <v>64</v>
      </c>
      <c r="R261" t="s">
        <v>93</v>
      </c>
      <c r="S261" t="s">
        <v>181</v>
      </c>
      <c r="T261" t="s">
        <v>68</v>
      </c>
      <c r="U261" t="s">
        <v>81</v>
      </c>
      <c r="V261" t="s">
        <v>219</v>
      </c>
      <c r="W261" t="s">
        <v>733</v>
      </c>
      <c r="X261" t="s">
        <v>181</v>
      </c>
      <c r="Y261" t="s">
        <v>64</v>
      </c>
      <c r="Z261" t="s">
        <v>51</v>
      </c>
      <c r="AA261" t="s">
        <v>334</v>
      </c>
      <c r="AB261" t="s">
        <v>1530</v>
      </c>
      <c r="AC261" t="s">
        <v>64</v>
      </c>
      <c r="AD261" t="s">
        <v>81</v>
      </c>
      <c r="AE261" t="s">
        <v>337</v>
      </c>
      <c r="AF261" t="s">
        <v>69</v>
      </c>
      <c r="AG261" t="s">
        <v>249</v>
      </c>
      <c r="AH261" t="s">
        <v>71</v>
      </c>
      <c r="AI261" t="s">
        <v>125</v>
      </c>
      <c r="AJ261" t="s">
        <v>73</v>
      </c>
      <c r="AK261" t="s">
        <v>473</v>
      </c>
      <c r="AL261" t="s">
        <v>75</v>
      </c>
      <c r="AM261" t="s">
        <v>76</v>
      </c>
      <c r="AN261" t="s">
        <v>219</v>
      </c>
      <c r="AO261" t="s">
        <v>78</v>
      </c>
      <c r="AP261" t="s">
        <v>58</v>
      </c>
      <c r="AQ261" t="s">
        <v>398</v>
      </c>
      <c r="AR261" t="s">
        <v>64</v>
      </c>
      <c r="AS261" t="s">
        <v>147</v>
      </c>
      <c r="AT261" t="s">
        <v>171</v>
      </c>
      <c r="AU261" t="s">
        <v>84</v>
      </c>
    </row>
    <row r="262" spans="1:47" hidden="1" x14ac:dyDescent="0.3">
      <c r="A262" t="s">
        <v>1531</v>
      </c>
      <c r="B262" t="s">
        <v>1532</v>
      </c>
      <c r="C262" s="1" t="str">
        <f t="shared" si="18"/>
        <v>21:0090</v>
      </c>
      <c r="D262" s="1" t="str">
        <f t="shared" si="19"/>
        <v>21:0006</v>
      </c>
      <c r="E262" t="s">
        <v>1533</v>
      </c>
      <c r="F262" t="s">
        <v>1534</v>
      </c>
      <c r="H262">
        <v>64.866432099999997</v>
      </c>
      <c r="I262">
        <v>-111.0503423</v>
      </c>
      <c r="J262" s="1" t="str">
        <f t="shared" si="20"/>
        <v>Till</v>
      </c>
      <c r="K262" s="1" t="str">
        <f t="shared" si="21"/>
        <v>&lt;63 micron</v>
      </c>
      <c r="L262" t="s">
        <v>51</v>
      </c>
      <c r="M262" t="s">
        <v>77</v>
      </c>
      <c r="N262" t="s">
        <v>56</v>
      </c>
      <c r="O262" t="s">
        <v>352</v>
      </c>
      <c r="P262" t="s">
        <v>246</v>
      </c>
      <c r="Q262" t="s">
        <v>259</v>
      </c>
      <c r="R262" t="s">
        <v>384</v>
      </c>
      <c r="S262" t="s">
        <v>60</v>
      </c>
      <c r="T262" t="s">
        <v>276</v>
      </c>
      <c r="U262" t="s">
        <v>81</v>
      </c>
      <c r="V262" t="s">
        <v>259</v>
      </c>
      <c r="W262" t="s">
        <v>294</v>
      </c>
      <c r="X262" t="s">
        <v>63</v>
      </c>
      <c r="Y262" t="s">
        <v>64</v>
      </c>
      <c r="Z262" t="s">
        <v>51</v>
      </c>
      <c r="AA262" t="s">
        <v>318</v>
      </c>
      <c r="AB262" t="s">
        <v>306</v>
      </c>
      <c r="AC262" t="s">
        <v>64</v>
      </c>
      <c r="AD262" t="s">
        <v>320</v>
      </c>
      <c r="AE262" t="s">
        <v>98</v>
      </c>
      <c r="AF262" t="s">
        <v>69</v>
      </c>
      <c r="AG262" t="s">
        <v>127</v>
      </c>
      <c r="AH262" t="s">
        <v>71</v>
      </c>
      <c r="AI262" t="s">
        <v>52</v>
      </c>
      <c r="AJ262" t="s">
        <v>73</v>
      </c>
      <c r="AK262" t="s">
        <v>153</v>
      </c>
      <c r="AL262" t="s">
        <v>75</v>
      </c>
      <c r="AM262" t="s">
        <v>76</v>
      </c>
      <c r="AN262" t="s">
        <v>78</v>
      </c>
      <c r="AO262" t="s">
        <v>104</v>
      </c>
      <c r="AP262" t="s">
        <v>260</v>
      </c>
      <c r="AQ262" t="s">
        <v>297</v>
      </c>
      <c r="AR262" t="s">
        <v>64</v>
      </c>
      <c r="AS262" t="s">
        <v>300</v>
      </c>
      <c r="AT262" t="s">
        <v>171</v>
      </c>
      <c r="AU262" t="s">
        <v>84</v>
      </c>
    </row>
    <row r="263" spans="1:47" hidden="1" x14ac:dyDescent="0.3">
      <c r="A263" t="s">
        <v>1535</v>
      </c>
      <c r="B263" t="s">
        <v>1536</v>
      </c>
      <c r="C263" s="1" t="str">
        <f t="shared" si="18"/>
        <v>21:0090</v>
      </c>
      <c r="D263" s="1" t="str">
        <f t="shared" si="19"/>
        <v>21:0006</v>
      </c>
      <c r="E263" t="s">
        <v>1537</v>
      </c>
      <c r="F263" t="s">
        <v>1538</v>
      </c>
      <c r="H263">
        <v>64.249792999999997</v>
      </c>
      <c r="I263">
        <v>-110.44476760000001</v>
      </c>
      <c r="J263" s="1" t="str">
        <f t="shared" si="20"/>
        <v>Till</v>
      </c>
      <c r="K263" s="1" t="str">
        <f t="shared" si="21"/>
        <v>&lt;63 micron</v>
      </c>
      <c r="L263" t="s">
        <v>51</v>
      </c>
      <c r="M263" t="s">
        <v>332</v>
      </c>
      <c r="N263" t="s">
        <v>56</v>
      </c>
      <c r="O263" t="s">
        <v>1363</v>
      </c>
      <c r="P263" t="s">
        <v>82</v>
      </c>
      <c r="Q263" t="s">
        <v>81</v>
      </c>
      <c r="R263" t="s">
        <v>59</v>
      </c>
      <c r="S263" t="s">
        <v>116</v>
      </c>
      <c r="T263" t="s">
        <v>346</v>
      </c>
      <c r="U263" t="s">
        <v>81</v>
      </c>
      <c r="V263" t="s">
        <v>61</v>
      </c>
      <c r="W263" t="s">
        <v>888</v>
      </c>
      <c r="X263" t="s">
        <v>97</v>
      </c>
      <c r="Y263" t="s">
        <v>64</v>
      </c>
      <c r="Z263" t="s">
        <v>51</v>
      </c>
      <c r="AA263" t="s">
        <v>65</v>
      </c>
      <c r="AB263" t="s">
        <v>66</v>
      </c>
      <c r="AC263" t="s">
        <v>64</v>
      </c>
      <c r="AD263" t="s">
        <v>247</v>
      </c>
      <c r="AE263" t="s">
        <v>336</v>
      </c>
      <c r="AF263" t="s">
        <v>69</v>
      </c>
      <c r="AG263" t="s">
        <v>273</v>
      </c>
      <c r="AH263" t="s">
        <v>71</v>
      </c>
      <c r="AI263" t="s">
        <v>314</v>
      </c>
      <c r="AJ263" t="s">
        <v>73</v>
      </c>
      <c r="AK263" t="s">
        <v>686</v>
      </c>
      <c r="AL263" t="s">
        <v>75</v>
      </c>
      <c r="AM263" t="s">
        <v>76</v>
      </c>
      <c r="AN263" t="s">
        <v>78</v>
      </c>
      <c r="AO263" t="s">
        <v>137</v>
      </c>
      <c r="AP263" t="s">
        <v>209</v>
      </c>
      <c r="AQ263" t="s">
        <v>283</v>
      </c>
      <c r="AR263" t="s">
        <v>64</v>
      </c>
      <c r="AS263" t="s">
        <v>82</v>
      </c>
      <c r="AT263" t="s">
        <v>171</v>
      </c>
      <c r="AU263" t="s">
        <v>84</v>
      </c>
    </row>
    <row r="264" spans="1:47" hidden="1" x14ac:dyDescent="0.3">
      <c r="A264" t="s">
        <v>1539</v>
      </c>
      <c r="B264" t="s">
        <v>1540</v>
      </c>
      <c r="C264" s="1" t="str">
        <f t="shared" si="18"/>
        <v>21:0090</v>
      </c>
      <c r="D264" s="1" t="str">
        <f t="shared" si="19"/>
        <v>21:0006</v>
      </c>
      <c r="E264" t="s">
        <v>1541</v>
      </c>
      <c r="F264" t="s">
        <v>1542</v>
      </c>
      <c r="H264">
        <v>64.346186700000004</v>
      </c>
      <c r="I264">
        <v>-110.39955620000001</v>
      </c>
      <c r="J264" s="1" t="str">
        <f t="shared" si="20"/>
        <v>Till</v>
      </c>
      <c r="K264" s="1" t="str">
        <f t="shared" si="21"/>
        <v>&lt;63 micron</v>
      </c>
      <c r="L264" t="s">
        <v>51</v>
      </c>
      <c r="M264" t="s">
        <v>72</v>
      </c>
      <c r="N264" t="s">
        <v>116</v>
      </c>
      <c r="O264" t="s">
        <v>1363</v>
      </c>
      <c r="P264" t="s">
        <v>77</v>
      </c>
      <c r="Q264" t="s">
        <v>64</v>
      </c>
      <c r="R264" t="s">
        <v>218</v>
      </c>
      <c r="S264" t="s">
        <v>116</v>
      </c>
      <c r="T264" t="s">
        <v>206</v>
      </c>
      <c r="U264" t="s">
        <v>81</v>
      </c>
      <c r="V264" t="s">
        <v>259</v>
      </c>
      <c r="W264" t="s">
        <v>1543</v>
      </c>
      <c r="X264" t="s">
        <v>60</v>
      </c>
      <c r="Y264" t="s">
        <v>64</v>
      </c>
      <c r="Z264" t="s">
        <v>51</v>
      </c>
      <c r="AA264" t="s">
        <v>101</v>
      </c>
      <c r="AB264" t="s">
        <v>306</v>
      </c>
      <c r="AC264" t="s">
        <v>64</v>
      </c>
      <c r="AD264" t="s">
        <v>1148</v>
      </c>
      <c r="AE264" t="s">
        <v>419</v>
      </c>
      <c r="AF264" t="s">
        <v>69</v>
      </c>
      <c r="AG264" t="s">
        <v>296</v>
      </c>
      <c r="AH264" t="s">
        <v>71</v>
      </c>
      <c r="AI264" t="s">
        <v>297</v>
      </c>
      <c r="AJ264" t="s">
        <v>73</v>
      </c>
      <c r="AK264" t="s">
        <v>297</v>
      </c>
      <c r="AL264" t="s">
        <v>75</v>
      </c>
      <c r="AM264" t="s">
        <v>76</v>
      </c>
      <c r="AN264" t="s">
        <v>78</v>
      </c>
      <c r="AO264" t="s">
        <v>251</v>
      </c>
      <c r="AP264" t="s">
        <v>169</v>
      </c>
      <c r="AQ264" t="s">
        <v>299</v>
      </c>
      <c r="AR264" t="s">
        <v>64</v>
      </c>
      <c r="AS264" t="s">
        <v>253</v>
      </c>
      <c r="AT264" t="s">
        <v>171</v>
      </c>
      <c r="AU264" t="s">
        <v>84</v>
      </c>
    </row>
    <row r="265" spans="1:47" hidden="1" x14ac:dyDescent="0.3">
      <c r="A265" t="s">
        <v>1544</v>
      </c>
      <c r="B265" t="s">
        <v>1545</v>
      </c>
      <c r="C265" s="1" t="str">
        <f t="shared" si="18"/>
        <v>21:0090</v>
      </c>
      <c r="D265" s="1" t="str">
        <f t="shared" si="19"/>
        <v>21:0006</v>
      </c>
      <c r="E265" t="s">
        <v>1546</v>
      </c>
      <c r="F265" t="s">
        <v>1547</v>
      </c>
      <c r="H265">
        <v>64.260591300000002</v>
      </c>
      <c r="I265">
        <v>-110.1965194</v>
      </c>
      <c r="J265" s="1" t="str">
        <f t="shared" si="20"/>
        <v>Till</v>
      </c>
      <c r="K265" s="1" t="str">
        <f t="shared" si="21"/>
        <v>&lt;63 micron</v>
      </c>
      <c r="L265" t="s">
        <v>51</v>
      </c>
      <c r="M265" t="s">
        <v>153</v>
      </c>
      <c r="N265" t="s">
        <v>81</v>
      </c>
      <c r="O265" t="s">
        <v>1116</v>
      </c>
      <c r="P265" t="s">
        <v>92</v>
      </c>
      <c r="Q265" t="s">
        <v>259</v>
      </c>
      <c r="R265" t="s">
        <v>218</v>
      </c>
      <c r="S265" t="s">
        <v>60</v>
      </c>
      <c r="T265" t="s">
        <v>192</v>
      </c>
      <c r="U265" t="s">
        <v>81</v>
      </c>
      <c r="V265" t="s">
        <v>259</v>
      </c>
      <c r="W265" t="s">
        <v>1548</v>
      </c>
      <c r="X265" t="s">
        <v>181</v>
      </c>
      <c r="Y265" t="s">
        <v>64</v>
      </c>
      <c r="Z265" t="s">
        <v>51</v>
      </c>
      <c r="AA265" t="s">
        <v>101</v>
      </c>
      <c r="AB265" t="s">
        <v>428</v>
      </c>
      <c r="AC265" t="s">
        <v>64</v>
      </c>
      <c r="AD265" t="s">
        <v>286</v>
      </c>
      <c r="AE265" t="s">
        <v>419</v>
      </c>
      <c r="AF265" t="s">
        <v>621</v>
      </c>
      <c r="AG265" t="s">
        <v>272</v>
      </c>
      <c r="AH265" t="s">
        <v>71</v>
      </c>
      <c r="AI265" t="s">
        <v>103</v>
      </c>
      <c r="AJ265" t="s">
        <v>73</v>
      </c>
      <c r="AK265" t="s">
        <v>421</v>
      </c>
      <c r="AL265" t="s">
        <v>75</v>
      </c>
      <c r="AM265" t="s">
        <v>76</v>
      </c>
      <c r="AN265" t="s">
        <v>154</v>
      </c>
      <c r="AO265" t="s">
        <v>78</v>
      </c>
      <c r="AP265" t="s">
        <v>636</v>
      </c>
      <c r="AQ265" t="s">
        <v>126</v>
      </c>
      <c r="AR265" t="s">
        <v>64</v>
      </c>
      <c r="AS265" t="s">
        <v>300</v>
      </c>
      <c r="AT265" t="s">
        <v>171</v>
      </c>
      <c r="AU265" t="s">
        <v>84</v>
      </c>
    </row>
    <row r="266" spans="1:47" hidden="1" x14ac:dyDescent="0.3">
      <c r="A266" t="s">
        <v>1549</v>
      </c>
      <c r="B266" t="s">
        <v>1550</v>
      </c>
      <c r="C266" s="1" t="str">
        <f t="shared" si="18"/>
        <v>21:0090</v>
      </c>
      <c r="D266" s="1" t="str">
        <f t="shared" si="19"/>
        <v>21:0006</v>
      </c>
      <c r="E266" t="s">
        <v>1551</v>
      </c>
      <c r="F266" t="s">
        <v>1552</v>
      </c>
      <c r="H266">
        <v>64.266817500000002</v>
      </c>
      <c r="I266">
        <v>-110.0932861</v>
      </c>
      <c r="J266" s="1" t="str">
        <f t="shared" si="20"/>
        <v>Till</v>
      </c>
      <c r="K266" s="1" t="str">
        <f t="shared" si="21"/>
        <v>&lt;63 micron</v>
      </c>
      <c r="L266" t="s">
        <v>51</v>
      </c>
      <c r="M266" t="s">
        <v>298</v>
      </c>
      <c r="N266" t="s">
        <v>53</v>
      </c>
      <c r="O266" t="s">
        <v>216</v>
      </c>
      <c r="P266" t="s">
        <v>139</v>
      </c>
      <c r="Q266" t="s">
        <v>259</v>
      </c>
      <c r="R266" t="s">
        <v>308</v>
      </c>
      <c r="S266" t="s">
        <v>60</v>
      </c>
      <c r="T266" t="s">
        <v>346</v>
      </c>
      <c r="U266" t="s">
        <v>81</v>
      </c>
      <c r="V266" t="s">
        <v>95</v>
      </c>
      <c r="W266" t="s">
        <v>910</v>
      </c>
      <c r="X266" t="s">
        <v>181</v>
      </c>
      <c r="Y266" t="s">
        <v>64</v>
      </c>
      <c r="Z266" t="s">
        <v>51</v>
      </c>
      <c r="AA266" t="s">
        <v>334</v>
      </c>
      <c r="AB266" t="s">
        <v>99</v>
      </c>
      <c r="AC266" t="s">
        <v>64</v>
      </c>
      <c r="AD266" t="s">
        <v>543</v>
      </c>
      <c r="AE266" t="s">
        <v>287</v>
      </c>
      <c r="AF266" t="s">
        <v>69</v>
      </c>
      <c r="AG266" t="s">
        <v>338</v>
      </c>
      <c r="AH266" t="s">
        <v>71</v>
      </c>
      <c r="AI266" t="s">
        <v>314</v>
      </c>
      <c r="AJ266" t="s">
        <v>73</v>
      </c>
      <c r="AK266" t="s">
        <v>60</v>
      </c>
      <c r="AL266" t="s">
        <v>75</v>
      </c>
      <c r="AM266" t="s">
        <v>76</v>
      </c>
      <c r="AN266" t="s">
        <v>78</v>
      </c>
      <c r="AO266" t="s">
        <v>104</v>
      </c>
      <c r="AP266" t="s">
        <v>364</v>
      </c>
      <c r="AQ266" t="s">
        <v>481</v>
      </c>
      <c r="AR266" t="s">
        <v>64</v>
      </c>
      <c r="AS266" t="s">
        <v>81</v>
      </c>
      <c r="AT266" t="s">
        <v>171</v>
      </c>
      <c r="AU266" t="s">
        <v>84</v>
      </c>
    </row>
    <row r="267" spans="1:47" hidden="1" x14ac:dyDescent="0.3">
      <c r="A267" t="s">
        <v>1553</v>
      </c>
      <c r="B267" t="s">
        <v>1554</v>
      </c>
      <c r="C267" s="1" t="str">
        <f t="shared" ref="C267:C298" si="22">HYPERLINK("https://geochem.nrcan.gc.ca/cdogs/content/bdl/bdl210090_e.htm", "21:0090")</f>
        <v>21:0090</v>
      </c>
      <c r="D267" s="1" t="str">
        <f t="shared" ref="D267:D298" si="23">HYPERLINK("https://geochem.nrcan.gc.ca/cdogs/content/svy/svy210006_e.htm", "21:0006")</f>
        <v>21:0006</v>
      </c>
      <c r="E267" t="s">
        <v>1555</v>
      </c>
      <c r="F267" t="s">
        <v>1556</v>
      </c>
      <c r="H267">
        <v>64.577792500000001</v>
      </c>
      <c r="I267">
        <v>-110.8868295</v>
      </c>
      <c r="J267" s="1" t="str">
        <f t="shared" si="20"/>
        <v>Till</v>
      </c>
      <c r="K267" s="1" t="str">
        <f t="shared" si="21"/>
        <v>&lt;63 micron</v>
      </c>
      <c r="L267" t="s">
        <v>51</v>
      </c>
      <c r="M267" t="s">
        <v>281</v>
      </c>
      <c r="N267" t="s">
        <v>53</v>
      </c>
      <c r="O267" t="s">
        <v>909</v>
      </c>
      <c r="P267" t="s">
        <v>126</v>
      </c>
      <c r="Q267" t="s">
        <v>64</v>
      </c>
      <c r="R267" t="s">
        <v>93</v>
      </c>
      <c r="S267" t="s">
        <v>119</v>
      </c>
      <c r="T267" t="s">
        <v>190</v>
      </c>
      <c r="U267" t="s">
        <v>56</v>
      </c>
      <c r="V267" t="s">
        <v>61</v>
      </c>
      <c r="W267" t="s">
        <v>1557</v>
      </c>
      <c r="X267" t="s">
        <v>116</v>
      </c>
      <c r="Y267" t="s">
        <v>64</v>
      </c>
      <c r="Z267" t="s">
        <v>51</v>
      </c>
      <c r="AA267" t="s">
        <v>336</v>
      </c>
      <c r="AB267" t="s">
        <v>428</v>
      </c>
      <c r="AC267" t="s">
        <v>64</v>
      </c>
      <c r="AD267" t="s">
        <v>429</v>
      </c>
      <c r="AE267" t="s">
        <v>162</v>
      </c>
      <c r="AF267" t="s">
        <v>69</v>
      </c>
      <c r="AG267" t="s">
        <v>136</v>
      </c>
      <c r="AH267" t="s">
        <v>71</v>
      </c>
      <c r="AI267" t="s">
        <v>166</v>
      </c>
      <c r="AJ267" t="s">
        <v>73</v>
      </c>
      <c r="AK267" t="s">
        <v>339</v>
      </c>
      <c r="AL267" t="s">
        <v>75</v>
      </c>
      <c r="AM267" t="s">
        <v>76</v>
      </c>
      <c r="AN267" t="s">
        <v>78</v>
      </c>
      <c r="AO267" t="s">
        <v>104</v>
      </c>
      <c r="AP267" t="s">
        <v>169</v>
      </c>
      <c r="AQ267" t="s">
        <v>55</v>
      </c>
      <c r="AR267" t="s">
        <v>64</v>
      </c>
      <c r="AS267" t="s">
        <v>117</v>
      </c>
      <c r="AT267" t="s">
        <v>145</v>
      </c>
      <c r="AU267" t="s">
        <v>84</v>
      </c>
    </row>
    <row r="268" spans="1:47" hidden="1" x14ac:dyDescent="0.3">
      <c r="A268" t="s">
        <v>1558</v>
      </c>
      <c r="B268" t="s">
        <v>1559</v>
      </c>
      <c r="C268" s="1" t="str">
        <f t="shared" si="22"/>
        <v>21:0090</v>
      </c>
      <c r="D268" s="1" t="str">
        <f t="shared" si="23"/>
        <v>21:0006</v>
      </c>
      <c r="E268" t="s">
        <v>1560</v>
      </c>
      <c r="F268" t="s">
        <v>1561</v>
      </c>
      <c r="H268">
        <v>64.643623700000006</v>
      </c>
      <c r="I268">
        <v>-110.4997451</v>
      </c>
      <c r="J268" s="1" t="str">
        <f t="shared" si="20"/>
        <v>Till</v>
      </c>
      <c r="K268" s="1" t="str">
        <f t="shared" si="21"/>
        <v>&lt;63 micron</v>
      </c>
      <c r="L268" t="s">
        <v>51</v>
      </c>
      <c r="M268" t="s">
        <v>421</v>
      </c>
      <c r="N268" t="s">
        <v>116</v>
      </c>
      <c r="O268" t="s">
        <v>457</v>
      </c>
      <c r="P268" t="s">
        <v>297</v>
      </c>
      <c r="Q268" t="s">
        <v>64</v>
      </c>
      <c r="R268" t="s">
        <v>692</v>
      </c>
      <c r="S268" t="s">
        <v>119</v>
      </c>
      <c r="T268" t="s">
        <v>123</v>
      </c>
      <c r="U268" t="s">
        <v>60</v>
      </c>
      <c r="V268" t="s">
        <v>95</v>
      </c>
      <c r="W268" t="s">
        <v>734</v>
      </c>
      <c r="X268" t="s">
        <v>97</v>
      </c>
      <c r="Y268" t="s">
        <v>64</v>
      </c>
      <c r="Z268" t="s">
        <v>51</v>
      </c>
      <c r="AA268" t="s">
        <v>338</v>
      </c>
      <c r="AB268" t="s">
        <v>99</v>
      </c>
      <c r="AC268" t="s">
        <v>64</v>
      </c>
      <c r="AD268" t="s">
        <v>1064</v>
      </c>
      <c r="AE268" t="s">
        <v>206</v>
      </c>
      <c r="AF268" t="s">
        <v>69</v>
      </c>
      <c r="AG268" t="s">
        <v>106</v>
      </c>
      <c r="AH268" t="s">
        <v>194</v>
      </c>
      <c r="AI268" t="s">
        <v>89</v>
      </c>
      <c r="AJ268" t="s">
        <v>73</v>
      </c>
      <c r="AK268" t="s">
        <v>74</v>
      </c>
      <c r="AL268" t="s">
        <v>75</v>
      </c>
      <c r="AM268" t="s">
        <v>76</v>
      </c>
      <c r="AN268" t="s">
        <v>117</v>
      </c>
      <c r="AO268" t="s">
        <v>137</v>
      </c>
      <c r="AP268" t="s">
        <v>183</v>
      </c>
      <c r="AQ268" t="s">
        <v>430</v>
      </c>
      <c r="AR268" t="s">
        <v>64</v>
      </c>
      <c r="AS268" t="s">
        <v>246</v>
      </c>
      <c r="AT268" t="s">
        <v>327</v>
      </c>
      <c r="AU268" t="s">
        <v>84</v>
      </c>
    </row>
    <row r="269" spans="1:47" hidden="1" x14ac:dyDescent="0.3">
      <c r="A269" t="s">
        <v>1562</v>
      </c>
      <c r="B269" t="s">
        <v>1563</v>
      </c>
      <c r="C269" s="1" t="str">
        <f t="shared" si="22"/>
        <v>21:0090</v>
      </c>
      <c r="D269" s="1" t="str">
        <f t="shared" si="23"/>
        <v>21:0006</v>
      </c>
      <c r="E269" t="s">
        <v>1564</v>
      </c>
      <c r="F269" t="s">
        <v>1565</v>
      </c>
      <c r="H269">
        <v>64.698547199999993</v>
      </c>
      <c r="I269">
        <v>-111.0186436</v>
      </c>
      <c r="J269" s="1" t="str">
        <f t="shared" si="20"/>
        <v>Till</v>
      </c>
      <c r="K269" s="1" t="str">
        <f t="shared" si="21"/>
        <v>&lt;63 micron</v>
      </c>
      <c r="L269" t="s">
        <v>51</v>
      </c>
      <c r="M269" t="s">
        <v>97</v>
      </c>
      <c r="N269" t="s">
        <v>116</v>
      </c>
      <c r="O269" t="s">
        <v>112</v>
      </c>
      <c r="P269" t="s">
        <v>170</v>
      </c>
      <c r="Q269" t="s">
        <v>64</v>
      </c>
      <c r="R269" t="s">
        <v>197</v>
      </c>
      <c r="S269" t="s">
        <v>72</v>
      </c>
      <c r="T269" t="s">
        <v>562</v>
      </c>
      <c r="U269" t="s">
        <v>116</v>
      </c>
      <c r="V269" t="s">
        <v>61</v>
      </c>
      <c r="W269" t="s">
        <v>894</v>
      </c>
      <c r="X269" t="s">
        <v>97</v>
      </c>
      <c r="Y269" t="s">
        <v>64</v>
      </c>
      <c r="Z269" t="s">
        <v>51</v>
      </c>
      <c r="AA269" t="s">
        <v>346</v>
      </c>
      <c r="AB269" t="s">
        <v>408</v>
      </c>
      <c r="AC269" t="s">
        <v>64</v>
      </c>
      <c r="AD269" t="s">
        <v>1064</v>
      </c>
      <c r="AE269" t="s">
        <v>336</v>
      </c>
      <c r="AF269" t="s">
        <v>69</v>
      </c>
      <c r="AG269" t="s">
        <v>384</v>
      </c>
      <c r="AH269" t="s">
        <v>71</v>
      </c>
      <c r="AI269" t="s">
        <v>72</v>
      </c>
      <c r="AJ269" t="s">
        <v>73</v>
      </c>
      <c r="AK269" t="s">
        <v>686</v>
      </c>
      <c r="AL269" t="s">
        <v>75</v>
      </c>
      <c r="AM269" t="s">
        <v>76</v>
      </c>
      <c r="AN269" t="s">
        <v>78</v>
      </c>
      <c r="AO269" t="s">
        <v>168</v>
      </c>
      <c r="AP269" t="s">
        <v>209</v>
      </c>
      <c r="AQ269" t="s">
        <v>105</v>
      </c>
      <c r="AR269" t="s">
        <v>259</v>
      </c>
      <c r="AS269" t="s">
        <v>246</v>
      </c>
      <c r="AT269" t="s">
        <v>692</v>
      </c>
      <c r="AU269" t="s">
        <v>84</v>
      </c>
    </row>
    <row r="270" spans="1:47" hidden="1" x14ac:dyDescent="0.3">
      <c r="A270" t="s">
        <v>1566</v>
      </c>
      <c r="B270" t="s">
        <v>1567</v>
      </c>
      <c r="C270" s="1" t="str">
        <f t="shared" si="22"/>
        <v>21:0090</v>
      </c>
      <c r="D270" s="1" t="str">
        <f t="shared" si="23"/>
        <v>21:0006</v>
      </c>
      <c r="E270" t="s">
        <v>1568</v>
      </c>
      <c r="F270" t="s">
        <v>1569</v>
      </c>
      <c r="H270">
        <v>64.706598</v>
      </c>
      <c r="I270">
        <v>-110.69192289999999</v>
      </c>
      <c r="J270" s="1" t="str">
        <f t="shared" si="20"/>
        <v>Till</v>
      </c>
      <c r="K270" s="1" t="str">
        <f t="shared" si="21"/>
        <v>&lt;63 micron</v>
      </c>
      <c r="L270" t="s">
        <v>51</v>
      </c>
      <c r="M270" t="s">
        <v>464</v>
      </c>
      <c r="N270" t="s">
        <v>116</v>
      </c>
      <c r="O270" t="s">
        <v>245</v>
      </c>
      <c r="P270" t="s">
        <v>473</v>
      </c>
      <c r="Q270" t="s">
        <v>259</v>
      </c>
      <c r="R270" t="s">
        <v>83</v>
      </c>
      <c r="S270" t="s">
        <v>58</v>
      </c>
      <c r="T270" t="s">
        <v>692</v>
      </c>
      <c r="U270" t="s">
        <v>119</v>
      </c>
      <c r="V270" t="s">
        <v>154</v>
      </c>
      <c r="W270" t="s">
        <v>1570</v>
      </c>
      <c r="X270" t="s">
        <v>181</v>
      </c>
      <c r="Y270" t="s">
        <v>64</v>
      </c>
      <c r="Z270" t="s">
        <v>51</v>
      </c>
      <c r="AA270" t="s">
        <v>149</v>
      </c>
      <c r="AB270" t="s">
        <v>102</v>
      </c>
      <c r="AC270" t="s">
        <v>64</v>
      </c>
      <c r="AD270" t="s">
        <v>480</v>
      </c>
      <c r="AE270" t="s">
        <v>98</v>
      </c>
      <c r="AF270" t="s">
        <v>69</v>
      </c>
      <c r="AG270" t="s">
        <v>224</v>
      </c>
      <c r="AH270" t="s">
        <v>194</v>
      </c>
      <c r="AI270" t="s">
        <v>72</v>
      </c>
      <c r="AJ270" t="s">
        <v>73</v>
      </c>
      <c r="AK270" t="s">
        <v>686</v>
      </c>
      <c r="AL270" t="s">
        <v>75</v>
      </c>
      <c r="AM270" t="s">
        <v>76</v>
      </c>
      <c r="AN270" t="s">
        <v>77</v>
      </c>
      <c r="AO270" t="s">
        <v>137</v>
      </c>
      <c r="AP270" t="s">
        <v>260</v>
      </c>
      <c r="AQ270" t="s">
        <v>89</v>
      </c>
      <c r="AR270" t="s">
        <v>181</v>
      </c>
      <c r="AS270" t="s">
        <v>253</v>
      </c>
      <c r="AT270" t="s">
        <v>234</v>
      </c>
      <c r="AU270" t="s">
        <v>84</v>
      </c>
    </row>
    <row r="271" spans="1:47" hidden="1" x14ac:dyDescent="0.3">
      <c r="A271" t="s">
        <v>1571</v>
      </c>
      <c r="B271" t="s">
        <v>1572</v>
      </c>
      <c r="C271" s="1" t="str">
        <f t="shared" si="22"/>
        <v>21:0090</v>
      </c>
      <c r="D271" s="1" t="str">
        <f t="shared" si="23"/>
        <v>21:0006</v>
      </c>
      <c r="E271" t="s">
        <v>1573</v>
      </c>
      <c r="F271" t="s">
        <v>1574</v>
      </c>
      <c r="H271">
        <v>64.675616099999999</v>
      </c>
      <c r="I271">
        <v>-110.3796395</v>
      </c>
      <c r="J271" s="1" t="str">
        <f t="shared" si="20"/>
        <v>Till</v>
      </c>
      <c r="K271" s="1" t="str">
        <f t="shared" si="21"/>
        <v>&lt;63 micron</v>
      </c>
      <c r="L271" t="s">
        <v>51</v>
      </c>
      <c r="M271" t="s">
        <v>210</v>
      </c>
      <c r="N271" t="s">
        <v>60</v>
      </c>
      <c r="O271" t="s">
        <v>54</v>
      </c>
      <c r="P271" t="s">
        <v>56</v>
      </c>
      <c r="Q271" t="s">
        <v>64</v>
      </c>
      <c r="R271" t="s">
        <v>520</v>
      </c>
      <c r="S271" t="s">
        <v>63</v>
      </c>
      <c r="T271" t="s">
        <v>607</v>
      </c>
      <c r="U271" t="s">
        <v>116</v>
      </c>
      <c r="V271" t="s">
        <v>95</v>
      </c>
      <c r="W271" t="s">
        <v>122</v>
      </c>
      <c r="X271" t="s">
        <v>63</v>
      </c>
      <c r="Y271" t="s">
        <v>64</v>
      </c>
      <c r="Z271" t="s">
        <v>51</v>
      </c>
      <c r="AA271" t="s">
        <v>548</v>
      </c>
      <c r="AB271" t="s">
        <v>99</v>
      </c>
      <c r="AC271" t="s">
        <v>64</v>
      </c>
      <c r="AD271" t="s">
        <v>193</v>
      </c>
      <c r="AE271" t="s">
        <v>296</v>
      </c>
      <c r="AF271" t="s">
        <v>69</v>
      </c>
      <c r="AG271" t="s">
        <v>520</v>
      </c>
      <c r="AH271" t="s">
        <v>71</v>
      </c>
      <c r="AI271" t="s">
        <v>293</v>
      </c>
      <c r="AJ271" t="s">
        <v>73</v>
      </c>
      <c r="AK271" t="s">
        <v>226</v>
      </c>
      <c r="AL271" t="s">
        <v>75</v>
      </c>
      <c r="AM271" t="s">
        <v>76</v>
      </c>
      <c r="AN271" t="s">
        <v>117</v>
      </c>
      <c r="AO271" t="s">
        <v>154</v>
      </c>
      <c r="AP271" t="s">
        <v>281</v>
      </c>
      <c r="AQ271" t="s">
        <v>181</v>
      </c>
      <c r="AR271" t="s">
        <v>64</v>
      </c>
      <c r="AS271" t="s">
        <v>81</v>
      </c>
      <c r="AT271" t="s">
        <v>272</v>
      </c>
      <c r="AU271" t="s">
        <v>84</v>
      </c>
    </row>
    <row r="272" spans="1:47" hidden="1" x14ac:dyDescent="0.3">
      <c r="A272" t="s">
        <v>1575</v>
      </c>
      <c r="B272" t="s">
        <v>1576</v>
      </c>
      <c r="C272" s="1" t="str">
        <f t="shared" si="22"/>
        <v>21:0090</v>
      </c>
      <c r="D272" s="1" t="str">
        <f t="shared" si="23"/>
        <v>21:0006</v>
      </c>
      <c r="E272" t="s">
        <v>1577</v>
      </c>
      <c r="F272" t="s">
        <v>1578</v>
      </c>
      <c r="H272">
        <v>64.723064800000003</v>
      </c>
      <c r="I272">
        <v>-110.33130439999999</v>
      </c>
      <c r="J272" s="1" t="str">
        <f t="shared" si="20"/>
        <v>Till</v>
      </c>
      <c r="K272" s="1" t="str">
        <f t="shared" si="21"/>
        <v>&lt;63 micron</v>
      </c>
      <c r="L272" t="s">
        <v>51</v>
      </c>
      <c r="M272" t="s">
        <v>533</v>
      </c>
      <c r="N272" t="s">
        <v>53</v>
      </c>
      <c r="O272" t="s">
        <v>743</v>
      </c>
      <c r="P272" t="s">
        <v>55</v>
      </c>
      <c r="Q272" t="s">
        <v>64</v>
      </c>
      <c r="R272" t="s">
        <v>132</v>
      </c>
      <c r="S272" t="s">
        <v>72</v>
      </c>
      <c r="T272" t="s">
        <v>197</v>
      </c>
      <c r="U272" t="s">
        <v>116</v>
      </c>
      <c r="V272" t="s">
        <v>61</v>
      </c>
      <c r="W272" t="s">
        <v>784</v>
      </c>
      <c r="X272" t="s">
        <v>97</v>
      </c>
      <c r="Y272" t="s">
        <v>64</v>
      </c>
      <c r="Z272" t="s">
        <v>51</v>
      </c>
      <c r="AA272" t="s">
        <v>120</v>
      </c>
      <c r="AB272" t="s">
        <v>236</v>
      </c>
      <c r="AC272" t="s">
        <v>64</v>
      </c>
      <c r="AD272" t="s">
        <v>577</v>
      </c>
      <c r="AE272" t="s">
        <v>206</v>
      </c>
      <c r="AF272" t="s">
        <v>69</v>
      </c>
      <c r="AG272" t="s">
        <v>106</v>
      </c>
      <c r="AH272" t="s">
        <v>71</v>
      </c>
      <c r="AI272" t="s">
        <v>392</v>
      </c>
      <c r="AJ272" t="s">
        <v>73</v>
      </c>
      <c r="AK272" t="s">
        <v>288</v>
      </c>
      <c r="AL272" t="s">
        <v>75</v>
      </c>
      <c r="AM272" t="s">
        <v>76</v>
      </c>
      <c r="AN272" t="s">
        <v>78</v>
      </c>
      <c r="AO272" t="s">
        <v>78</v>
      </c>
      <c r="AP272" t="s">
        <v>260</v>
      </c>
      <c r="AQ272" t="s">
        <v>181</v>
      </c>
      <c r="AR272" t="s">
        <v>64</v>
      </c>
      <c r="AS272" t="s">
        <v>77</v>
      </c>
      <c r="AT272" t="s">
        <v>131</v>
      </c>
      <c r="AU272" t="s">
        <v>84</v>
      </c>
    </row>
    <row r="273" spans="1:47" hidden="1" x14ac:dyDescent="0.3">
      <c r="A273" t="s">
        <v>1579</v>
      </c>
      <c r="B273" t="s">
        <v>1580</v>
      </c>
      <c r="C273" s="1" t="str">
        <f t="shared" si="22"/>
        <v>21:0090</v>
      </c>
      <c r="D273" s="1" t="str">
        <f t="shared" si="23"/>
        <v>21:0006</v>
      </c>
      <c r="E273" t="s">
        <v>1581</v>
      </c>
      <c r="F273" t="s">
        <v>1582</v>
      </c>
      <c r="H273">
        <v>64.727634899999998</v>
      </c>
      <c r="I273">
        <v>-110.3813026</v>
      </c>
      <c r="J273" s="1" t="str">
        <f t="shared" si="20"/>
        <v>Till</v>
      </c>
      <c r="K273" s="1" t="str">
        <f t="shared" si="21"/>
        <v>&lt;63 micron</v>
      </c>
      <c r="L273" t="s">
        <v>51</v>
      </c>
      <c r="M273" t="s">
        <v>533</v>
      </c>
      <c r="N273" t="s">
        <v>116</v>
      </c>
      <c r="O273" t="s">
        <v>270</v>
      </c>
      <c r="P273" t="s">
        <v>78</v>
      </c>
      <c r="Q273" t="s">
        <v>259</v>
      </c>
      <c r="R273" t="s">
        <v>234</v>
      </c>
      <c r="S273" t="s">
        <v>181</v>
      </c>
      <c r="T273" t="s">
        <v>316</v>
      </c>
      <c r="U273" t="s">
        <v>81</v>
      </c>
      <c r="V273" t="s">
        <v>154</v>
      </c>
      <c r="W273" t="s">
        <v>1135</v>
      </c>
      <c r="X273" t="s">
        <v>97</v>
      </c>
      <c r="Y273" t="s">
        <v>64</v>
      </c>
      <c r="Z273" t="s">
        <v>51</v>
      </c>
      <c r="AA273" t="s">
        <v>68</v>
      </c>
      <c r="AB273" t="s">
        <v>66</v>
      </c>
      <c r="AC273" t="s">
        <v>64</v>
      </c>
      <c r="AD273" t="s">
        <v>577</v>
      </c>
      <c r="AE273" t="s">
        <v>470</v>
      </c>
      <c r="AF273" t="s">
        <v>69</v>
      </c>
      <c r="AG273" t="s">
        <v>414</v>
      </c>
      <c r="AH273" t="s">
        <v>71</v>
      </c>
      <c r="AI273" t="s">
        <v>288</v>
      </c>
      <c r="AJ273" t="s">
        <v>73</v>
      </c>
      <c r="AK273" t="s">
        <v>153</v>
      </c>
      <c r="AL273" t="s">
        <v>75</v>
      </c>
      <c r="AM273" t="s">
        <v>76</v>
      </c>
      <c r="AN273" t="s">
        <v>78</v>
      </c>
      <c r="AO273" t="s">
        <v>78</v>
      </c>
      <c r="AP273" t="s">
        <v>209</v>
      </c>
      <c r="AQ273" t="s">
        <v>398</v>
      </c>
      <c r="AR273" t="s">
        <v>64</v>
      </c>
      <c r="AS273" t="s">
        <v>77</v>
      </c>
      <c r="AT273" t="s">
        <v>171</v>
      </c>
      <c r="AU273" t="s">
        <v>84</v>
      </c>
    </row>
    <row r="274" spans="1:47" hidden="1" x14ac:dyDescent="0.3">
      <c r="A274" t="s">
        <v>1583</v>
      </c>
      <c r="B274" t="s">
        <v>1584</v>
      </c>
      <c r="C274" s="1" t="str">
        <f t="shared" si="22"/>
        <v>21:0090</v>
      </c>
      <c r="D274" s="1" t="str">
        <f t="shared" si="23"/>
        <v>21:0006</v>
      </c>
      <c r="E274" t="s">
        <v>1581</v>
      </c>
      <c r="F274" t="s">
        <v>1585</v>
      </c>
      <c r="H274">
        <v>64.727634899999998</v>
      </c>
      <c r="I274">
        <v>-110.3813026</v>
      </c>
      <c r="J274" s="1" t="str">
        <f t="shared" si="20"/>
        <v>Till</v>
      </c>
      <c r="K274" s="1" t="str">
        <f t="shared" si="21"/>
        <v>&lt;63 micron</v>
      </c>
      <c r="L274" t="s">
        <v>51</v>
      </c>
      <c r="M274" t="s">
        <v>430</v>
      </c>
      <c r="N274" t="s">
        <v>116</v>
      </c>
      <c r="O274" t="s">
        <v>282</v>
      </c>
      <c r="P274" t="s">
        <v>340</v>
      </c>
      <c r="Q274" t="s">
        <v>81</v>
      </c>
      <c r="R274" t="s">
        <v>435</v>
      </c>
      <c r="S274" t="s">
        <v>97</v>
      </c>
      <c r="T274" t="s">
        <v>136</v>
      </c>
      <c r="U274" t="s">
        <v>81</v>
      </c>
      <c r="V274" t="s">
        <v>147</v>
      </c>
      <c r="W274" t="s">
        <v>854</v>
      </c>
      <c r="X274" t="s">
        <v>97</v>
      </c>
      <c r="Y274" t="s">
        <v>64</v>
      </c>
      <c r="Z274" t="s">
        <v>51</v>
      </c>
      <c r="AA274" t="s">
        <v>149</v>
      </c>
      <c r="AB274" t="s">
        <v>66</v>
      </c>
      <c r="AC274" t="s">
        <v>64</v>
      </c>
      <c r="AD274" t="s">
        <v>734</v>
      </c>
      <c r="AE274" t="s">
        <v>470</v>
      </c>
      <c r="AF274" t="s">
        <v>69</v>
      </c>
      <c r="AG274" t="s">
        <v>93</v>
      </c>
      <c r="AH274" t="s">
        <v>194</v>
      </c>
      <c r="AI274" t="s">
        <v>226</v>
      </c>
      <c r="AJ274" t="s">
        <v>73</v>
      </c>
      <c r="AK274" t="s">
        <v>422</v>
      </c>
      <c r="AL274" t="s">
        <v>75</v>
      </c>
      <c r="AM274" t="s">
        <v>76</v>
      </c>
      <c r="AN274" t="s">
        <v>259</v>
      </c>
      <c r="AO274" t="s">
        <v>78</v>
      </c>
      <c r="AP274" t="s">
        <v>209</v>
      </c>
      <c r="AQ274" t="s">
        <v>405</v>
      </c>
      <c r="AR274" t="s">
        <v>81</v>
      </c>
      <c r="AS274" t="s">
        <v>82</v>
      </c>
      <c r="AT274" t="s">
        <v>171</v>
      </c>
      <c r="AU274" t="s">
        <v>84</v>
      </c>
    </row>
    <row r="275" spans="1:47" hidden="1" x14ac:dyDescent="0.3">
      <c r="A275" t="s">
        <v>1586</v>
      </c>
      <c r="B275" t="s">
        <v>1587</v>
      </c>
      <c r="C275" s="1" t="str">
        <f t="shared" si="22"/>
        <v>21:0090</v>
      </c>
      <c r="D275" s="1" t="str">
        <f t="shared" si="23"/>
        <v>21:0006</v>
      </c>
      <c r="E275" t="s">
        <v>1588</v>
      </c>
      <c r="F275" t="s">
        <v>1589</v>
      </c>
      <c r="H275">
        <v>64.795590799999999</v>
      </c>
      <c r="I275">
        <v>-110.4114199</v>
      </c>
      <c r="J275" s="1" t="str">
        <f t="shared" si="20"/>
        <v>Till</v>
      </c>
      <c r="K275" s="1" t="str">
        <f t="shared" si="21"/>
        <v>&lt;63 micron</v>
      </c>
      <c r="L275" t="s">
        <v>51</v>
      </c>
      <c r="M275" t="s">
        <v>139</v>
      </c>
      <c r="N275" t="s">
        <v>56</v>
      </c>
      <c r="O275" t="s">
        <v>345</v>
      </c>
      <c r="P275" t="s">
        <v>246</v>
      </c>
      <c r="Q275" t="s">
        <v>64</v>
      </c>
      <c r="R275" t="s">
        <v>384</v>
      </c>
      <c r="S275" t="s">
        <v>56</v>
      </c>
      <c r="T275" t="s">
        <v>192</v>
      </c>
      <c r="U275" t="s">
        <v>56</v>
      </c>
      <c r="V275" t="s">
        <v>219</v>
      </c>
      <c r="W275" t="s">
        <v>1378</v>
      </c>
      <c r="X275" t="s">
        <v>97</v>
      </c>
      <c r="Y275" t="s">
        <v>64</v>
      </c>
      <c r="Z275" t="s">
        <v>51</v>
      </c>
      <c r="AA275" t="s">
        <v>334</v>
      </c>
      <c r="AB275" t="s">
        <v>549</v>
      </c>
      <c r="AC275" t="s">
        <v>64</v>
      </c>
      <c r="AD275" t="s">
        <v>854</v>
      </c>
      <c r="AE275" t="s">
        <v>101</v>
      </c>
      <c r="AF275" t="s">
        <v>69</v>
      </c>
      <c r="AG275" t="s">
        <v>692</v>
      </c>
      <c r="AH275" t="s">
        <v>71</v>
      </c>
      <c r="AI275" t="s">
        <v>103</v>
      </c>
      <c r="AJ275" t="s">
        <v>73</v>
      </c>
      <c r="AK275" t="s">
        <v>124</v>
      </c>
      <c r="AL275" t="s">
        <v>75</v>
      </c>
      <c r="AM275" t="s">
        <v>76</v>
      </c>
      <c r="AN275" t="s">
        <v>78</v>
      </c>
      <c r="AO275" t="s">
        <v>104</v>
      </c>
      <c r="AP275" t="s">
        <v>79</v>
      </c>
      <c r="AQ275" t="s">
        <v>314</v>
      </c>
      <c r="AR275" t="s">
        <v>64</v>
      </c>
      <c r="AS275" t="s">
        <v>117</v>
      </c>
      <c r="AT275" t="s">
        <v>171</v>
      </c>
      <c r="AU275" t="s">
        <v>84</v>
      </c>
    </row>
    <row r="276" spans="1:47" hidden="1" x14ac:dyDescent="0.3">
      <c r="A276" t="s">
        <v>1590</v>
      </c>
      <c r="B276" t="s">
        <v>1591</v>
      </c>
      <c r="C276" s="1" t="str">
        <f t="shared" si="22"/>
        <v>21:0090</v>
      </c>
      <c r="D276" s="1" t="str">
        <f t="shared" si="23"/>
        <v>21:0006</v>
      </c>
      <c r="E276" t="s">
        <v>1592</v>
      </c>
      <c r="F276" t="s">
        <v>1593</v>
      </c>
      <c r="H276">
        <v>64.945294599999997</v>
      </c>
      <c r="I276">
        <v>-110.3465953</v>
      </c>
      <c r="J276" s="1" t="str">
        <f t="shared" si="20"/>
        <v>Till</v>
      </c>
      <c r="K276" s="1" t="str">
        <f t="shared" si="21"/>
        <v>&lt;63 micron</v>
      </c>
      <c r="L276" t="s">
        <v>51</v>
      </c>
      <c r="M276" t="s">
        <v>72</v>
      </c>
      <c r="N276" t="s">
        <v>116</v>
      </c>
      <c r="O276" t="s">
        <v>112</v>
      </c>
      <c r="P276" t="s">
        <v>78</v>
      </c>
      <c r="Q276" t="s">
        <v>81</v>
      </c>
      <c r="R276" t="s">
        <v>607</v>
      </c>
      <c r="S276" t="s">
        <v>72</v>
      </c>
      <c r="T276" t="s">
        <v>113</v>
      </c>
      <c r="U276" t="s">
        <v>116</v>
      </c>
      <c r="V276" t="s">
        <v>95</v>
      </c>
      <c r="W276" t="s">
        <v>1594</v>
      </c>
      <c r="X276" t="s">
        <v>181</v>
      </c>
      <c r="Y276" t="s">
        <v>64</v>
      </c>
      <c r="Z276" t="s">
        <v>51</v>
      </c>
      <c r="AA276" t="s">
        <v>276</v>
      </c>
      <c r="AB276" t="s">
        <v>236</v>
      </c>
      <c r="AC276" t="s">
        <v>64</v>
      </c>
      <c r="AD276" t="s">
        <v>139</v>
      </c>
      <c r="AE276" t="s">
        <v>419</v>
      </c>
      <c r="AF276" t="s">
        <v>69</v>
      </c>
      <c r="AG276" t="s">
        <v>234</v>
      </c>
      <c r="AH276" t="s">
        <v>71</v>
      </c>
      <c r="AI276" t="s">
        <v>464</v>
      </c>
      <c r="AJ276" t="s">
        <v>73</v>
      </c>
      <c r="AK276" t="s">
        <v>167</v>
      </c>
      <c r="AL276" t="s">
        <v>75</v>
      </c>
      <c r="AM276" t="s">
        <v>76</v>
      </c>
      <c r="AN276" t="s">
        <v>78</v>
      </c>
      <c r="AO276" t="s">
        <v>78</v>
      </c>
      <c r="AP276" t="s">
        <v>89</v>
      </c>
      <c r="AQ276" t="s">
        <v>246</v>
      </c>
      <c r="AR276" t="s">
        <v>64</v>
      </c>
      <c r="AS276" t="s">
        <v>300</v>
      </c>
      <c r="AT276" t="s">
        <v>57</v>
      </c>
      <c r="AU276" t="s">
        <v>84</v>
      </c>
    </row>
    <row r="277" spans="1:47" hidden="1" x14ac:dyDescent="0.3">
      <c r="A277" t="s">
        <v>1595</v>
      </c>
      <c r="B277" t="s">
        <v>1596</v>
      </c>
      <c r="C277" s="1" t="str">
        <f t="shared" si="22"/>
        <v>21:0090</v>
      </c>
      <c r="D277" s="1" t="str">
        <f t="shared" si="23"/>
        <v>21:0006</v>
      </c>
      <c r="E277" t="s">
        <v>1597</v>
      </c>
      <c r="F277" t="s">
        <v>1598</v>
      </c>
      <c r="H277">
        <v>64.883952699999995</v>
      </c>
      <c r="I277">
        <v>-110.0938539</v>
      </c>
      <c r="J277" s="1" t="str">
        <f t="shared" si="20"/>
        <v>Till</v>
      </c>
      <c r="K277" s="1" t="str">
        <f t="shared" si="21"/>
        <v>&lt;63 micron</v>
      </c>
      <c r="L277" t="s">
        <v>51</v>
      </c>
      <c r="M277" t="s">
        <v>183</v>
      </c>
      <c r="N277" t="s">
        <v>116</v>
      </c>
      <c r="O277" t="s">
        <v>650</v>
      </c>
      <c r="P277" t="s">
        <v>78</v>
      </c>
      <c r="Q277" t="s">
        <v>64</v>
      </c>
      <c r="R277" t="s">
        <v>308</v>
      </c>
      <c r="S277" t="s">
        <v>260</v>
      </c>
      <c r="T277" t="s">
        <v>106</v>
      </c>
      <c r="U277" t="s">
        <v>97</v>
      </c>
      <c r="V277" t="s">
        <v>95</v>
      </c>
      <c r="W277" t="s">
        <v>505</v>
      </c>
      <c r="X277" t="s">
        <v>181</v>
      </c>
      <c r="Y277" t="s">
        <v>64</v>
      </c>
      <c r="Z277" t="s">
        <v>51</v>
      </c>
      <c r="AA277" t="s">
        <v>336</v>
      </c>
      <c r="AB277" t="s">
        <v>66</v>
      </c>
      <c r="AC277" t="s">
        <v>116</v>
      </c>
      <c r="AD277" t="s">
        <v>519</v>
      </c>
      <c r="AE277" t="s">
        <v>101</v>
      </c>
      <c r="AF277" t="s">
        <v>69</v>
      </c>
      <c r="AG277" t="s">
        <v>70</v>
      </c>
      <c r="AH277" t="s">
        <v>71</v>
      </c>
      <c r="AI277" t="s">
        <v>58</v>
      </c>
      <c r="AJ277" t="s">
        <v>73</v>
      </c>
      <c r="AK277" t="s">
        <v>60</v>
      </c>
      <c r="AL277" t="s">
        <v>75</v>
      </c>
      <c r="AM277" t="s">
        <v>76</v>
      </c>
      <c r="AN277" t="s">
        <v>78</v>
      </c>
      <c r="AO277" t="s">
        <v>78</v>
      </c>
      <c r="AP277" t="s">
        <v>209</v>
      </c>
      <c r="AQ277" t="s">
        <v>202</v>
      </c>
      <c r="AR277" t="s">
        <v>60</v>
      </c>
      <c r="AS277" t="s">
        <v>117</v>
      </c>
      <c r="AT277" t="s">
        <v>1599</v>
      </c>
      <c r="AU277" t="s">
        <v>84</v>
      </c>
    </row>
    <row r="278" spans="1:47" hidden="1" x14ac:dyDescent="0.3">
      <c r="A278" t="s">
        <v>1600</v>
      </c>
      <c r="B278" t="s">
        <v>1601</v>
      </c>
      <c r="C278" s="1" t="str">
        <f t="shared" si="22"/>
        <v>21:0090</v>
      </c>
      <c r="D278" s="1" t="str">
        <f t="shared" si="23"/>
        <v>21:0006</v>
      </c>
      <c r="E278" t="s">
        <v>1602</v>
      </c>
      <c r="F278" t="s">
        <v>1603</v>
      </c>
      <c r="H278">
        <v>64.2828971</v>
      </c>
      <c r="I278">
        <v>-110.27805739999999</v>
      </c>
      <c r="J278" s="1" t="str">
        <f t="shared" si="20"/>
        <v>Till</v>
      </c>
      <c r="K278" s="1" t="str">
        <f t="shared" si="21"/>
        <v>&lt;63 micron</v>
      </c>
      <c r="L278" t="s">
        <v>51</v>
      </c>
      <c r="M278" t="s">
        <v>288</v>
      </c>
      <c r="N278" t="s">
        <v>53</v>
      </c>
      <c r="O278" t="s">
        <v>352</v>
      </c>
      <c r="P278" t="s">
        <v>340</v>
      </c>
      <c r="Q278" t="s">
        <v>64</v>
      </c>
      <c r="R278" t="s">
        <v>327</v>
      </c>
      <c r="S278" t="s">
        <v>63</v>
      </c>
      <c r="T278" t="s">
        <v>814</v>
      </c>
      <c r="U278" t="s">
        <v>56</v>
      </c>
      <c r="V278" t="s">
        <v>219</v>
      </c>
      <c r="W278" t="s">
        <v>744</v>
      </c>
      <c r="X278" t="s">
        <v>181</v>
      </c>
      <c r="Y278" t="s">
        <v>64</v>
      </c>
      <c r="Z278" t="s">
        <v>51</v>
      </c>
      <c r="AA278" t="s">
        <v>470</v>
      </c>
      <c r="AB278" t="s">
        <v>549</v>
      </c>
      <c r="AC278" t="s">
        <v>64</v>
      </c>
      <c r="AD278" t="s">
        <v>672</v>
      </c>
      <c r="AE278" t="s">
        <v>276</v>
      </c>
      <c r="AF278" t="s">
        <v>69</v>
      </c>
      <c r="AG278" t="s">
        <v>420</v>
      </c>
      <c r="AH278" t="s">
        <v>71</v>
      </c>
      <c r="AI278" t="s">
        <v>277</v>
      </c>
      <c r="AJ278" t="s">
        <v>73</v>
      </c>
      <c r="AK278" t="s">
        <v>52</v>
      </c>
      <c r="AL278" t="s">
        <v>75</v>
      </c>
      <c r="AM278" t="s">
        <v>76</v>
      </c>
      <c r="AN278" t="s">
        <v>78</v>
      </c>
      <c r="AO278" t="s">
        <v>78</v>
      </c>
      <c r="AP278" t="s">
        <v>183</v>
      </c>
      <c r="AQ278" t="s">
        <v>686</v>
      </c>
      <c r="AR278" t="s">
        <v>64</v>
      </c>
      <c r="AS278" t="s">
        <v>253</v>
      </c>
      <c r="AT278" t="s">
        <v>171</v>
      </c>
      <c r="AU278" t="s">
        <v>84</v>
      </c>
    </row>
    <row r="279" spans="1:47" hidden="1" x14ac:dyDescent="0.3">
      <c r="A279" t="s">
        <v>1604</v>
      </c>
      <c r="B279" t="s">
        <v>1605</v>
      </c>
      <c r="C279" s="1" t="str">
        <f t="shared" si="22"/>
        <v>21:0090</v>
      </c>
      <c r="D279" s="1" t="str">
        <f t="shared" si="23"/>
        <v>21:0006</v>
      </c>
      <c r="E279" t="s">
        <v>1606</v>
      </c>
      <c r="F279" t="s">
        <v>1607</v>
      </c>
      <c r="H279">
        <v>64.7635875</v>
      </c>
      <c r="I279">
        <v>-110.29582720000001</v>
      </c>
      <c r="J279" s="1" t="str">
        <f t="shared" si="20"/>
        <v>Till</v>
      </c>
      <c r="K279" s="1" t="str">
        <f t="shared" si="21"/>
        <v>&lt;63 micron</v>
      </c>
      <c r="L279" t="s">
        <v>51</v>
      </c>
      <c r="M279" t="s">
        <v>481</v>
      </c>
      <c r="N279" t="s">
        <v>53</v>
      </c>
      <c r="O279" t="s">
        <v>315</v>
      </c>
      <c r="P279" t="s">
        <v>78</v>
      </c>
      <c r="Q279" t="s">
        <v>81</v>
      </c>
      <c r="R279" t="s">
        <v>774</v>
      </c>
      <c r="S279" t="s">
        <v>60</v>
      </c>
      <c r="T279" t="s">
        <v>346</v>
      </c>
      <c r="U279" t="s">
        <v>56</v>
      </c>
      <c r="V279" t="s">
        <v>154</v>
      </c>
      <c r="W279" t="s">
        <v>506</v>
      </c>
      <c r="X279" t="s">
        <v>119</v>
      </c>
      <c r="Y279" t="s">
        <v>64</v>
      </c>
      <c r="Z279" t="s">
        <v>51</v>
      </c>
      <c r="AA279" t="s">
        <v>284</v>
      </c>
      <c r="AB279" t="s">
        <v>274</v>
      </c>
      <c r="AC279" t="s">
        <v>64</v>
      </c>
      <c r="AD279" t="s">
        <v>193</v>
      </c>
      <c r="AE279" t="s">
        <v>120</v>
      </c>
      <c r="AF279" t="s">
        <v>69</v>
      </c>
      <c r="AG279" t="s">
        <v>562</v>
      </c>
      <c r="AH279" t="s">
        <v>71</v>
      </c>
      <c r="AI279" t="s">
        <v>600</v>
      </c>
      <c r="AJ279" t="s">
        <v>73</v>
      </c>
      <c r="AK279" t="s">
        <v>161</v>
      </c>
      <c r="AL279" t="s">
        <v>75</v>
      </c>
      <c r="AM279" t="s">
        <v>76</v>
      </c>
      <c r="AN279" t="s">
        <v>78</v>
      </c>
      <c r="AO279" t="s">
        <v>78</v>
      </c>
      <c r="AP279" t="s">
        <v>419</v>
      </c>
      <c r="AQ279" t="s">
        <v>239</v>
      </c>
      <c r="AR279" t="s">
        <v>64</v>
      </c>
      <c r="AS279" t="s">
        <v>300</v>
      </c>
      <c r="AT279" t="s">
        <v>414</v>
      </c>
      <c r="AU279" t="s">
        <v>84</v>
      </c>
    </row>
    <row r="280" spans="1:47" hidden="1" x14ac:dyDescent="0.3">
      <c r="A280" t="s">
        <v>1608</v>
      </c>
      <c r="B280" t="s">
        <v>1609</v>
      </c>
      <c r="C280" s="1" t="str">
        <f t="shared" si="22"/>
        <v>21:0090</v>
      </c>
      <c r="D280" s="1" t="str">
        <f t="shared" si="23"/>
        <v>21:0006</v>
      </c>
      <c r="E280" t="s">
        <v>1610</v>
      </c>
      <c r="F280" t="s">
        <v>1611</v>
      </c>
      <c r="H280">
        <v>64.365111900000002</v>
      </c>
      <c r="I280">
        <v>-110.0624943</v>
      </c>
      <c r="J280" s="1" t="str">
        <f t="shared" si="20"/>
        <v>Till</v>
      </c>
      <c r="K280" s="1" t="str">
        <f t="shared" si="21"/>
        <v>&lt;63 micron</v>
      </c>
      <c r="L280" t="s">
        <v>51</v>
      </c>
      <c r="M280" t="s">
        <v>155</v>
      </c>
      <c r="N280" t="s">
        <v>162</v>
      </c>
      <c r="O280" t="s">
        <v>1324</v>
      </c>
      <c r="P280" t="s">
        <v>78</v>
      </c>
      <c r="Q280" t="s">
        <v>64</v>
      </c>
      <c r="R280" t="s">
        <v>621</v>
      </c>
      <c r="S280" t="s">
        <v>60</v>
      </c>
      <c r="T280" t="s">
        <v>413</v>
      </c>
      <c r="U280" t="s">
        <v>81</v>
      </c>
      <c r="V280" t="s">
        <v>147</v>
      </c>
      <c r="W280" t="s">
        <v>713</v>
      </c>
      <c r="X280" t="s">
        <v>97</v>
      </c>
      <c r="Y280" t="s">
        <v>64</v>
      </c>
      <c r="Z280" t="s">
        <v>51</v>
      </c>
      <c r="AA280" t="s">
        <v>346</v>
      </c>
      <c r="AB280" t="s">
        <v>150</v>
      </c>
      <c r="AC280" t="s">
        <v>64</v>
      </c>
      <c r="AD280" t="s">
        <v>77</v>
      </c>
      <c r="AE280" t="s">
        <v>470</v>
      </c>
      <c r="AF280" t="s">
        <v>224</v>
      </c>
      <c r="AG280" t="s">
        <v>218</v>
      </c>
      <c r="AH280" t="s">
        <v>71</v>
      </c>
      <c r="AI280" t="s">
        <v>430</v>
      </c>
      <c r="AJ280" t="s">
        <v>73</v>
      </c>
      <c r="AK280" t="s">
        <v>125</v>
      </c>
      <c r="AL280" t="s">
        <v>75</v>
      </c>
      <c r="AM280" t="s">
        <v>76</v>
      </c>
      <c r="AN280" t="s">
        <v>78</v>
      </c>
      <c r="AO280" t="s">
        <v>95</v>
      </c>
      <c r="AP280" t="s">
        <v>114</v>
      </c>
      <c r="AQ280" t="s">
        <v>398</v>
      </c>
      <c r="AR280" t="s">
        <v>64</v>
      </c>
      <c r="AS280" t="s">
        <v>126</v>
      </c>
      <c r="AT280" t="s">
        <v>171</v>
      </c>
      <c r="AU280" t="s">
        <v>84</v>
      </c>
    </row>
    <row r="281" spans="1:47" hidden="1" x14ac:dyDescent="0.3">
      <c r="A281" t="s">
        <v>1612</v>
      </c>
      <c r="B281" t="s">
        <v>1613</v>
      </c>
      <c r="C281" s="1" t="str">
        <f t="shared" si="22"/>
        <v>21:0090</v>
      </c>
      <c r="D281" s="1" t="str">
        <f t="shared" si="23"/>
        <v>21:0006</v>
      </c>
      <c r="E281" t="s">
        <v>1614</v>
      </c>
      <c r="F281" t="s">
        <v>1615</v>
      </c>
      <c r="H281">
        <v>64.371457699999993</v>
      </c>
      <c r="I281">
        <v>-110.26742419999999</v>
      </c>
      <c r="J281" s="1" t="str">
        <f t="shared" si="20"/>
        <v>Till</v>
      </c>
      <c r="K281" s="1" t="str">
        <f t="shared" si="21"/>
        <v>&lt;63 micron</v>
      </c>
      <c r="L281" t="s">
        <v>51</v>
      </c>
      <c r="M281" t="s">
        <v>464</v>
      </c>
      <c r="N281" t="s">
        <v>97</v>
      </c>
      <c r="O281" t="s">
        <v>245</v>
      </c>
      <c r="P281" t="s">
        <v>170</v>
      </c>
      <c r="Q281" t="s">
        <v>259</v>
      </c>
      <c r="R281" t="s">
        <v>197</v>
      </c>
      <c r="S281" t="s">
        <v>181</v>
      </c>
      <c r="T281" t="s">
        <v>149</v>
      </c>
      <c r="U281" t="s">
        <v>81</v>
      </c>
      <c r="V281" t="s">
        <v>61</v>
      </c>
      <c r="W281" t="s">
        <v>910</v>
      </c>
      <c r="X281" t="s">
        <v>97</v>
      </c>
      <c r="Y281" t="s">
        <v>64</v>
      </c>
      <c r="Z281" t="s">
        <v>51</v>
      </c>
      <c r="AA281" t="s">
        <v>120</v>
      </c>
      <c r="AB281" t="s">
        <v>408</v>
      </c>
      <c r="AC281" t="s">
        <v>64</v>
      </c>
      <c r="AD281" t="s">
        <v>122</v>
      </c>
      <c r="AE281" t="s">
        <v>152</v>
      </c>
      <c r="AF281" t="s">
        <v>69</v>
      </c>
      <c r="AG281" t="s">
        <v>149</v>
      </c>
      <c r="AH281" t="s">
        <v>71</v>
      </c>
      <c r="AI281" t="s">
        <v>103</v>
      </c>
      <c r="AJ281" t="s">
        <v>73</v>
      </c>
      <c r="AK281" t="s">
        <v>124</v>
      </c>
      <c r="AL281" t="s">
        <v>75</v>
      </c>
      <c r="AM281" t="s">
        <v>76</v>
      </c>
      <c r="AN281" t="s">
        <v>154</v>
      </c>
      <c r="AO281" t="s">
        <v>78</v>
      </c>
      <c r="AP281" t="s">
        <v>209</v>
      </c>
      <c r="AQ281" t="s">
        <v>595</v>
      </c>
      <c r="AR281" t="s">
        <v>64</v>
      </c>
      <c r="AS281" t="s">
        <v>126</v>
      </c>
      <c r="AT281" t="s">
        <v>171</v>
      </c>
      <c r="AU281" t="s">
        <v>84</v>
      </c>
    </row>
    <row r="282" spans="1:47" hidden="1" x14ac:dyDescent="0.3">
      <c r="A282" t="s">
        <v>1616</v>
      </c>
      <c r="B282" t="s">
        <v>1617</v>
      </c>
      <c r="C282" s="1" t="str">
        <f t="shared" si="22"/>
        <v>21:0090</v>
      </c>
      <c r="D282" s="1" t="str">
        <f t="shared" si="23"/>
        <v>21:0006</v>
      </c>
      <c r="E282" t="s">
        <v>1618</v>
      </c>
      <c r="F282" t="s">
        <v>1619</v>
      </c>
      <c r="H282">
        <v>64.411730599999999</v>
      </c>
      <c r="I282">
        <v>-110.2214427</v>
      </c>
      <c r="J282" s="1" t="str">
        <f t="shared" si="20"/>
        <v>Till</v>
      </c>
      <c r="K282" s="1" t="str">
        <f t="shared" si="21"/>
        <v>&lt;63 micron</v>
      </c>
      <c r="L282" t="s">
        <v>51</v>
      </c>
      <c r="M282" t="s">
        <v>52</v>
      </c>
      <c r="N282" t="s">
        <v>60</v>
      </c>
      <c r="O282" t="s">
        <v>245</v>
      </c>
      <c r="P282" t="s">
        <v>78</v>
      </c>
      <c r="Q282" t="s">
        <v>64</v>
      </c>
      <c r="R282" t="s">
        <v>145</v>
      </c>
      <c r="S282" t="s">
        <v>181</v>
      </c>
      <c r="T282" t="s">
        <v>413</v>
      </c>
      <c r="U282" t="s">
        <v>56</v>
      </c>
      <c r="V282" t="s">
        <v>95</v>
      </c>
      <c r="W282" t="s">
        <v>182</v>
      </c>
      <c r="X282" t="s">
        <v>97</v>
      </c>
      <c r="Y282" t="s">
        <v>64</v>
      </c>
      <c r="Z282" t="s">
        <v>51</v>
      </c>
      <c r="AA282" t="s">
        <v>318</v>
      </c>
      <c r="AB282" t="s">
        <v>66</v>
      </c>
      <c r="AC282" t="s">
        <v>64</v>
      </c>
      <c r="AD282" t="s">
        <v>480</v>
      </c>
      <c r="AE282" t="s">
        <v>101</v>
      </c>
      <c r="AF282" t="s">
        <v>69</v>
      </c>
      <c r="AG282" t="s">
        <v>607</v>
      </c>
      <c r="AH282" t="s">
        <v>102</v>
      </c>
      <c r="AI282" t="s">
        <v>321</v>
      </c>
      <c r="AJ282" t="s">
        <v>73</v>
      </c>
      <c r="AK282" t="s">
        <v>153</v>
      </c>
      <c r="AL282" t="s">
        <v>75</v>
      </c>
      <c r="AM282" t="s">
        <v>76</v>
      </c>
      <c r="AN282" t="s">
        <v>78</v>
      </c>
      <c r="AO282" t="s">
        <v>219</v>
      </c>
      <c r="AP282" t="s">
        <v>58</v>
      </c>
      <c r="AQ282" t="s">
        <v>91</v>
      </c>
      <c r="AR282" t="s">
        <v>64</v>
      </c>
      <c r="AS282" t="s">
        <v>82</v>
      </c>
      <c r="AT282" t="s">
        <v>272</v>
      </c>
      <c r="AU282" t="s">
        <v>84</v>
      </c>
    </row>
    <row r="283" spans="1:47" hidden="1" x14ac:dyDescent="0.3">
      <c r="A283" t="s">
        <v>1620</v>
      </c>
      <c r="B283" t="s">
        <v>1621</v>
      </c>
      <c r="C283" s="1" t="str">
        <f t="shared" si="22"/>
        <v>21:0090</v>
      </c>
      <c r="D283" s="1" t="str">
        <f t="shared" si="23"/>
        <v>21:0006</v>
      </c>
      <c r="E283" t="s">
        <v>1618</v>
      </c>
      <c r="F283" t="s">
        <v>1622</v>
      </c>
      <c r="H283">
        <v>64.411730599999999</v>
      </c>
      <c r="I283">
        <v>-110.2214427</v>
      </c>
      <c r="J283" s="1" t="str">
        <f t="shared" si="20"/>
        <v>Till</v>
      </c>
      <c r="K283" s="1" t="str">
        <f t="shared" si="21"/>
        <v>&lt;63 micron</v>
      </c>
      <c r="L283" t="s">
        <v>51</v>
      </c>
      <c r="M283" t="s">
        <v>283</v>
      </c>
      <c r="N283" t="s">
        <v>53</v>
      </c>
      <c r="O283" t="s">
        <v>245</v>
      </c>
      <c r="P283" t="s">
        <v>82</v>
      </c>
      <c r="Q283" t="s">
        <v>81</v>
      </c>
      <c r="R283" t="s">
        <v>472</v>
      </c>
      <c r="S283" t="s">
        <v>60</v>
      </c>
      <c r="T283" t="s">
        <v>218</v>
      </c>
      <c r="U283" t="s">
        <v>81</v>
      </c>
      <c r="V283" t="s">
        <v>147</v>
      </c>
      <c r="W283" t="s">
        <v>519</v>
      </c>
      <c r="X283" t="s">
        <v>63</v>
      </c>
      <c r="Y283" t="s">
        <v>64</v>
      </c>
      <c r="Z283" t="s">
        <v>51</v>
      </c>
      <c r="AA283" t="s">
        <v>149</v>
      </c>
      <c r="AB283" t="s">
        <v>487</v>
      </c>
      <c r="AC283" t="s">
        <v>64</v>
      </c>
      <c r="AD283" t="s">
        <v>399</v>
      </c>
      <c r="AE283" t="s">
        <v>98</v>
      </c>
      <c r="AF283" t="s">
        <v>384</v>
      </c>
      <c r="AG283" t="s">
        <v>132</v>
      </c>
      <c r="AH283" t="s">
        <v>194</v>
      </c>
      <c r="AI283" t="s">
        <v>202</v>
      </c>
      <c r="AJ283" t="s">
        <v>73</v>
      </c>
      <c r="AK283" t="s">
        <v>181</v>
      </c>
      <c r="AL283" t="s">
        <v>75</v>
      </c>
      <c r="AM283" t="s">
        <v>76</v>
      </c>
      <c r="AN283" t="s">
        <v>78</v>
      </c>
      <c r="AO283" t="s">
        <v>78</v>
      </c>
      <c r="AP283" t="s">
        <v>72</v>
      </c>
      <c r="AQ283" t="s">
        <v>348</v>
      </c>
      <c r="AR283" t="s">
        <v>64</v>
      </c>
      <c r="AS283" t="s">
        <v>246</v>
      </c>
      <c r="AT283" t="s">
        <v>171</v>
      </c>
      <c r="AU283" t="s">
        <v>84</v>
      </c>
    </row>
    <row r="284" spans="1:47" hidden="1" x14ac:dyDescent="0.3">
      <c r="A284" t="s">
        <v>1623</v>
      </c>
      <c r="B284" t="s">
        <v>1624</v>
      </c>
      <c r="C284" s="1" t="str">
        <f t="shared" si="22"/>
        <v>21:0090</v>
      </c>
      <c r="D284" s="1" t="str">
        <f t="shared" si="23"/>
        <v>21:0006</v>
      </c>
      <c r="E284" t="s">
        <v>1625</v>
      </c>
      <c r="F284" t="s">
        <v>1626</v>
      </c>
      <c r="H284">
        <v>64.595437899999993</v>
      </c>
      <c r="I284">
        <v>-110.3153044</v>
      </c>
      <c r="J284" s="1" t="str">
        <f t="shared" si="20"/>
        <v>Till</v>
      </c>
      <c r="K284" s="1" t="str">
        <f t="shared" si="21"/>
        <v>&lt;63 micron</v>
      </c>
      <c r="L284" t="s">
        <v>51</v>
      </c>
      <c r="M284" t="s">
        <v>209</v>
      </c>
      <c r="N284" t="s">
        <v>53</v>
      </c>
      <c r="O284" t="s">
        <v>315</v>
      </c>
      <c r="P284" t="s">
        <v>246</v>
      </c>
      <c r="Q284" t="s">
        <v>81</v>
      </c>
      <c r="R284" t="s">
        <v>59</v>
      </c>
      <c r="S284" t="s">
        <v>209</v>
      </c>
      <c r="T284" t="s">
        <v>389</v>
      </c>
      <c r="U284" t="s">
        <v>116</v>
      </c>
      <c r="V284" t="s">
        <v>61</v>
      </c>
      <c r="W284" t="s">
        <v>1627</v>
      </c>
      <c r="X284" t="s">
        <v>97</v>
      </c>
      <c r="Y284" t="s">
        <v>64</v>
      </c>
      <c r="Z284" t="s">
        <v>51</v>
      </c>
      <c r="AA284" t="s">
        <v>120</v>
      </c>
      <c r="AB284" t="s">
        <v>606</v>
      </c>
      <c r="AC284" t="s">
        <v>64</v>
      </c>
      <c r="AD284" t="s">
        <v>1064</v>
      </c>
      <c r="AE284" t="s">
        <v>206</v>
      </c>
      <c r="AF284" t="s">
        <v>69</v>
      </c>
      <c r="AG284" t="s">
        <v>113</v>
      </c>
      <c r="AH284" t="s">
        <v>71</v>
      </c>
      <c r="AI284" t="s">
        <v>72</v>
      </c>
      <c r="AJ284" t="s">
        <v>73</v>
      </c>
      <c r="AK284" t="s">
        <v>264</v>
      </c>
      <c r="AL284" t="s">
        <v>75</v>
      </c>
      <c r="AM284" t="s">
        <v>76</v>
      </c>
      <c r="AN284" t="s">
        <v>78</v>
      </c>
      <c r="AO284" t="s">
        <v>78</v>
      </c>
      <c r="AP284" t="s">
        <v>209</v>
      </c>
      <c r="AQ284" t="s">
        <v>283</v>
      </c>
      <c r="AR284" t="s">
        <v>64</v>
      </c>
      <c r="AS284" t="s">
        <v>246</v>
      </c>
      <c r="AT284" t="s">
        <v>131</v>
      </c>
      <c r="AU284" t="s">
        <v>84</v>
      </c>
    </row>
    <row r="285" spans="1:47" hidden="1" x14ac:dyDescent="0.3">
      <c r="A285" t="s">
        <v>1628</v>
      </c>
      <c r="B285" t="s">
        <v>1629</v>
      </c>
      <c r="C285" s="1" t="str">
        <f t="shared" si="22"/>
        <v>21:0090</v>
      </c>
      <c r="D285" s="1" t="str">
        <f t="shared" si="23"/>
        <v>21:0006</v>
      </c>
      <c r="E285" t="s">
        <v>1630</v>
      </c>
      <c r="F285" t="s">
        <v>1631</v>
      </c>
      <c r="H285">
        <v>64.600668999999996</v>
      </c>
      <c r="I285">
        <v>-110.1863713</v>
      </c>
      <c r="J285" s="1" t="str">
        <f t="shared" si="20"/>
        <v>Till</v>
      </c>
      <c r="K285" s="1" t="str">
        <f t="shared" si="21"/>
        <v>&lt;63 micron</v>
      </c>
      <c r="L285" t="s">
        <v>51</v>
      </c>
      <c r="M285" t="s">
        <v>252</v>
      </c>
      <c r="N285" t="s">
        <v>60</v>
      </c>
      <c r="O285" t="s">
        <v>345</v>
      </c>
      <c r="P285" t="s">
        <v>78</v>
      </c>
      <c r="Q285" t="s">
        <v>81</v>
      </c>
      <c r="R285" t="s">
        <v>261</v>
      </c>
      <c r="S285" t="s">
        <v>181</v>
      </c>
      <c r="T285" t="s">
        <v>211</v>
      </c>
      <c r="U285" t="s">
        <v>81</v>
      </c>
      <c r="V285" t="s">
        <v>139</v>
      </c>
      <c r="W285" t="s">
        <v>237</v>
      </c>
      <c r="X285" t="s">
        <v>119</v>
      </c>
      <c r="Y285" t="s">
        <v>64</v>
      </c>
      <c r="Z285" t="s">
        <v>51</v>
      </c>
      <c r="AA285" t="s">
        <v>369</v>
      </c>
      <c r="AB285" t="s">
        <v>1172</v>
      </c>
      <c r="AC285" t="s">
        <v>64</v>
      </c>
      <c r="AD285" t="s">
        <v>220</v>
      </c>
      <c r="AE285" t="s">
        <v>382</v>
      </c>
      <c r="AF285" t="s">
        <v>69</v>
      </c>
      <c r="AG285" t="s">
        <v>346</v>
      </c>
      <c r="AH285" t="s">
        <v>71</v>
      </c>
      <c r="AI285" t="s">
        <v>80</v>
      </c>
      <c r="AJ285" t="s">
        <v>73</v>
      </c>
      <c r="AK285" t="s">
        <v>702</v>
      </c>
      <c r="AL285" t="s">
        <v>75</v>
      </c>
      <c r="AM285" t="s">
        <v>76</v>
      </c>
      <c r="AN285" t="s">
        <v>78</v>
      </c>
      <c r="AO285" t="s">
        <v>259</v>
      </c>
      <c r="AP285" t="s">
        <v>178</v>
      </c>
      <c r="AQ285" t="s">
        <v>339</v>
      </c>
      <c r="AR285" t="s">
        <v>64</v>
      </c>
      <c r="AS285" t="s">
        <v>56</v>
      </c>
      <c r="AT285" t="s">
        <v>369</v>
      </c>
      <c r="AU285" t="s">
        <v>84</v>
      </c>
    </row>
    <row r="286" spans="1:47" hidden="1" x14ac:dyDescent="0.3">
      <c r="A286" t="s">
        <v>1632</v>
      </c>
      <c r="B286" t="s">
        <v>1633</v>
      </c>
      <c r="C286" s="1" t="str">
        <f t="shared" si="22"/>
        <v>21:0090</v>
      </c>
      <c r="D286" s="1" t="str">
        <f t="shared" si="23"/>
        <v>21:0006</v>
      </c>
      <c r="E286" t="s">
        <v>1634</v>
      </c>
      <c r="F286" t="s">
        <v>1635</v>
      </c>
      <c r="H286">
        <v>64.678432099999995</v>
      </c>
      <c r="I286">
        <v>-110.1853393</v>
      </c>
      <c r="J286" s="1" t="str">
        <f t="shared" si="20"/>
        <v>Till</v>
      </c>
      <c r="K286" s="1" t="str">
        <f t="shared" si="21"/>
        <v>&lt;63 micron</v>
      </c>
      <c r="L286" t="s">
        <v>51</v>
      </c>
      <c r="M286" t="s">
        <v>60</v>
      </c>
      <c r="N286" t="s">
        <v>60</v>
      </c>
      <c r="O286" t="s">
        <v>532</v>
      </c>
      <c r="P286" t="s">
        <v>77</v>
      </c>
      <c r="Q286" t="s">
        <v>64</v>
      </c>
      <c r="R286" t="s">
        <v>384</v>
      </c>
      <c r="S286" t="s">
        <v>63</v>
      </c>
      <c r="T286" t="s">
        <v>145</v>
      </c>
      <c r="U286" t="s">
        <v>56</v>
      </c>
      <c r="V286" t="s">
        <v>95</v>
      </c>
      <c r="W286" t="s">
        <v>275</v>
      </c>
      <c r="X286" t="s">
        <v>97</v>
      </c>
      <c r="Y286" t="s">
        <v>64</v>
      </c>
      <c r="Z286" t="s">
        <v>60</v>
      </c>
      <c r="AA286" t="s">
        <v>149</v>
      </c>
      <c r="AB286" t="s">
        <v>408</v>
      </c>
      <c r="AC286" t="s">
        <v>64</v>
      </c>
      <c r="AD286" t="s">
        <v>407</v>
      </c>
      <c r="AE286" t="s">
        <v>470</v>
      </c>
      <c r="AF286" t="s">
        <v>69</v>
      </c>
      <c r="AG286" t="s">
        <v>57</v>
      </c>
      <c r="AH286" t="s">
        <v>71</v>
      </c>
      <c r="AI286" t="s">
        <v>250</v>
      </c>
      <c r="AJ286" t="s">
        <v>73</v>
      </c>
      <c r="AK286" t="s">
        <v>686</v>
      </c>
      <c r="AL286" t="s">
        <v>75</v>
      </c>
      <c r="AM286" t="s">
        <v>76</v>
      </c>
      <c r="AN286" t="s">
        <v>78</v>
      </c>
      <c r="AO286" t="s">
        <v>137</v>
      </c>
      <c r="AP286" t="s">
        <v>114</v>
      </c>
      <c r="AQ286" t="s">
        <v>339</v>
      </c>
      <c r="AR286" t="s">
        <v>64</v>
      </c>
      <c r="AS286" t="s">
        <v>82</v>
      </c>
      <c r="AT286" t="s">
        <v>369</v>
      </c>
      <c r="AU286" t="s">
        <v>84</v>
      </c>
    </row>
    <row r="287" spans="1:47" hidden="1" x14ac:dyDescent="0.3">
      <c r="A287" t="s">
        <v>1636</v>
      </c>
      <c r="B287" t="s">
        <v>1637</v>
      </c>
      <c r="C287" s="1" t="str">
        <f t="shared" si="22"/>
        <v>21:0090</v>
      </c>
      <c r="D287" s="1" t="str">
        <f t="shared" si="23"/>
        <v>21:0006</v>
      </c>
      <c r="E287" t="s">
        <v>1638</v>
      </c>
      <c r="F287" t="s">
        <v>1639</v>
      </c>
      <c r="H287">
        <v>64.898222099999998</v>
      </c>
      <c r="I287">
        <v>-110.89487579999999</v>
      </c>
      <c r="J287" s="1" t="str">
        <f t="shared" si="20"/>
        <v>Till</v>
      </c>
      <c r="K287" s="1" t="str">
        <f t="shared" si="21"/>
        <v>&lt;63 micron</v>
      </c>
      <c r="L287" t="s">
        <v>51</v>
      </c>
      <c r="M287" t="s">
        <v>92</v>
      </c>
      <c r="N287" t="s">
        <v>116</v>
      </c>
      <c r="O287" t="s">
        <v>650</v>
      </c>
      <c r="P287" t="s">
        <v>78</v>
      </c>
      <c r="Q287" t="s">
        <v>81</v>
      </c>
      <c r="R287" t="s">
        <v>131</v>
      </c>
      <c r="S287" t="s">
        <v>97</v>
      </c>
      <c r="T287" t="s">
        <v>316</v>
      </c>
      <c r="U287" t="s">
        <v>56</v>
      </c>
      <c r="V287" t="s">
        <v>95</v>
      </c>
      <c r="W287" t="s">
        <v>820</v>
      </c>
      <c r="X287" t="s">
        <v>97</v>
      </c>
      <c r="Y287" t="s">
        <v>64</v>
      </c>
      <c r="Z287" t="s">
        <v>51</v>
      </c>
      <c r="AA287" t="s">
        <v>334</v>
      </c>
      <c r="AB287" t="s">
        <v>274</v>
      </c>
      <c r="AC287" t="s">
        <v>64</v>
      </c>
      <c r="AD287" t="s">
        <v>320</v>
      </c>
      <c r="AE287" t="s">
        <v>162</v>
      </c>
      <c r="AF287" t="s">
        <v>69</v>
      </c>
      <c r="AG287" t="s">
        <v>57</v>
      </c>
      <c r="AH287" t="s">
        <v>71</v>
      </c>
      <c r="AI287" t="s">
        <v>584</v>
      </c>
      <c r="AJ287" t="s">
        <v>73</v>
      </c>
      <c r="AK287" t="s">
        <v>314</v>
      </c>
      <c r="AL287" t="s">
        <v>75</v>
      </c>
      <c r="AM287" t="s">
        <v>76</v>
      </c>
      <c r="AN287" t="s">
        <v>78</v>
      </c>
      <c r="AO287" t="s">
        <v>168</v>
      </c>
      <c r="AP287" t="s">
        <v>209</v>
      </c>
      <c r="AQ287" t="s">
        <v>60</v>
      </c>
      <c r="AR287" t="s">
        <v>64</v>
      </c>
      <c r="AS287" t="s">
        <v>253</v>
      </c>
      <c r="AT287" t="s">
        <v>123</v>
      </c>
      <c r="AU287" t="s">
        <v>84</v>
      </c>
    </row>
    <row r="288" spans="1:47" hidden="1" x14ac:dyDescent="0.3">
      <c r="A288" t="s">
        <v>1640</v>
      </c>
      <c r="B288" t="s">
        <v>1641</v>
      </c>
      <c r="C288" s="1" t="str">
        <f t="shared" si="22"/>
        <v>21:0090</v>
      </c>
      <c r="D288" s="1" t="str">
        <f t="shared" si="23"/>
        <v>21:0006</v>
      </c>
      <c r="E288" t="s">
        <v>1642</v>
      </c>
      <c r="F288" t="s">
        <v>1643</v>
      </c>
      <c r="H288">
        <v>64.979196400000006</v>
      </c>
      <c r="I288">
        <v>-110.9295</v>
      </c>
      <c r="J288" s="1" t="str">
        <f t="shared" si="20"/>
        <v>Till</v>
      </c>
      <c r="K288" s="1" t="str">
        <f t="shared" si="21"/>
        <v>&lt;63 micron</v>
      </c>
      <c r="L288" t="s">
        <v>51</v>
      </c>
      <c r="M288" t="s">
        <v>473</v>
      </c>
      <c r="N288" t="s">
        <v>53</v>
      </c>
      <c r="O288" t="s">
        <v>375</v>
      </c>
      <c r="P288" t="s">
        <v>283</v>
      </c>
      <c r="Q288" t="s">
        <v>81</v>
      </c>
      <c r="R288" t="s">
        <v>94</v>
      </c>
      <c r="S288" t="s">
        <v>181</v>
      </c>
      <c r="T288" t="s">
        <v>120</v>
      </c>
      <c r="U288" t="s">
        <v>81</v>
      </c>
      <c r="V288" t="s">
        <v>147</v>
      </c>
      <c r="W288" t="s">
        <v>471</v>
      </c>
      <c r="X288" t="s">
        <v>63</v>
      </c>
      <c r="Y288" t="s">
        <v>64</v>
      </c>
      <c r="Z288" t="s">
        <v>51</v>
      </c>
      <c r="AA288" t="s">
        <v>363</v>
      </c>
      <c r="AB288" t="s">
        <v>428</v>
      </c>
      <c r="AC288" t="s">
        <v>81</v>
      </c>
      <c r="AD288" t="s">
        <v>784</v>
      </c>
      <c r="AE288" t="s">
        <v>192</v>
      </c>
      <c r="AF288" t="s">
        <v>69</v>
      </c>
      <c r="AG288" t="s">
        <v>389</v>
      </c>
      <c r="AH288" t="s">
        <v>71</v>
      </c>
      <c r="AI288" t="s">
        <v>600</v>
      </c>
      <c r="AJ288" t="s">
        <v>73</v>
      </c>
      <c r="AK288" t="s">
        <v>74</v>
      </c>
      <c r="AL288" t="s">
        <v>75</v>
      </c>
      <c r="AM288" t="s">
        <v>76</v>
      </c>
      <c r="AN288" t="s">
        <v>78</v>
      </c>
      <c r="AO288" t="s">
        <v>78</v>
      </c>
      <c r="AP288" t="s">
        <v>225</v>
      </c>
      <c r="AQ288" t="s">
        <v>398</v>
      </c>
      <c r="AR288" t="s">
        <v>64</v>
      </c>
      <c r="AS288" t="s">
        <v>139</v>
      </c>
      <c r="AT288" t="s">
        <v>136</v>
      </c>
      <c r="AU288" t="s">
        <v>84</v>
      </c>
    </row>
    <row r="289" spans="1:47" hidden="1" x14ac:dyDescent="0.3">
      <c r="A289" t="s">
        <v>1644</v>
      </c>
      <c r="B289" t="s">
        <v>1645</v>
      </c>
      <c r="C289" s="1" t="str">
        <f t="shared" si="22"/>
        <v>21:0090</v>
      </c>
      <c r="D289" s="1" t="str">
        <f t="shared" si="23"/>
        <v>21:0006</v>
      </c>
      <c r="E289" t="s">
        <v>1646</v>
      </c>
      <c r="F289" t="s">
        <v>1647</v>
      </c>
      <c r="H289">
        <v>64.974514299999996</v>
      </c>
      <c r="I289">
        <v>-110.7142025</v>
      </c>
      <c r="J289" s="1" t="str">
        <f t="shared" si="20"/>
        <v>Till</v>
      </c>
      <c r="K289" s="1" t="str">
        <f t="shared" si="21"/>
        <v>&lt;63 micron</v>
      </c>
      <c r="L289" t="s">
        <v>51</v>
      </c>
      <c r="M289" t="s">
        <v>260</v>
      </c>
      <c r="N289" t="s">
        <v>53</v>
      </c>
      <c r="O289" t="s">
        <v>381</v>
      </c>
      <c r="P289" t="s">
        <v>78</v>
      </c>
      <c r="Q289" t="s">
        <v>81</v>
      </c>
      <c r="R289" t="s">
        <v>145</v>
      </c>
      <c r="S289" t="s">
        <v>209</v>
      </c>
      <c r="T289" t="s">
        <v>709</v>
      </c>
      <c r="U289" t="s">
        <v>116</v>
      </c>
      <c r="V289" t="s">
        <v>147</v>
      </c>
      <c r="W289" t="s">
        <v>495</v>
      </c>
      <c r="X289" t="s">
        <v>63</v>
      </c>
      <c r="Y289" t="s">
        <v>64</v>
      </c>
      <c r="Z289" t="s">
        <v>51</v>
      </c>
      <c r="AA289" t="s">
        <v>68</v>
      </c>
      <c r="AB289" t="s">
        <v>66</v>
      </c>
      <c r="AC289" t="s">
        <v>64</v>
      </c>
      <c r="AD289" t="s">
        <v>81</v>
      </c>
      <c r="AE289" t="s">
        <v>470</v>
      </c>
      <c r="AF289" t="s">
        <v>69</v>
      </c>
      <c r="AG289" t="s">
        <v>621</v>
      </c>
      <c r="AH289" t="s">
        <v>71</v>
      </c>
      <c r="AI289" t="s">
        <v>58</v>
      </c>
      <c r="AJ289" t="s">
        <v>73</v>
      </c>
      <c r="AK289" t="s">
        <v>314</v>
      </c>
      <c r="AL289" t="s">
        <v>75</v>
      </c>
      <c r="AM289" t="s">
        <v>76</v>
      </c>
      <c r="AN289" t="s">
        <v>253</v>
      </c>
      <c r="AO289" t="s">
        <v>78</v>
      </c>
      <c r="AP289" t="s">
        <v>58</v>
      </c>
      <c r="AQ289" t="s">
        <v>210</v>
      </c>
      <c r="AR289" t="s">
        <v>64</v>
      </c>
      <c r="AS289" t="s">
        <v>246</v>
      </c>
      <c r="AT289" t="s">
        <v>132</v>
      </c>
      <c r="AU289" t="s">
        <v>84</v>
      </c>
    </row>
    <row r="290" spans="1:47" hidden="1" x14ac:dyDescent="0.3">
      <c r="A290" t="s">
        <v>1648</v>
      </c>
      <c r="B290" t="s">
        <v>1649</v>
      </c>
      <c r="C290" s="1" t="str">
        <f t="shared" si="22"/>
        <v>21:0090</v>
      </c>
      <c r="D290" s="1" t="str">
        <f t="shared" si="23"/>
        <v>21:0006</v>
      </c>
      <c r="E290" t="s">
        <v>1650</v>
      </c>
      <c r="F290" t="s">
        <v>1651</v>
      </c>
      <c r="H290">
        <v>64.871147800000003</v>
      </c>
      <c r="I290">
        <v>-110.42251570000001</v>
      </c>
      <c r="J290" s="1" t="str">
        <f t="shared" si="20"/>
        <v>Till</v>
      </c>
      <c r="K290" s="1" t="str">
        <f t="shared" si="21"/>
        <v>&lt;63 micron</v>
      </c>
      <c r="L290" t="s">
        <v>51</v>
      </c>
      <c r="M290" t="s">
        <v>209</v>
      </c>
      <c r="N290" t="s">
        <v>60</v>
      </c>
      <c r="O290" t="s">
        <v>54</v>
      </c>
      <c r="P290" t="s">
        <v>78</v>
      </c>
      <c r="Q290" t="s">
        <v>81</v>
      </c>
      <c r="R290" t="s">
        <v>217</v>
      </c>
      <c r="S290" t="s">
        <v>114</v>
      </c>
      <c r="T290" t="s">
        <v>106</v>
      </c>
      <c r="U290" t="s">
        <v>60</v>
      </c>
      <c r="V290" t="s">
        <v>61</v>
      </c>
      <c r="W290" t="s">
        <v>56</v>
      </c>
      <c r="X290" t="s">
        <v>97</v>
      </c>
      <c r="Y290" t="s">
        <v>64</v>
      </c>
      <c r="Z290" t="s">
        <v>51</v>
      </c>
      <c r="AA290" t="s">
        <v>334</v>
      </c>
      <c r="AB290" t="s">
        <v>236</v>
      </c>
      <c r="AC290" t="s">
        <v>64</v>
      </c>
      <c r="AD290" t="s">
        <v>459</v>
      </c>
      <c r="AE290" t="s">
        <v>276</v>
      </c>
      <c r="AF290" t="s">
        <v>69</v>
      </c>
      <c r="AG290" t="s">
        <v>420</v>
      </c>
      <c r="AH290" t="s">
        <v>194</v>
      </c>
      <c r="AI290" t="s">
        <v>58</v>
      </c>
      <c r="AJ290" t="s">
        <v>73</v>
      </c>
      <c r="AK290" t="s">
        <v>196</v>
      </c>
      <c r="AL290" t="s">
        <v>75</v>
      </c>
      <c r="AM290" t="s">
        <v>76</v>
      </c>
      <c r="AN290" t="s">
        <v>78</v>
      </c>
      <c r="AO290" t="s">
        <v>78</v>
      </c>
      <c r="AP290" t="s">
        <v>58</v>
      </c>
      <c r="AQ290" t="s">
        <v>80</v>
      </c>
      <c r="AR290" t="s">
        <v>64</v>
      </c>
      <c r="AS290" t="s">
        <v>77</v>
      </c>
      <c r="AT290" t="s">
        <v>562</v>
      </c>
      <c r="AU290" t="s">
        <v>84</v>
      </c>
    </row>
    <row r="291" spans="1:47" hidden="1" x14ac:dyDescent="0.3">
      <c r="A291" t="s">
        <v>1652</v>
      </c>
      <c r="B291" t="s">
        <v>1653</v>
      </c>
      <c r="C291" s="1" t="str">
        <f t="shared" si="22"/>
        <v>21:0090</v>
      </c>
      <c r="D291" s="1" t="str">
        <f t="shared" si="23"/>
        <v>21:0006</v>
      </c>
      <c r="E291" t="s">
        <v>1654</v>
      </c>
      <c r="F291" t="s">
        <v>1655</v>
      </c>
      <c r="H291">
        <v>64.796706299999997</v>
      </c>
      <c r="I291">
        <v>-110.64204460000001</v>
      </c>
      <c r="J291" s="1" t="str">
        <f t="shared" si="20"/>
        <v>Till</v>
      </c>
      <c r="K291" s="1" t="str">
        <f t="shared" si="21"/>
        <v>&lt;63 micron</v>
      </c>
      <c r="L291" t="s">
        <v>51</v>
      </c>
      <c r="M291" t="s">
        <v>271</v>
      </c>
      <c r="N291" t="s">
        <v>81</v>
      </c>
      <c r="O291" t="s">
        <v>270</v>
      </c>
      <c r="P291" t="s">
        <v>340</v>
      </c>
      <c r="Q291" t="s">
        <v>81</v>
      </c>
      <c r="R291" t="s">
        <v>145</v>
      </c>
      <c r="S291" t="s">
        <v>97</v>
      </c>
      <c r="T291" t="s">
        <v>249</v>
      </c>
      <c r="U291" t="s">
        <v>116</v>
      </c>
      <c r="V291" t="s">
        <v>95</v>
      </c>
      <c r="W291" t="s">
        <v>452</v>
      </c>
      <c r="X291" t="s">
        <v>63</v>
      </c>
      <c r="Y291" t="s">
        <v>64</v>
      </c>
      <c r="Z291" t="s">
        <v>51</v>
      </c>
      <c r="AA291" t="s">
        <v>68</v>
      </c>
      <c r="AB291" t="s">
        <v>428</v>
      </c>
      <c r="AC291" t="s">
        <v>64</v>
      </c>
      <c r="AD291" t="s">
        <v>685</v>
      </c>
      <c r="AE291" t="s">
        <v>276</v>
      </c>
      <c r="AF291" t="s">
        <v>69</v>
      </c>
      <c r="AG291" t="s">
        <v>57</v>
      </c>
      <c r="AH291" t="s">
        <v>194</v>
      </c>
      <c r="AI291" t="s">
        <v>161</v>
      </c>
      <c r="AJ291" t="s">
        <v>73</v>
      </c>
      <c r="AK291" t="s">
        <v>686</v>
      </c>
      <c r="AL291" t="s">
        <v>75</v>
      </c>
      <c r="AM291" t="s">
        <v>76</v>
      </c>
      <c r="AN291" t="s">
        <v>300</v>
      </c>
      <c r="AO291" t="s">
        <v>78</v>
      </c>
      <c r="AP291" t="s">
        <v>260</v>
      </c>
      <c r="AQ291" t="s">
        <v>314</v>
      </c>
      <c r="AR291" t="s">
        <v>64</v>
      </c>
      <c r="AS291" t="s">
        <v>81</v>
      </c>
      <c r="AT291" t="s">
        <v>217</v>
      </c>
      <c r="AU291" t="s">
        <v>84</v>
      </c>
    </row>
    <row r="292" spans="1:47" hidden="1" x14ac:dyDescent="0.3">
      <c r="A292" t="s">
        <v>1656</v>
      </c>
      <c r="B292" t="s">
        <v>1657</v>
      </c>
      <c r="C292" s="1" t="str">
        <f t="shared" si="22"/>
        <v>21:0090</v>
      </c>
      <c r="D292" s="1" t="str">
        <f t="shared" si="23"/>
        <v>21:0006</v>
      </c>
      <c r="E292" t="s">
        <v>1658</v>
      </c>
      <c r="F292" t="s">
        <v>1659</v>
      </c>
      <c r="H292">
        <v>64.733459600000003</v>
      </c>
      <c r="I292">
        <v>-111.1757655</v>
      </c>
      <c r="J292" s="1" t="str">
        <f t="shared" si="20"/>
        <v>Till</v>
      </c>
      <c r="K292" s="1" t="str">
        <f t="shared" si="21"/>
        <v>&lt;63 micron</v>
      </c>
      <c r="L292" t="s">
        <v>51</v>
      </c>
      <c r="M292" t="s">
        <v>209</v>
      </c>
      <c r="N292" t="s">
        <v>181</v>
      </c>
      <c r="O292" t="s">
        <v>650</v>
      </c>
      <c r="P292" t="s">
        <v>246</v>
      </c>
      <c r="Q292" t="s">
        <v>64</v>
      </c>
      <c r="R292" t="s">
        <v>238</v>
      </c>
      <c r="S292" t="s">
        <v>72</v>
      </c>
      <c r="T292" t="s">
        <v>146</v>
      </c>
      <c r="U292" t="s">
        <v>56</v>
      </c>
      <c r="V292" t="s">
        <v>147</v>
      </c>
      <c r="W292" t="s">
        <v>555</v>
      </c>
      <c r="X292" t="s">
        <v>97</v>
      </c>
      <c r="Y292" t="s">
        <v>64</v>
      </c>
      <c r="Z292" t="s">
        <v>51</v>
      </c>
      <c r="AA292" t="s">
        <v>354</v>
      </c>
      <c r="AB292" t="s">
        <v>408</v>
      </c>
      <c r="AC292" t="s">
        <v>64</v>
      </c>
      <c r="AD292" t="s">
        <v>429</v>
      </c>
      <c r="AE292" t="s">
        <v>318</v>
      </c>
      <c r="AF292" t="s">
        <v>69</v>
      </c>
      <c r="AG292" t="s">
        <v>140</v>
      </c>
      <c r="AH292" t="s">
        <v>194</v>
      </c>
      <c r="AI292" t="s">
        <v>58</v>
      </c>
      <c r="AJ292" t="s">
        <v>73</v>
      </c>
      <c r="AK292" t="s">
        <v>80</v>
      </c>
      <c r="AL292" t="s">
        <v>75</v>
      </c>
      <c r="AM292" t="s">
        <v>76</v>
      </c>
      <c r="AN292" t="s">
        <v>137</v>
      </c>
      <c r="AO292" t="s">
        <v>168</v>
      </c>
      <c r="AP292" t="s">
        <v>114</v>
      </c>
      <c r="AQ292" t="s">
        <v>155</v>
      </c>
      <c r="AR292" t="s">
        <v>64</v>
      </c>
      <c r="AS292" t="s">
        <v>126</v>
      </c>
      <c r="AT292" t="s">
        <v>94</v>
      </c>
      <c r="AU292" t="s">
        <v>84</v>
      </c>
    </row>
    <row r="293" spans="1:47" hidden="1" x14ac:dyDescent="0.3">
      <c r="A293" t="s">
        <v>1660</v>
      </c>
      <c r="B293" t="s">
        <v>1661</v>
      </c>
      <c r="C293" s="1" t="str">
        <f t="shared" si="22"/>
        <v>21:0090</v>
      </c>
      <c r="D293" s="1" t="str">
        <f t="shared" si="23"/>
        <v>21:0006</v>
      </c>
      <c r="E293" t="s">
        <v>1662</v>
      </c>
      <c r="F293" t="s">
        <v>1663</v>
      </c>
      <c r="H293">
        <v>64.739279100000005</v>
      </c>
      <c r="I293">
        <v>-111.45600690000001</v>
      </c>
      <c r="J293" s="1" t="str">
        <f t="shared" si="20"/>
        <v>Till</v>
      </c>
      <c r="K293" s="1" t="str">
        <f t="shared" si="21"/>
        <v>&lt;63 micron</v>
      </c>
      <c r="L293" t="s">
        <v>51</v>
      </c>
      <c r="M293" t="s">
        <v>74</v>
      </c>
      <c r="N293" t="s">
        <v>53</v>
      </c>
      <c r="O293" t="s">
        <v>315</v>
      </c>
      <c r="P293" t="s">
        <v>340</v>
      </c>
      <c r="Q293" t="s">
        <v>64</v>
      </c>
      <c r="R293" t="s">
        <v>115</v>
      </c>
      <c r="S293" t="s">
        <v>119</v>
      </c>
      <c r="T293" t="s">
        <v>94</v>
      </c>
      <c r="U293" t="s">
        <v>56</v>
      </c>
      <c r="V293" t="s">
        <v>61</v>
      </c>
      <c r="W293" t="s">
        <v>894</v>
      </c>
      <c r="X293" t="s">
        <v>63</v>
      </c>
      <c r="Y293" t="s">
        <v>64</v>
      </c>
      <c r="Z293" t="s">
        <v>51</v>
      </c>
      <c r="AA293" t="s">
        <v>296</v>
      </c>
      <c r="AB293" t="s">
        <v>134</v>
      </c>
      <c r="AC293" t="s">
        <v>64</v>
      </c>
      <c r="AD293" t="s">
        <v>100</v>
      </c>
      <c r="AE293" t="s">
        <v>334</v>
      </c>
      <c r="AF293" t="s">
        <v>69</v>
      </c>
      <c r="AG293" t="s">
        <v>384</v>
      </c>
      <c r="AH293" t="s">
        <v>194</v>
      </c>
      <c r="AI293" t="s">
        <v>195</v>
      </c>
      <c r="AJ293" t="s">
        <v>73</v>
      </c>
      <c r="AK293" t="s">
        <v>288</v>
      </c>
      <c r="AL293" t="s">
        <v>75</v>
      </c>
      <c r="AM293" t="s">
        <v>76</v>
      </c>
      <c r="AN293" t="s">
        <v>61</v>
      </c>
      <c r="AO293" t="s">
        <v>168</v>
      </c>
      <c r="AP293" t="s">
        <v>178</v>
      </c>
      <c r="AQ293" t="s">
        <v>210</v>
      </c>
      <c r="AR293" t="s">
        <v>64</v>
      </c>
      <c r="AS293" t="s">
        <v>126</v>
      </c>
      <c r="AT293" t="s">
        <v>171</v>
      </c>
      <c r="AU293" t="s">
        <v>84</v>
      </c>
    </row>
    <row r="294" spans="1:47" hidden="1" x14ac:dyDescent="0.3">
      <c r="A294" t="s">
        <v>1664</v>
      </c>
      <c r="B294" t="s">
        <v>1665</v>
      </c>
      <c r="C294" s="1" t="str">
        <f t="shared" si="22"/>
        <v>21:0090</v>
      </c>
      <c r="D294" s="1" t="str">
        <f t="shared" si="23"/>
        <v>21:0006</v>
      </c>
      <c r="E294" t="s">
        <v>1666</v>
      </c>
      <c r="F294" t="s">
        <v>1667</v>
      </c>
      <c r="H294">
        <v>64.667807499999995</v>
      </c>
      <c r="I294">
        <v>-111.29538599999999</v>
      </c>
      <c r="J294" s="1" t="str">
        <f t="shared" si="20"/>
        <v>Till</v>
      </c>
      <c r="K294" s="1" t="str">
        <f t="shared" si="21"/>
        <v>&lt;63 micron</v>
      </c>
      <c r="L294" t="s">
        <v>51</v>
      </c>
      <c r="M294" t="s">
        <v>97</v>
      </c>
      <c r="N294" t="s">
        <v>116</v>
      </c>
      <c r="O294" t="s">
        <v>360</v>
      </c>
      <c r="P294" t="s">
        <v>77</v>
      </c>
      <c r="Q294" t="s">
        <v>64</v>
      </c>
      <c r="R294" t="s">
        <v>106</v>
      </c>
      <c r="S294" t="s">
        <v>97</v>
      </c>
      <c r="T294" t="s">
        <v>132</v>
      </c>
      <c r="U294" t="s">
        <v>56</v>
      </c>
      <c r="V294" t="s">
        <v>117</v>
      </c>
      <c r="W294" t="s">
        <v>415</v>
      </c>
      <c r="X294" t="s">
        <v>63</v>
      </c>
      <c r="Y294" t="s">
        <v>64</v>
      </c>
      <c r="Z294" t="s">
        <v>51</v>
      </c>
      <c r="AA294" t="s">
        <v>136</v>
      </c>
      <c r="AB294" t="s">
        <v>1172</v>
      </c>
      <c r="AC294" t="s">
        <v>64</v>
      </c>
      <c r="AD294" t="s">
        <v>442</v>
      </c>
      <c r="AE294" t="s">
        <v>65</v>
      </c>
      <c r="AF294" t="s">
        <v>69</v>
      </c>
      <c r="AG294" t="s">
        <v>413</v>
      </c>
      <c r="AH294" t="s">
        <v>71</v>
      </c>
      <c r="AI294" t="s">
        <v>166</v>
      </c>
      <c r="AJ294" t="s">
        <v>73</v>
      </c>
      <c r="AK294" t="s">
        <v>584</v>
      </c>
      <c r="AL294" t="s">
        <v>75</v>
      </c>
      <c r="AM294" t="s">
        <v>76</v>
      </c>
      <c r="AN294" t="s">
        <v>78</v>
      </c>
      <c r="AO294" t="s">
        <v>219</v>
      </c>
      <c r="AP294" t="s">
        <v>225</v>
      </c>
      <c r="AQ294" t="s">
        <v>210</v>
      </c>
      <c r="AR294" t="s">
        <v>64</v>
      </c>
      <c r="AS294" t="s">
        <v>436</v>
      </c>
      <c r="AT294" t="s">
        <v>127</v>
      </c>
      <c r="AU294" t="s">
        <v>84</v>
      </c>
    </row>
    <row r="295" spans="1:47" hidden="1" x14ac:dyDescent="0.3">
      <c r="A295" t="s">
        <v>1668</v>
      </c>
      <c r="B295" t="s">
        <v>1669</v>
      </c>
      <c r="C295" s="1" t="str">
        <f t="shared" si="22"/>
        <v>21:0090</v>
      </c>
      <c r="D295" s="1" t="str">
        <f t="shared" si="23"/>
        <v>21:0006</v>
      </c>
      <c r="E295" t="s">
        <v>1670</v>
      </c>
      <c r="F295" t="s">
        <v>1671</v>
      </c>
      <c r="H295">
        <v>64.628407499999994</v>
      </c>
      <c r="I295">
        <v>-111.5089311</v>
      </c>
      <c r="J295" s="1" t="str">
        <f t="shared" si="20"/>
        <v>Till</v>
      </c>
      <c r="K295" s="1" t="str">
        <f t="shared" si="21"/>
        <v>&lt;63 micron</v>
      </c>
      <c r="L295" t="s">
        <v>51</v>
      </c>
      <c r="M295" t="s">
        <v>183</v>
      </c>
      <c r="N295" t="s">
        <v>53</v>
      </c>
      <c r="O295" t="s">
        <v>315</v>
      </c>
      <c r="P295" t="s">
        <v>196</v>
      </c>
      <c r="Q295" t="s">
        <v>259</v>
      </c>
      <c r="R295" t="s">
        <v>59</v>
      </c>
      <c r="S295" t="s">
        <v>72</v>
      </c>
      <c r="T295" t="s">
        <v>238</v>
      </c>
      <c r="U295" t="s">
        <v>56</v>
      </c>
      <c r="V295" t="s">
        <v>61</v>
      </c>
      <c r="W295" t="s">
        <v>204</v>
      </c>
      <c r="X295" t="s">
        <v>97</v>
      </c>
      <c r="Y295" t="s">
        <v>64</v>
      </c>
      <c r="Z295" t="s">
        <v>51</v>
      </c>
      <c r="AA295" t="s">
        <v>814</v>
      </c>
      <c r="AB295" t="s">
        <v>487</v>
      </c>
      <c r="AC295" t="s">
        <v>64</v>
      </c>
      <c r="AD295" t="s">
        <v>307</v>
      </c>
      <c r="AE295" t="s">
        <v>176</v>
      </c>
      <c r="AF295" t="s">
        <v>69</v>
      </c>
      <c r="AG295" t="s">
        <v>369</v>
      </c>
      <c r="AH295" t="s">
        <v>77</v>
      </c>
      <c r="AI295" t="s">
        <v>392</v>
      </c>
      <c r="AJ295" t="s">
        <v>73</v>
      </c>
      <c r="AK295" t="s">
        <v>314</v>
      </c>
      <c r="AL295" t="s">
        <v>75</v>
      </c>
      <c r="AM295" t="s">
        <v>76</v>
      </c>
      <c r="AN295" t="s">
        <v>117</v>
      </c>
      <c r="AO295" t="s">
        <v>137</v>
      </c>
      <c r="AP295" t="s">
        <v>79</v>
      </c>
      <c r="AQ295" t="s">
        <v>103</v>
      </c>
      <c r="AR295" t="s">
        <v>60</v>
      </c>
      <c r="AS295" t="s">
        <v>246</v>
      </c>
      <c r="AT295" t="s">
        <v>164</v>
      </c>
      <c r="AU295" t="s">
        <v>84</v>
      </c>
    </row>
    <row r="296" spans="1:47" hidden="1" x14ac:dyDescent="0.3">
      <c r="A296" t="s">
        <v>1672</v>
      </c>
      <c r="B296" t="s">
        <v>1673</v>
      </c>
      <c r="C296" s="1" t="str">
        <f t="shared" si="22"/>
        <v>21:0090</v>
      </c>
      <c r="D296" s="1" t="str">
        <f t="shared" si="23"/>
        <v>21:0006</v>
      </c>
      <c r="E296" t="s">
        <v>1674</v>
      </c>
      <c r="F296" t="s">
        <v>1675</v>
      </c>
      <c r="H296">
        <v>64.552401799999998</v>
      </c>
      <c r="I296">
        <v>-112.0802357</v>
      </c>
      <c r="J296" s="1" t="str">
        <f t="shared" si="20"/>
        <v>Till</v>
      </c>
      <c r="K296" s="1" t="str">
        <f t="shared" si="21"/>
        <v>&lt;63 micron</v>
      </c>
      <c r="L296" t="s">
        <v>51</v>
      </c>
      <c r="M296" t="s">
        <v>58</v>
      </c>
      <c r="N296" t="s">
        <v>116</v>
      </c>
      <c r="O296" t="s">
        <v>352</v>
      </c>
      <c r="P296" t="s">
        <v>92</v>
      </c>
      <c r="Q296" t="s">
        <v>81</v>
      </c>
      <c r="R296" t="s">
        <v>217</v>
      </c>
      <c r="S296" t="s">
        <v>60</v>
      </c>
      <c r="T296" t="s">
        <v>354</v>
      </c>
      <c r="U296" t="s">
        <v>259</v>
      </c>
      <c r="V296" t="s">
        <v>61</v>
      </c>
      <c r="W296" t="s">
        <v>1308</v>
      </c>
      <c r="X296" t="s">
        <v>181</v>
      </c>
      <c r="Y296" t="s">
        <v>64</v>
      </c>
      <c r="Z296" t="s">
        <v>51</v>
      </c>
      <c r="AA296" t="s">
        <v>149</v>
      </c>
      <c r="AB296" t="s">
        <v>236</v>
      </c>
      <c r="AC296" t="s">
        <v>64</v>
      </c>
      <c r="AD296" t="s">
        <v>1493</v>
      </c>
      <c r="AE296" t="s">
        <v>162</v>
      </c>
      <c r="AF296" t="s">
        <v>69</v>
      </c>
      <c r="AG296" t="s">
        <v>354</v>
      </c>
      <c r="AH296" t="s">
        <v>102</v>
      </c>
      <c r="AI296" t="s">
        <v>181</v>
      </c>
      <c r="AJ296" t="s">
        <v>73</v>
      </c>
      <c r="AK296" t="s">
        <v>60</v>
      </c>
      <c r="AL296" t="s">
        <v>75</v>
      </c>
      <c r="AM296" t="s">
        <v>76</v>
      </c>
      <c r="AN296" t="s">
        <v>78</v>
      </c>
      <c r="AO296" t="s">
        <v>104</v>
      </c>
      <c r="AP296" t="s">
        <v>114</v>
      </c>
      <c r="AQ296" t="s">
        <v>595</v>
      </c>
      <c r="AR296" t="s">
        <v>56</v>
      </c>
      <c r="AS296" t="s">
        <v>77</v>
      </c>
      <c r="AT296" t="s">
        <v>171</v>
      </c>
      <c r="AU296" t="s">
        <v>84</v>
      </c>
    </row>
    <row r="297" spans="1:47" hidden="1" x14ac:dyDescent="0.3">
      <c r="A297" t="s">
        <v>1676</v>
      </c>
      <c r="B297" t="s">
        <v>1677</v>
      </c>
      <c r="C297" s="1" t="str">
        <f t="shared" si="22"/>
        <v>21:0090</v>
      </c>
      <c r="D297" s="1" t="str">
        <f t="shared" si="23"/>
        <v>21:0006</v>
      </c>
      <c r="E297" t="s">
        <v>1678</v>
      </c>
      <c r="F297" t="s">
        <v>1679</v>
      </c>
      <c r="H297">
        <v>64.530837399999996</v>
      </c>
      <c r="I297">
        <v>-111.12250950000001</v>
      </c>
      <c r="J297" s="1" t="str">
        <f t="shared" si="20"/>
        <v>Till</v>
      </c>
      <c r="K297" s="1" t="str">
        <f t="shared" si="21"/>
        <v>&lt;63 micron</v>
      </c>
      <c r="L297" t="s">
        <v>51</v>
      </c>
      <c r="M297" t="s">
        <v>80</v>
      </c>
      <c r="N297" t="s">
        <v>97</v>
      </c>
      <c r="O297" t="s">
        <v>707</v>
      </c>
      <c r="P297" t="s">
        <v>271</v>
      </c>
      <c r="Q297" t="s">
        <v>259</v>
      </c>
      <c r="R297" t="s">
        <v>113</v>
      </c>
      <c r="S297" t="s">
        <v>72</v>
      </c>
      <c r="T297" t="s">
        <v>106</v>
      </c>
      <c r="U297" t="s">
        <v>60</v>
      </c>
      <c r="V297" t="s">
        <v>147</v>
      </c>
      <c r="W297" t="s">
        <v>399</v>
      </c>
      <c r="X297" t="s">
        <v>181</v>
      </c>
      <c r="Y297" t="s">
        <v>64</v>
      </c>
      <c r="Z297" t="s">
        <v>51</v>
      </c>
      <c r="AA297" t="s">
        <v>318</v>
      </c>
      <c r="AB297" t="s">
        <v>66</v>
      </c>
      <c r="AC297" t="s">
        <v>64</v>
      </c>
      <c r="AD297" t="s">
        <v>469</v>
      </c>
      <c r="AE297" t="s">
        <v>98</v>
      </c>
      <c r="AF297" t="s">
        <v>69</v>
      </c>
      <c r="AG297" t="s">
        <v>548</v>
      </c>
      <c r="AH297" t="s">
        <v>391</v>
      </c>
      <c r="AI297" t="s">
        <v>309</v>
      </c>
      <c r="AJ297" t="s">
        <v>73</v>
      </c>
      <c r="AK297" t="s">
        <v>314</v>
      </c>
      <c r="AL297" t="s">
        <v>75</v>
      </c>
      <c r="AM297" t="s">
        <v>76</v>
      </c>
      <c r="AN297" t="s">
        <v>219</v>
      </c>
      <c r="AO297" t="s">
        <v>104</v>
      </c>
      <c r="AP297" t="s">
        <v>72</v>
      </c>
      <c r="AQ297" t="s">
        <v>333</v>
      </c>
      <c r="AR297" t="s">
        <v>64</v>
      </c>
      <c r="AS297" t="s">
        <v>82</v>
      </c>
      <c r="AT297" t="s">
        <v>382</v>
      </c>
      <c r="AU297" t="s">
        <v>84</v>
      </c>
    </row>
    <row r="298" spans="1:47" hidden="1" x14ac:dyDescent="0.3">
      <c r="A298" t="s">
        <v>1680</v>
      </c>
      <c r="B298" t="s">
        <v>1681</v>
      </c>
      <c r="C298" s="1" t="str">
        <f t="shared" si="22"/>
        <v>21:0090</v>
      </c>
      <c r="D298" s="1" t="str">
        <f t="shared" si="23"/>
        <v>21:0006</v>
      </c>
      <c r="E298" t="s">
        <v>1682</v>
      </c>
      <c r="F298" t="s">
        <v>1683</v>
      </c>
      <c r="H298">
        <v>64.663042899999994</v>
      </c>
      <c r="I298">
        <v>-111.1341606</v>
      </c>
      <c r="J298" s="1" t="str">
        <f t="shared" si="20"/>
        <v>Till</v>
      </c>
      <c r="K298" s="1" t="str">
        <f t="shared" si="21"/>
        <v>&lt;63 micron</v>
      </c>
      <c r="L298" t="s">
        <v>51</v>
      </c>
      <c r="M298" t="s">
        <v>79</v>
      </c>
      <c r="N298" t="s">
        <v>60</v>
      </c>
      <c r="O298" t="s">
        <v>233</v>
      </c>
      <c r="P298" t="s">
        <v>77</v>
      </c>
      <c r="Q298" t="s">
        <v>81</v>
      </c>
      <c r="R298" t="s">
        <v>83</v>
      </c>
      <c r="S298" t="s">
        <v>114</v>
      </c>
      <c r="T298" t="s">
        <v>179</v>
      </c>
      <c r="U298" t="s">
        <v>60</v>
      </c>
      <c r="V298" t="s">
        <v>147</v>
      </c>
      <c r="W298" t="s">
        <v>1073</v>
      </c>
      <c r="X298" t="s">
        <v>60</v>
      </c>
      <c r="Y298" t="s">
        <v>64</v>
      </c>
      <c r="Z298" t="s">
        <v>51</v>
      </c>
      <c r="AA298" t="s">
        <v>318</v>
      </c>
      <c r="AB298" t="s">
        <v>99</v>
      </c>
      <c r="AC298" t="s">
        <v>64</v>
      </c>
      <c r="AD298" t="s">
        <v>719</v>
      </c>
      <c r="AE298" t="s">
        <v>206</v>
      </c>
      <c r="AF298" t="s">
        <v>69</v>
      </c>
      <c r="AG298" t="s">
        <v>57</v>
      </c>
      <c r="AH298" t="s">
        <v>102</v>
      </c>
      <c r="AI298" t="s">
        <v>260</v>
      </c>
      <c r="AJ298" t="s">
        <v>73</v>
      </c>
      <c r="AK298" t="s">
        <v>314</v>
      </c>
      <c r="AL298" t="s">
        <v>75</v>
      </c>
      <c r="AM298" t="s">
        <v>76</v>
      </c>
      <c r="AN298" t="s">
        <v>78</v>
      </c>
      <c r="AO298" t="s">
        <v>104</v>
      </c>
      <c r="AP298" t="s">
        <v>72</v>
      </c>
      <c r="AQ298" t="s">
        <v>348</v>
      </c>
      <c r="AR298" t="s">
        <v>64</v>
      </c>
      <c r="AS298" t="s">
        <v>81</v>
      </c>
      <c r="AT298" t="s">
        <v>1684</v>
      </c>
      <c r="AU298" t="s">
        <v>84</v>
      </c>
    </row>
    <row r="299" spans="1:47" hidden="1" x14ac:dyDescent="0.3">
      <c r="A299" t="s">
        <v>1685</v>
      </c>
      <c r="B299" t="s">
        <v>1686</v>
      </c>
      <c r="C299" s="1" t="str">
        <f t="shared" ref="C299:C330" si="24">HYPERLINK("https://geochem.nrcan.gc.ca/cdogs/content/bdl/bdl210090_e.htm", "21:0090")</f>
        <v>21:0090</v>
      </c>
      <c r="D299" s="1" t="str">
        <f t="shared" ref="D299:D330" si="25">HYPERLINK("https://geochem.nrcan.gc.ca/cdogs/content/svy/svy210006_e.htm", "21:0006")</f>
        <v>21:0006</v>
      </c>
      <c r="E299" t="s">
        <v>1687</v>
      </c>
      <c r="F299" t="s">
        <v>1688</v>
      </c>
      <c r="H299">
        <v>64.277111399999995</v>
      </c>
      <c r="I299">
        <v>-111.9262497</v>
      </c>
      <c r="J299" s="1" t="str">
        <f t="shared" si="20"/>
        <v>Till</v>
      </c>
      <c r="K299" s="1" t="str">
        <f t="shared" si="21"/>
        <v>&lt;63 micron</v>
      </c>
      <c r="L299" t="s">
        <v>51</v>
      </c>
      <c r="M299" t="s">
        <v>58</v>
      </c>
      <c r="N299" t="s">
        <v>79</v>
      </c>
      <c r="O299" t="s">
        <v>1353</v>
      </c>
      <c r="P299" t="s">
        <v>333</v>
      </c>
      <c r="Q299" t="s">
        <v>81</v>
      </c>
      <c r="R299" t="s">
        <v>308</v>
      </c>
      <c r="S299" t="s">
        <v>181</v>
      </c>
      <c r="T299" t="s">
        <v>814</v>
      </c>
      <c r="U299" t="s">
        <v>259</v>
      </c>
      <c r="V299" t="s">
        <v>95</v>
      </c>
      <c r="W299" t="s">
        <v>1013</v>
      </c>
      <c r="X299" t="s">
        <v>97</v>
      </c>
      <c r="Y299" t="s">
        <v>64</v>
      </c>
      <c r="Z299" t="s">
        <v>51</v>
      </c>
      <c r="AA299" t="s">
        <v>206</v>
      </c>
      <c r="AB299" t="s">
        <v>121</v>
      </c>
      <c r="AC299" t="s">
        <v>64</v>
      </c>
      <c r="AD299" t="s">
        <v>246</v>
      </c>
      <c r="AE299" t="s">
        <v>223</v>
      </c>
      <c r="AF299" t="s">
        <v>69</v>
      </c>
      <c r="AG299" t="s">
        <v>111</v>
      </c>
      <c r="AH299" t="s">
        <v>194</v>
      </c>
      <c r="AI299" t="s">
        <v>125</v>
      </c>
      <c r="AJ299" t="s">
        <v>73</v>
      </c>
      <c r="AK299" t="s">
        <v>339</v>
      </c>
      <c r="AL299" t="s">
        <v>75</v>
      </c>
      <c r="AM299" t="s">
        <v>76</v>
      </c>
      <c r="AN299" t="s">
        <v>78</v>
      </c>
      <c r="AO299" t="s">
        <v>168</v>
      </c>
      <c r="AP299" t="s">
        <v>464</v>
      </c>
      <c r="AQ299" t="s">
        <v>299</v>
      </c>
      <c r="AR299" t="s">
        <v>64</v>
      </c>
      <c r="AS299" t="s">
        <v>81</v>
      </c>
      <c r="AT299" t="s">
        <v>171</v>
      </c>
      <c r="AU299" t="s">
        <v>84</v>
      </c>
    </row>
    <row r="300" spans="1:47" hidden="1" x14ac:dyDescent="0.3">
      <c r="A300" t="s">
        <v>1689</v>
      </c>
      <c r="B300" t="s">
        <v>1690</v>
      </c>
      <c r="C300" s="1" t="str">
        <f t="shared" si="24"/>
        <v>21:0090</v>
      </c>
      <c r="D300" s="1" t="str">
        <f t="shared" si="25"/>
        <v>21:0006</v>
      </c>
      <c r="E300" t="s">
        <v>1687</v>
      </c>
      <c r="F300" t="s">
        <v>1691</v>
      </c>
      <c r="H300">
        <v>64.277111399999995</v>
      </c>
      <c r="I300">
        <v>-111.9262497</v>
      </c>
      <c r="J300" s="1" t="str">
        <f t="shared" si="20"/>
        <v>Till</v>
      </c>
      <c r="K300" s="1" t="str">
        <f t="shared" si="21"/>
        <v>&lt;63 micron</v>
      </c>
      <c r="L300" t="s">
        <v>51</v>
      </c>
      <c r="M300" t="s">
        <v>209</v>
      </c>
      <c r="N300" t="s">
        <v>53</v>
      </c>
      <c r="O300" t="s">
        <v>270</v>
      </c>
      <c r="P300" t="s">
        <v>436</v>
      </c>
      <c r="Q300" t="s">
        <v>81</v>
      </c>
      <c r="R300" t="s">
        <v>127</v>
      </c>
      <c r="S300" t="s">
        <v>181</v>
      </c>
      <c r="T300" t="s">
        <v>284</v>
      </c>
      <c r="U300" t="s">
        <v>259</v>
      </c>
      <c r="V300" t="s">
        <v>95</v>
      </c>
      <c r="W300" t="s">
        <v>500</v>
      </c>
      <c r="X300" t="s">
        <v>63</v>
      </c>
      <c r="Y300" t="s">
        <v>64</v>
      </c>
      <c r="Z300" t="s">
        <v>51</v>
      </c>
      <c r="AA300" t="s">
        <v>334</v>
      </c>
      <c r="AB300" t="s">
        <v>121</v>
      </c>
      <c r="AC300" t="s">
        <v>81</v>
      </c>
      <c r="AD300" t="s">
        <v>220</v>
      </c>
      <c r="AE300" t="s">
        <v>507</v>
      </c>
      <c r="AF300" t="s">
        <v>594</v>
      </c>
      <c r="AG300" t="s">
        <v>97</v>
      </c>
      <c r="AH300" t="s">
        <v>71</v>
      </c>
      <c r="AI300" t="s">
        <v>74</v>
      </c>
      <c r="AJ300" t="s">
        <v>73</v>
      </c>
      <c r="AK300" t="s">
        <v>355</v>
      </c>
      <c r="AL300" t="s">
        <v>75</v>
      </c>
      <c r="AM300" t="s">
        <v>76</v>
      </c>
      <c r="AN300" t="s">
        <v>78</v>
      </c>
      <c r="AO300" t="s">
        <v>137</v>
      </c>
      <c r="AP300" t="s">
        <v>72</v>
      </c>
      <c r="AQ300" t="s">
        <v>436</v>
      </c>
      <c r="AR300" t="s">
        <v>64</v>
      </c>
      <c r="AS300" t="s">
        <v>299</v>
      </c>
      <c r="AT300" t="s">
        <v>240</v>
      </c>
      <c r="AU300" t="s">
        <v>84</v>
      </c>
    </row>
    <row r="301" spans="1:47" hidden="1" x14ac:dyDescent="0.3">
      <c r="A301" t="s">
        <v>1692</v>
      </c>
      <c r="B301" t="s">
        <v>1693</v>
      </c>
      <c r="C301" s="1" t="str">
        <f t="shared" si="24"/>
        <v>21:0090</v>
      </c>
      <c r="D301" s="1" t="str">
        <f t="shared" si="25"/>
        <v>21:0006</v>
      </c>
      <c r="E301" t="s">
        <v>1694</v>
      </c>
      <c r="F301" t="s">
        <v>1695</v>
      </c>
      <c r="H301">
        <v>64.484148200000007</v>
      </c>
      <c r="I301">
        <v>-111.929436</v>
      </c>
      <c r="J301" s="1" t="str">
        <f t="shared" si="20"/>
        <v>Till</v>
      </c>
      <c r="K301" s="1" t="str">
        <f t="shared" si="21"/>
        <v>&lt;63 micron</v>
      </c>
      <c r="L301" t="s">
        <v>51</v>
      </c>
      <c r="M301" t="s">
        <v>226</v>
      </c>
      <c r="N301" t="s">
        <v>53</v>
      </c>
      <c r="O301" t="s">
        <v>352</v>
      </c>
      <c r="P301" t="s">
        <v>155</v>
      </c>
      <c r="Q301" t="s">
        <v>64</v>
      </c>
      <c r="R301" t="s">
        <v>156</v>
      </c>
      <c r="S301" t="s">
        <v>56</v>
      </c>
      <c r="T301" t="s">
        <v>120</v>
      </c>
      <c r="U301" t="s">
        <v>259</v>
      </c>
      <c r="V301" t="s">
        <v>259</v>
      </c>
      <c r="W301" t="s">
        <v>305</v>
      </c>
      <c r="X301" t="s">
        <v>181</v>
      </c>
      <c r="Y301" t="s">
        <v>64</v>
      </c>
      <c r="Z301" t="s">
        <v>51</v>
      </c>
      <c r="AA301" t="s">
        <v>206</v>
      </c>
      <c r="AB301" t="s">
        <v>306</v>
      </c>
      <c r="AC301" t="s">
        <v>64</v>
      </c>
      <c r="AD301" t="s">
        <v>864</v>
      </c>
      <c r="AE301" t="s">
        <v>281</v>
      </c>
      <c r="AF301" t="s">
        <v>69</v>
      </c>
      <c r="AG301" t="s">
        <v>548</v>
      </c>
      <c r="AH301" t="s">
        <v>71</v>
      </c>
      <c r="AI301" t="s">
        <v>355</v>
      </c>
      <c r="AJ301" t="s">
        <v>73</v>
      </c>
      <c r="AK301" t="s">
        <v>91</v>
      </c>
      <c r="AL301" t="s">
        <v>75</v>
      </c>
      <c r="AM301" t="s">
        <v>76</v>
      </c>
      <c r="AN301" t="s">
        <v>78</v>
      </c>
      <c r="AO301" t="s">
        <v>78</v>
      </c>
      <c r="AP301" t="s">
        <v>114</v>
      </c>
      <c r="AQ301" t="s">
        <v>398</v>
      </c>
      <c r="AR301" t="s">
        <v>81</v>
      </c>
      <c r="AS301" t="s">
        <v>253</v>
      </c>
      <c r="AT301" t="s">
        <v>171</v>
      </c>
      <c r="AU301" t="s">
        <v>84</v>
      </c>
    </row>
    <row r="302" spans="1:47" hidden="1" x14ac:dyDescent="0.3">
      <c r="A302" t="s">
        <v>1696</v>
      </c>
      <c r="B302" t="s">
        <v>1697</v>
      </c>
      <c r="C302" s="1" t="str">
        <f t="shared" si="24"/>
        <v>21:0090</v>
      </c>
      <c r="D302" s="1" t="str">
        <f t="shared" si="25"/>
        <v>21:0006</v>
      </c>
      <c r="E302" t="s">
        <v>1698</v>
      </c>
      <c r="F302" t="s">
        <v>1699</v>
      </c>
      <c r="H302">
        <v>64.462154100000006</v>
      </c>
      <c r="I302">
        <v>-111.7654459</v>
      </c>
      <c r="J302" s="1" t="str">
        <f t="shared" si="20"/>
        <v>Till</v>
      </c>
      <c r="K302" s="1" t="str">
        <f t="shared" si="21"/>
        <v>&lt;63 micron</v>
      </c>
      <c r="L302" t="s">
        <v>51</v>
      </c>
      <c r="M302" t="s">
        <v>392</v>
      </c>
      <c r="N302" t="s">
        <v>60</v>
      </c>
      <c r="O302" t="s">
        <v>216</v>
      </c>
      <c r="P302" t="s">
        <v>139</v>
      </c>
      <c r="Q302" t="s">
        <v>64</v>
      </c>
      <c r="R302" t="s">
        <v>414</v>
      </c>
      <c r="S302" t="s">
        <v>116</v>
      </c>
      <c r="T302" t="s">
        <v>318</v>
      </c>
      <c r="U302" t="s">
        <v>81</v>
      </c>
      <c r="V302" t="s">
        <v>154</v>
      </c>
      <c r="W302" t="s">
        <v>910</v>
      </c>
      <c r="X302" t="s">
        <v>181</v>
      </c>
      <c r="Y302" t="s">
        <v>64</v>
      </c>
      <c r="Z302" t="s">
        <v>51</v>
      </c>
      <c r="AA302" t="s">
        <v>336</v>
      </c>
      <c r="AB302" t="s">
        <v>236</v>
      </c>
      <c r="AC302" t="s">
        <v>64</v>
      </c>
      <c r="AD302" t="s">
        <v>479</v>
      </c>
      <c r="AE302" t="s">
        <v>287</v>
      </c>
      <c r="AF302" t="s">
        <v>69</v>
      </c>
      <c r="AG302" t="s">
        <v>156</v>
      </c>
      <c r="AH302" t="s">
        <v>71</v>
      </c>
      <c r="AI302" t="s">
        <v>196</v>
      </c>
      <c r="AJ302" t="s">
        <v>73</v>
      </c>
      <c r="AK302" t="s">
        <v>297</v>
      </c>
      <c r="AL302" t="s">
        <v>75</v>
      </c>
      <c r="AM302" t="s">
        <v>76</v>
      </c>
      <c r="AN302" t="s">
        <v>95</v>
      </c>
      <c r="AO302" t="s">
        <v>104</v>
      </c>
      <c r="AP302" t="s">
        <v>183</v>
      </c>
      <c r="AQ302" t="s">
        <v>105</v>
      </c>
      <c r="AR302" t="s">
        <v>64</v>
      </c>
      <c r="AS302" t="s">
        <v>139</v>
      </c>
      <c r="AT302" t="s">
        <v>171</v>
      </c>
      <c r="AU302" t="s">
        <v>84</v>
      </c>
    </row>
    <row r="303" spans="1:47" hidden="1" x14ac:dyDescent="0.3">
      <c r="A303" t="s">
        <v>1700</v>
      </c>
      <c r="B303" t="s">
        <v>1701</v>
      </c>
      <c r="C303" s="1" t="str">
        <f t="shared" si="24"/>
        <v>21:0090</v>
      </c>
      <c r="D303" s="1" t="str">
        <f t="shared" si="25"/>
        <v>21:0006</v>
      </c>
      <c r="E303" t="s">
        <v>1702</v>
      </c>
      <c r="F303" t="s">
        <v>1703</v>
      </c>
      <c r="H303">
        <v>64.420062000000001</v>
      </c>
      <c r="I303">
        <v>-111.76433609999999</v>
      </c>
      <c r="J303" s="1" t="str">
        <f t="shared" si="20"/>
        <v>Till</v>
      </c>
      <c r="K303" s="1" t="str">
        <f t="shared" si="21"/>
        <v>&lt;63 micron</v>
      </c>
      <c r="L303" t="s">
        <v>51</v>
      </c>
      <c r="M303" t="s">
        <v>114</v>
      </c>
      <c r="N303" t="s">
        <v>60</v>
      </c>
      <c r="O303" t="s">
        <v>1704</v>
      </c>
      <c r="P303" t="s">
        <v>77</v>
      </c>
      <c r="Q303" t="s">
        <v>81</v>
      </c>
      <c r="R303" t="s">
        <v>249</v>
      </c>
      <c r="S303" t="s">
        <v>181</v>
      </c>
      <c r="T303" t="s">
        <v>318</v>
      </c>
      <c r="U303" t="s">
        <v>81</v>
      </c>
      <c r="V303" t="s">
        <v>259</v>
      </c>
      <c r="W303" t="s">
        <v>451</v>
      </c>
      <c r="X303" t="s">
        <v>97</v>
      </c>
      <c r="Y303" t="s">
        <v>64</v>
      </c>
      <c r="Z303" t="s">
        <v>51</v>
      </c>
      <c r="AA303" t="s">
        <v>98</v>
      </c>
      <c r="AB303" t="s">
        <v>428</v>
      </c>
      <c r="AC303" t="s">
        <v>64</v>
      </c>
      <c r="AD303" t="s">
        <v>1148</v>
      </c>
      <c r="AE303" t="s">
        <v>419</v>
      </c>
      <c r="AF303" t="s">
        <v>69</v>
      </c>
      <c r="AG303" t="s">
        <v>140</v>
      </c>
      <c r="AH303" t="s">
        <v>71</v>
      </c>
      <c r="AI303" t="s">
        <v>153</v>
      </c>
      <c r="AJ303" t="s">
        <v>73</v>
      </c>
      <c r="AK303" t="s">
        <v>421</v>
      </c>
      <c r="AL303" t="s">
        <v>75</v>
      </c>
      <c r="AM303" t="s">
        <v>76</v>
      </c>
      <c r="AN303" t="s">
        <v>78</v>
      </c>
      <c r="AO303" t="s">
        <v>251</v>
      </c>
      <c r="AP303" t="s">
        <v>114</v>
      </c>
      <c r="AQ303" t="s">
        <v>595</v>
      </c>
      <c r="AR303" t="s">
        <v>64</v>
      </c>
      <c r="AS303" t="s">
        <v>300</v>
      </c>
      <c r="AT303" t="s">
        <v>171</v>
      </c>
      <c r="AU303" t="s">
        <v>84</v>
      </c>
    </row>
    <row r="304" spans="1:47" hidden="1" x14ac:dyDescent="0.3">
      <c r="A304" t="s">
        <v>1705</v>
      </c>
      <c r="B304" t="s">
        <v>1706</v>
      </c>
      <c r="C304" s="1" t="str">
        <f t="shared" si="24"/>
        <v>21:0090</v>
      </c>
      <c r="D304" s="1" t="str">
        <f t="shared" si="25"/>
        <v>21:0006</v>
      </c>
      <c r="E304" t="s">
        <v>1707</v>
      </c>
      <c r="F304" t="s">
        <v>1708</v>
      </c>
      <c r="H304">
        <v>64.264507300000005</v>
      </c>
      <c r="I304">
        <v>-111.6060135</v>
      </c>
      <c r="J304" s="1" t="str">
        <f t="shared" si="20"/>
        <v>Till</v>
      </c>
      <c r="K304" s="1" t="str">
        <f t="shared" si="21"/>
        <v>&lt;63 micron</v>
      </c>
      <c r="L304" t="s">
        <v>51</v>
      </c>
      <c r="M304" t="s">
        <v>114</v>
      </c>
      <c r="N304" t="s">
        <v>97</v>
      </c>
      <c r="O304" t="s">
        <v>245</v>
      </c>
      <c r="P304" t="s">
        <v>246</v>
      </c>
      <c r="Q304" t="s">
        <v>259</v>
      </c>
      <c r="R304" t="s">
        <v>234</v>
      </c>
      <c r="S304" t="s">
        <v>97</v>
      </c>
      <c r="T304" t="s">
        <v>273</v>
      </c>
      <c r="U304" t="s">
        <v>81</v>
      </c>
      <c r="V304" t="s">
        <v>61</v>
      </c>
      <c r="W304" t="s">
        <v>728</v>
      </c>
      <c r="X304" t="s">
        <v>63</v>
      </c>
      <c r="Y304" t="s">
        <v>64</v>
      </c>
      <c r="Z304" t="s">
        <v>51</v>
      </c>
      <c r="AA304" t="s">
        <v>318</v>
      </c>
      <c r="AB304" t="s">
        <v>66</v>
      </c>
      <c r="AC304" t="s">
        <v>64</v>
      </c>
      <c r="AD304" t="s">
        <v>819</v>
      </c>
      <c r="AE304" t="s">
        <v>276</v>
      </c>
      <c r="AF304" t="s">
        <v>69</v>
      </c>
      <c r="AG304" t="s">
        <v>607</v>
      </c>
      <c r="AH304" t="s">
        <v>71</v>
      </c>
      <c r="AI304" t="s">
        <v>80</v>
      </c>
      <c r="AJ304" t="s">
        <v>73</v>
      </c>
      <c r="AK304" t="s">
        <v>153</v>
      </c>
      <c r="AL304" t="s">
        <v>75</v>
      </c>
      <c r="AM304" t="s">
        <v>76</v>
      </c>
      <c r="AN304" t="s">
        <v>78</v>
      </c>
      <c r="AO304" t="s">
        <v>104</v>
      </c>
      <c r="AP304" t="s">
        <v>58</v>
      </c>
      <c r="AQ304" t="s">
        <v>398</v>
      </c>
      <c r="AR304" t="s">
        <v>64</v>
      </c>
      <c r="AS304" t="s">
        <v>246</v>
      </c>
      <c r="AT304" t="s">
        <v>171</v>
      </c>
      <c r="AU304" t="s">
        <v>84</v>
      </c>
    </row>
    <row r="305" spans="1:47" hidden="1" x14ac:dyDescent="0.3">
      <c r="A305" t="s">
        <v>1709</v>
      </c>
      <c r="B305" t="s">
        <v>1710</v>
      </c>
      <c r="C305" s="1" t="str">
        <f t="shared" si="24"/>
        <v>21:0090</v>
      </c>
      <c r="D305" s="1" t="str">
        <f t="shared" si="25"/>
        <v>21:0006</v>
      </c>
      <c r="E305" t="s">
        <v>1711</v>
      </c>
      <c r="F305" t="s">
        <v>1712</v>
      </c>
      <c r="H305">
        <v>64.299670399999997</v>
      </c>
      <c r="I305">
        <v>-111.4268579</v>
      </c>
      <c r="J305" s="1" t="str">
        <f t="shared" si="20"/>
        <v>Till</v>
      </c>
      <c r="K305" s="1" t="str">
        <f t="shared" si="21"/>
        <v>&lt;63 micron</v>
      </c>
      <c r="L305" t="s">
        <v>51</v>
      </c>
      <c r="M305" t="s">
        <v>72</v>
      </c>
      <c r="N305" t="s">
        <v>116</v>
      </c>
      <c r="O305" t="s">
        <v>203</v>
      </c>
      <c r="P305" t="s">
        <v>55</v>
      </c>
      <c r="Q305" t="s">
        <v>259</v>
      </c>
      <c r="R305" t="s">
        <v>123</v>
      </c>
      <c r="S305" t="s">
        <v>60</v>
      </c>
      <c r="T305" t="s">
        <v>318</v>
      </c>
      <c r="U305" t="s">
        <v>259</v>
      </c>
      <c r="V305" t="s">
        <v>95</v>
      </c>
      <c r="W305" t="s">
        <v>1383</v>
      </c>
      <c r="X305" t="s">
        <v>97</v>
      </c>
      <c r="Y305" t="s">
        <v>64</v>
      </c>
      <c r="Z305" t="s">
        <v>51</v>
      </c>
      <c r="AA305" t="s">
        <v>336</v>
      </c>
      <c r="AB305" t="s">
        <v>236</v>
      </c>
      <c r="AC305" t="s">
        <v>64</v>
      </c>
      <c r="AD305" t="s">
        <v>191</v>
      </c>
      <c r="AE305" t="s">
        <v>162</v>
      </c>
      <c r="AF305" t="s">
        <v>69</v>
      </c>
      <c r="AG305" t="s">
        <v>336</v>
      </c>
      <c r="AH305" t="s">
        <v>71</v>
      </c>
      <c r="AI305" t="s">
        <v>314</v>
      </c>
      <c r="AJ305" t="s">
        <v>73</v>
      </c>
      <c r="AK305" t="s">
        <v>103</v>
      </c>
      <c r="AL305" t="s">
        <v>75</v>
      </c>
      <c r="AM305" t="s">
        <v>76</v>
      </c>
      <c r="AN305" t="s">
        <v>78</v>
      </c>
      <c r="AO305" t="s">
        <v>78</v>
      </c>
      <c r="AP305" t="s">
        <v>364</v>
      </c>
      <c r="AQ305" t="s">
        <v>436</v>
      </c>
      <c r="AR305" t="s">
        <v>64</v>
      </c>
      <c r="AS305" t="s">
        <v>81</v>
      </c>
      <c r="AT305" t="s">
        <v>171</v>
      </c>
      <c r="AU305" t="s">
        <v>84</v>
      </c>
    </row>
    <row r="306" spans="1:47" hidden="1" x14ac:dyDescent="0.3">
      <c r="A306" t="s">
        <v>1713</v>
      </c>
      <c r="B306" t="s">
        <v>1714</v>
      </c>
      <c r="C306" s="1" t="str">
        <f t="shared" si="24"/>
        <v>21:0090</v>
      </c>
      <c r="D306" s="1" t="str">
        <f t="shared" si="25"/>
        <v>21:0006</v>
      </c>
      <c r="E306" t="s">
        <v>1715</v>
      </c>
      <c r="F306" t="s">
        <v>1716</v>
      </c>
      <c r="H306">
        <v>64.409467199999995</v>
      </c>
      <c r="I306">
        <v>-111.5878546</v>
      </c>
      <c r="J306" s="1" t="str">
        <f t="shared" si="20"/>
        <v>Till</v>
      </c>
      <c r="K306" s="1" t="str">
        <f t="shared" si="21"/>
        <v>&lt;63 micron</v>
      </c>
      <c r="L306" t="s">
        <v>51</v>
      </c>
      <c r="M306" t="s">
        <v>209</v>
      </c>
      <c r="N306" t="s">
        <v>60</v>
      </c>
      <c r="O306" t="s">
        <v>352</v>
      </c>
      <c r="P306" t="s">
        <v>333</v>
      </c>
      <c r="Q306" t="s">
        <v>81</v>
      </c>
      <c r="R306" t="s">
        <v>127</v>
      </c>
      <c r="S306" t="s">
        <v>116</v>
      </c>
      <c r="T306" t="s">
        <v>814</v>
      </c>
      <c r="U306" t="s">
        <v>81</v>
      </c>
      <c r="V306" t="s">
        <v>95</v>
      </c>
      <c r="W306" t="s">
        <v>451</v>
      </c>
      <c r="X306" t="s">
        <v>97</v>
      </c>
      <c r="Y306" t="s">
        <v>64</v>
      </c>
      <c r="Z306" t="s">
        <v>51</v>
      </c>
      <c r="AA306" t="s">
        <v>68</v>
      </c>
      <c r="AB306" t="s">
        <v>66</v>
      </c>
      <c r="AC306" t="s">
        <v>64</v>
      </c>
      <c r="AD306" t="s">
        <v>92</v>
      </c>
      <c r="AE306" t="s">
        <v>152</v>
      </c>
      <c r="AF306" t="s">
        <v>69</v>
      </c>
      <c r="AG306" t="s">
        <v>273</v>
      </c>
      <c r="AH306" t="s">
        <v>71</v>
      </c>
      <c r="AI306" t="s">
        <v>264</v>
      </c>
      <c r="AJ306" t="s">
        <v>73</v>
      </c>
      <c r="AK306" t="s">
        <v>339</v>
      </c>
      <c r="AL306" t="s">
        <v>75</v>
      </c>
      <c r="AM306" t="s">
        <v>76</v>
      </c>
      <c r="AN306" t="s">
        <v>61</v>
      </c>
      <c r="AO306" t="s">
        <v>78</v>
      </c>
      <c r="AP306" t="s">
        <v>225</v>
      </c>
      <c r="AQ306" t="s">
        <v>74</v>
      </c>
      <c r="AR306" t="s">
        <v>64</v>
      </c>
      <c r="AS306" t="s">
        <v>81</v>
      </c>
      <c r="AT306" t="s">
        <v>171</v>
      </c>
      <c r="AU306" t="s">
        <v>84</v>
      </c>
    </row>
    <row r="307" spans="1:47" hidden="1" x14ac:dyDescent="0.3">
      <c r="A307" t="s">
        <v>1717</v>
      </c>
      <c r="B307" t="s">
        <v>1718</v>
      </c>
      <c r="C307" s="1" t="str">
        <f t="shared" si="24"/>
        <v>21:0090</v>
      </c>
      <c r="D307" s="1" t="str">
        <f t="shared" si="25"/>
        <v>21:0006</v>
      </c>
      <c r="E307" t="s">
        <v>1719</v>
      </c>
      <c r="F307" t="s">
        <v>1720</v>
      </c>
      <c r="H307">
        <v>64.483387300000004</v>
      </c>
      <c r="I307">
        <v>-111.4193331</v>
      </c>
      <c r="J307" s="1" t="str">
        <f t="shared" si="20"/>
        <v>Till</v>
      </c>
      <c r="K307" s="1" t="str">
        <f t="shared" si="21"/>
        <v>&lt;63 micron</v>
      </c>
      <c r="L307" t="s">
        <v>51</v>
      </c>
      <c r="M307" t="s">
        <v>114</v>
      </c>
      <c r="N307" t="s">
        <v>53</v>
      </c>
      <c r="O307" t="s">
        <v>1363</v>
      </c>
      <c r="P307" t="s">
        <v>348</v>
      </c>
      <c r="Q307" t="s">
        <v>259</v>
      </c>
      <c r="R307" t="s">
        <v>123</v>
      </c>
      <c r="S307" t="s">
        <v>60</v>
      </c>
      <c r="T307" t="s">
        <v>273</v>
      </c>
      <c r="U307" t="s">
        <v>81</v>
      </c>
      <c r="V307" t="s">
        <v>61</v>
      </c>
      <c r="W307" t="s">
        <v>728</v>
      </c>
      <c r="X307" t="s">
        <v>97</v>
      </c>
      <c r="Y307" t="s">
        <v>64</v>
      </c>
      <c r="Z307" t="s">
        <v>51</v>
      </c>
      <c r="AA307" t="s">
        <v>192</v>
      </c>
      <c r="AB307" t="s">
        <v>99</v>
      </c>
      <c r="AC307" t="s">
        <v>64</v>
      </c>
      <c r="AD307" t="s">
        <v>1493</v>
      </c>
      <c r="AE307" t="s">
        <v>337</v>
      </c>
      <c r="AF307" t="s">
        <v>69</v>
      </c>
      <c r="AG307" t="s">
        <v>211</v>
      </c>
      <c r="AH307" t="s">
        <v>71</v>
      </c>
      <c r="AI307" t="s">
        <v>288</v>
      </c>
      <c r="AJ307" t="s">
        <v>73</v>
      </c>
      <c r="AK307" t="s">
        <v>355</v>
      </c>
      <c r="AL307" t="s">
        <v>75</v>
      </c>
      <c r="AM307" t="s">
        <v>76</v>
      </c>
      <c r="AN307" t="s">
        <v>78</v>
      </c>
      <c r="AO307" t="s">
        <v>104</v>
      </c>
      <c r="AP307" t="s">
        <v>209</v>
      </c>
      <c r="AQ307" t="s">
        <v>481</v>
      </c>
      <c r="AR307" t="s">
        <v>64</v>
      </c>
      <c r="AS307" t="s">
        <v>77</v>
      </c>
      <c r="AT307" t="s">
        <v>171</v>
      </c>
      <c r="AU307" t="s">
        <v>84</v>
      </c>
    </row>
    <row r="308" spans="1:47" hidden="1" x14ac:dyDescent="0.3">
      <c r="A308" t="s">
        <v>1721</v>
      </c>
      <c r="B308" t="s">
        <v>1722</v>
      </c>
      <c r="C308" s="1" t="str">
        <f t="shared" si="24"/>
        <v>21:0090</v>
      </c>
      <c r="D308" s="1" t="str">
        <f t="shared" si="25"/>
        <v>21:0006</v>
      </c>
      <c r="E308" t="s">
        <v>1723</v>
      </c>
      <c r="F308" t="s">
        <v>1724</v>
      </c>
      <c r="H308">
        <v>64.314165099999997</v>
      </c>
      <c r="I308">
        <v>-111.3118874</v>
      </c>
      <c r="J308" s="1" t="str">
        <f t="shared" si="20"/>
        <v>Till</v>
      </c>
      <c r="K308" s="1" t="str">
        <f t="shared" si="21"/>
        <v>&lt;63 micron</v>
      </c>
      <c r="L308" t="s">
        <v>51</v>
      </c>
      <c r="M308" t="s">
        <v>181</v>
      </c>
      <c r="N308" t="s">
        <v>56</v>
      </c>
      <c r="O308" t="s">
        <v>909</v>
      </c>
      <c r="P308" t="s">
        <v>147</v>
      </c>
      <c r="Q308" t="s">
        <v>81</v>
      </c>
      <c r="R308" t="s">
        <v>93</v>
      </c>
      <c r="S308" t="s">
        <v>60</v>
      </c>
      <c r="T308" t="s">
        <v>354</v>
      </c>
      <c r="U308" t="s">
        <v>81</v>
      </c>
      <c r="V308" t="s">
        <v>154</v>
      </c>
      <c r="W308" t="s">
        <v>836</v>
      </c>
      <c r="X308" t="s">
        <v>97</v>
      </c>
      <c r="Y308" t="s">
        <v>64</v>
      </c>
      <c r="Z308" t="s">
        <v>51</v>
      </c>
      <c r="AA308" t="s">
        <v>336</v>
      </c>
      <c r="AB308" t="s">
        <v>102</v>
      </c>
      <c r="AC308" t="s">
        <v>64</v>
      </c>
      <c r="AD308" t="s">
        <v>894</v>
      </c>
      <c r="AE308" t="s">
        <v>223</v>
      </c>
      <c r="AF308" t="s">
        <v>190</v>
      </c>
      <c r="AG308" t="s">
        <v>316</v>
      </c>
      <c r="AH308" t="s">
        <v>194</v>
      </c>
      <c r="AI308" t="s">
        <v>277</v>
      </c>
      <c r="AJ308" t="s">
        <v>73</v>
      </c>
      <c r="AK308" t="s">
        <v>103</v>
      </c>
      <c r="AL308" t="s">
        <v>75</v>
      </c>
      <c r="AM308" t="s">
        <v>76</v>
      </c>
      <c r="AN308" t="s">
        <v>78</v>
      </c>
      <c r="AO308" t="s">
        <v>251</v>
      </c>
      <c r="AP308" t="s">
        <v>474</v>
      </c>
      <c r="AQ308" t="s">
        <v>436</v>
      </c>
      <c r="AR308" t="s">
        <v>64</v>
      </c>
      <c r="AS308" t="s">
        <v>82</v>
      </c>
      <c r="AT308" t="s">
        <v>171</v>
      </c>
      <c r="AU308" t="s">
        <v>84</v>
      </c>
    </row>
    <row r="309" spans="1:47" hidden="1" x14ac:dyDescent="0.3">
      <c r="A309" t="s">
        <v>1725</v>
      </c>
      <c r="B309" t="s">
        <v>1726</v>
      </c>
      <c r="C309" s="1" t="str">
        <f t="shared" si="24"/>
        <v>21:0090</v>
      </c>
      <c r="D309" s="1" t="str">
        <f t="shared" si="25"/>
        <v>21:0006</v>
      </c>
      <c r="E309" t="s">
        <v>1727</v>
      </c>
      <c r="F309" t="s">
        <v>1728</v>
      </c>
      <c r="H309">
        <v>64.182567500000005</v>
      </c>
      <c r="I309">
        <v>-111.5188586</v>
      </c>
      <c r="J309" s="1" t="str">
        <f t="shared" si="20"/>
        <v>Till</v>
      </c>
      <c r="K309" s="1" t="str">
        <f t="shared" si="21"/>
        <v>&lt;63 micron</v>
      </c>
      <c r="L309" t="s">
        <v>51</v>
      </c>
      <c r="M309" t="s">
        <v>63</v>
      </c>
      <c r="N309" t="s">
        <v>53</v>
      </c>
      <c r="O309" t="s">
        <v>345</v>
      </c>
      <c r="P309" t="s">
        <v>481</v>
      </c>
      <c r="Q309" t="s">
        <v>259</v>
      </c>
      <c r="R309" t="s">
        <v>414</v>
      </c>
      <c r="S309" t="s">
        <v>116</v>
      </c>
      <c r="T309" t="s">
        <v>363</v>
      </c>
      <c r="U309" t="s">
        <v>81</v>
      </c>
      <c r="V309" t="s">
        <v>95</v>
      </c>
      <c r="W309" t="s">
        <v>684</v>
      </c>
      <c r="X309" t="s">
        <v>97</v>
      </c>
      <c r="Y309" t="s">
        <v>64</v>
      </c>
      <c r="Z309" t="s">
        <v>51</v>
      </c>
      <c r="AA309" t="s">
        <v>98</v>
      </c>
      <c r="AB309" t="s">
        <v>236</v>
      </c>
      <c r="AC309" t="s">
        <v>64</v>
      </c>
      <c r="AD309" t="s">
        <v>605</v>
      </c>
      <c r="AE309" t="s">
        <v>223</v>
      </c>
      <c r="AF309" t="s">
        <v>69</v>
      </c>
      <c r="AG309" t="s">
        <v>273</v>
      </c>
      <c r="AH309" t="s">
        <v>71</v>
      </c>
      <c r="AI309" t="s">
        <v>264</v>
      </c>
      <c r="AJ309" t="s">
        <v>73</v>
      </c>
      <c r="AK309" t="s">
        <v>210</v>
      </c>
      <c r="AL309" t="s">
        <v>75</v>
      </c>
      <c r="AM309" t="s">
        <v>76</v>
      </c>
      <c r="AN309" t="s">
        <v>78</v>
      </c>
      <c r="AO309" t="s">
        <v>78</v>
      </c>
      <c r="AP309" t="s">
        <v>72</v>
      </c>
      <c r="AQ309" t="s">
        <v>170</v>
      </c>
      <c r="AR309" t="s">
        <v>64</v>
      </c>
      <c r="AS309" t="s">
        <v>77</v>
      </c>
      <c r="AT309" t="s">
        <v>93</v>
      </c>
      <c r="AU309" t="s">
        <v>84</v>
      </c>
    </row>
    <row r="310" spans="1:47" hidden="1" x14ac:dyDescent="0.3">
      <c r="A310" t="s">
        <v>1729</v>
      </c>
      <c r="B310" t="s">
        <v>1730</v>
      </c>
      <c r="C310" s="1" t="str">
        <f t="shared" si="24"/>
        <v>21:0090</v>
      </c>
      <c r="D310" s="1" t="str">
        <f t="shared" si="25"/>
        <v>21:0006</v>
      </c>
      <c r="E310" t="s">
        <v>1731</v>
      </c>
      <c r="F310" t="s">
        <v>1732</v>
      </c>
      <c r="H310">
        <v>64.125449799999998</v>
      </c>
      <c r="I310">
        <v>-111.52048480000001</v>
      </c>
      <c r="J310" s="1" t="str">
        <f t="shared" si="20"/>
        <v>Till</v>
      </c>
      <c r="K310" s="1" t="str">
        <f t="shared" si="21"/>
        <v>&lt;63 micron</v>
      </c>
      <c r="L310" t="s">
        <v>51</v>
      </c>
      <c r="M310" t="s">
        <v>686</v>
      </c>
      <c r="N310" t="s">
        <v>60</v>
      </c>
      <c r="O310" t="s">
        <v>352</v>
      </c>
      <c r="P310" t="s">
        <v>398</v>
      </c>
      <c r="Q310" t="s">
        <v>64</v>
      </c>
      <c r="R310" t="s">
        <v>413</v>
      </c>
      <c r="S310" t="s">
        <v>60</v>
      </c>
      <c r="T310" t="s">
        <v>346</v>
      </c>
      <c r="U310" t="s">
        <v>81</v>
      </c>
      <c r="V310" t="s">
        <v>154</v>
      </c>
      <c r="W310" t="s">
        <v>1492</v>
      </c>
      <c r="X310" t="s">
        <v>181</v>
      </c>
      <c r="Y310" t="s">
        <v>64</v>
      </c>
      <c r="Z310" t="s">
        <v>51</v>
      </c>
      <c r="AA310" t="s">
        <v>470</v>
      </c>
      <c r="AB310" t="s">
        <v>428</v>
      </c>
      <c r="AC310" t="s">
        <v>64</v>
      </c>
      <c r="AD310" t="s">
        <v>307</v>
      </c>
      <c r="AE310" t="s">
        <v>269</v>
      </c>
      <c r="AF310" t="s">
        <v>69</v>
      </c>
      <c r="AG310" t="s">
        <v>164</v>
      </c>
      <c r="AH310" t="s">
        <v>71</v>
      </c>
      <c r="AI310" t="s">
        <v>208</v>
      </c>
      <c r="AJ310" t="s">
        <v>73</v>
      </c>
      <c r="AK310" t="s">
        <v>473</v>
      </c>
      <c r="AL310" t="s">
        <v>75</v>
      </c>
      <c r="AM310" t="s">
        <v>76</v>
      </c>
      <c r="AN310" t="s">
        <v>78</v>
      </c>
      <c r="AO310" t="s">
        <v>104</v>
      </c>
      <c r="AP310" t="s">
        <v>166</v>
      </c>
      <c r="AQ310" t="s">
        <v>55</v>
      </c>
      <c r="AR310" t="s">
        <v>64</v>
      </c>
      <c r="AS310" t="s">
        <v>139</v>
      </c>
      <c r="AT310" t="s">
        <v>171</v>
      </c>
      <c r="AU310" t="s">
        <v>84</v>
      </c>
    </row>
    <row r="311" spans="1:47" hidden="1" x14ac:dyDescent="0.3">
      <c r="A311" t="s">
        <v>1733</v>
      </c>
      <c r="B311" t="s">
        <v>1734</v>
      </c>
      <c r="C311" s="1" t="str">
        <f t="shared" si="24"/>
        <v>21:0090</v>
      </c>
      <c r="D311" s="1" t="str">
        <f t="shared" si="25"/>
        <v>21:0006</v>
      </c>
      <c r="E311" t="s">
        <v>1735</v>
      </c>
      <c r="F311" t="s">
        <v>1736</v>
      </c>
      <c r="H311">
        <v>64.036426899999995</v>
      </c>
      <c r="I311">
        <v>-111.63529389999999</v>
      </c>
      <c r="J311" s="1" t="str">
        <f t="shared" si="20"/>
        <v>Till</v>
      </c>
      <c r="K311" s="1" t="str">
        <f t="shared" si="21"/>
        <v>&lt;63 micron</v>
      </c>
      <c r="L311" t="s">
        <v>51</v>
      </c>
      <c r="M311" t="s">
        <v>332</v>
      </c>
      <c r="N311" t="s">
        <v>181</v>
      </c>
      <c r="O311" t="s">
        <v>216</v>
      </c>
      <c r="P311" t="s">
        <v>117</v>
      </c>
      <c r="Q311" t="s">
        <v>259</v>
      </c>
      <c r="R311" t="s">
        <v>272</v>
      </c>
      <c r="S311" t="s">
        <v>181</v>
      </c>
      <c r="T311" t="s">
        <v>548</v>
      </c>
      <c r="U311" t="s">
        <v>259</v>
      </c>
      <c r="V311" t="s">
        <v>95</v>
      </c>
      <c r="W311" t="s">
        <v>550</v>
      </c>
      <c r="X311" t="s">
        <v>181</v>
      </c>
      <c r="Y311" t="s">
        <v>64</v>
      </c>
      <c r="Z311" t="s">
        <v>51</v>
      </c>
      <c r="AA311" t="s">
        <v>192</v>
      </c>
      <c r="AB311" t="s">
        <v>99</v>
      </c>
      <c r="AC311" t="s">
        <v>64</v>
      </c>
      <c r="AD311" t="s">
        <v>784</v>
      </c>
      <c r="AE311" t="s">
        <v>337</v>
      </c>
      <c r="AF311" t="s">
        <v>69</v>
      </c>
      <c r="AG311" t="s">
        <v>327</v>
      </c>
      <c r="AH311" t="s">
        <v>71</v>
      </c>
      <c r="AI311" t="s">
        <v>181</v>
      </c>
      <c r="AJ311" t="s">
        <v>73</v>
      </c>
      <c r="AK311" t="s">
        <v>60</v>
      </c>
      <c r="AL311" t="s">
        <v>75</v>
      </c>
      <c r="AM311" t="s">
        <v>76</v>
      </c>
      <c r="AN311" t="s">
        <v>78</v>
      </c>
      <c r="AO311" t="s">
        <v>168</v>
      </c>
      <c r="AP311" t="s">
        <v>474</v>
      </c>
      <c r="AQ311" t="s">
        <v>55</v>
      </c>
      <c r="AR311" t="s">
        <v>64</v>
      </c>
      <c r="AS311" t="s">
        <v>81</v>
      </c>
      <c r="AT311" t="s">
        <v>171</v>
      </c>
      <c r="AU311" t="s">
        <v>84</v>
      </c>
    </row>
    <row r="312" spans="1:47" hidden="1" x14ac:dyDescent="0.3">
      <c r="A312" t="s">
        <v>1737</v>
      </c>
      <c r="B312" t="s">
        <v>1738</v>
      </c>
      <c r="C312" s="1" t="str">
        <f t="shared" si="24"/>
        <v>21:0090</v>
      </c>
      <c r="D312" s="1" t="str">
        <f t="shared" si="25"/>
        <v>21:0006</v>
      </c>
      <c r="E312" t="s">
        <v>1739</v>
      </c>
      <c r="F312" t="s">
        <v>1740</v>
      </c>
      <c r="H312">
        <v>64.013196600000001</v>
      </c>
      <c r="I312">
        <v>-111.8227935</v>
      </c>
      <c r="J312" s="1" t="str">
        <f t="shared" si="20"/>
        <v>Till</v>
      </c>
      <c r="K312" s="1" t="str">
        <f t="shared" si="21"/>
        <v>&lt;63 micron</v>
      </c>
      <c r="L312" t="s">
        <v>51</v>
      </c>
      <c r="M312" t="s">
        <v>422</v>
      </c>
      <c r="N312" t="s">
        <v>53</v>
      </c>
      <c r="O312" t="s">
        <v>216</v>
      </c>
      <c r="P312" t="s">
        <v>481</v>
      </c>
      <c r="Q312" t="s">
        <v>81</v>
      </c>
      <c r="R312" t="s">
        <v>93</v>
      </c>
      <c r="S312" t="s">
        <v>60</v>
      </c>
      <c r="T312" t="s">
        <v>814</v>
      </c>
      <c r="U312" t="s">
        <v>259</v>
      </c>
      <c r="V312" t="s">
        <v>95</v>
      </c>
      <c r="W312" t="s">
        <v>684</v>
      </c>
      <c r="X312" t="s">
        <v>181</v>
      </c>
      <c r="Y312" t="s">
        <v>64</v>
      </c>
      <c r="Z312" t="s">
        <v>51</v>
      </c>
      <c r="AA312" t="s">
        <v>336</v>
      </c>
      <c r="AB312" t="s">
        <v>102</v>
      </c>
      <c r="AC312" t="s">
        <v>64</v>
      </c>
      <c r="AD312" t="s">
        <v>204</v>
      </c>
      <c r="AE312" t="s">
        <v>337</v>
      </c>
      <c r="AF312" t="s">
        <v>69</v>
      </c>
      <c r="AG312" t="s">
        <v>93</v>
      </c>
      <c r="AH312" t="s">
        <v>71</v>
      </c>
      <c r="AI312" t="s">
        <v>264</v>
      </c>
      <c r="AJ312" t="s">
        <v>73</v>
      </c>
      <c r="AK312" t="s">
        <v>155</v>
      </c>
      <c r="AL312" t="s">
        <v>75</v>
      </c>
      <c r="AM312" t="s">
        <v>76</v>
      </c>
      <c r="AN312" t="s">
        <v>259</v>
      </c>
      <c r="AO312" t="s">
        <v>137</v>
      </c>
      <c r="AP312" t="s">
        <v>207</v>
      </c>
      <c r="AQ312" t="s">
        <v>56</v>
      </c>
      <c r="AR312" t="s">
        <v>64</v>
      </c>
      <c r="AS312" t="s">
        <v>77</v>
      </c>
      <c r="AT312" t="s">
        <v>171</v>
      </c>
      <c r="AU312" t="s">
        <v>84</v>
      </c>
    </row>
    <row r="313" spans="1:47" hidden="1" x14ac:dyDescent="0.3">
      <c r="A313" t="s">
        <v>1741</v>
      </c>
      <c r="B313" t="s">
        <v>1742</v>
      </c>
      <c r="C313" s="1" t="str">
        <f t="shared" si="24"/>
        <v>21:0090</v>
      </c>
      <c r="D313" s="1" t="str">
        <f t="shared" si="25"/>
        <v>21:0006</v>
      </c>
      <c r="E313" t="s">
        <v>1743</v>
      </c>
      <c r="F313" t="s">
        <v>1744</v>
      </c>
      <c r="H313">
        <v>64.064595699999998</v>
      </c>
      <c r="I313">
        <v>-111.9685432</v>
      </c>
      <c r="J313" s="1" t="str">
        <f t="shared" si="20"/>
        <v>Till</v>
      </c>
      <c r="K313" s="1" t="str">
        <f t="shared" si="21"/>
        <v>&lt;63 micron</v>
      </c>
      <c r="L313" t="s">
        <v>51</v>
      </c>
      <c r="M313" t="s">
        <v>321</v>
      </c>
      <c r="N313" t="s">
        <v>181</v>
      </c>
      <c r="O313" t="s">
        <v>909</v>
      </c>
      <c r="P313" t="s">
        <v>81</v>
      </c>
      <c r="Q313" t="s">
        <v>64</v>
      </c>
      <c r="R313" t="s">
        <v>70</v>
      </c>
      <c r="S313" t="s">
        <v>181</v>
      </c>
      <c r="T313" t="s">
        <v>414</v>
      </c>
      <c r="U313" t="s">
        <v>81</v>
      </c>
      <c r="V313" t="s">
        <v>253</v>
      </c>
      <c r="W313" t="s">
        <v>300</v>
      </c>
      <c r="X313" t="s">
        <v>119</v>
      </c>
      <c r="Y313" t="s">
        <v>64</v>
      </c>
      <c r="Z313" t="s">
        <v>51</v>
      </c>
      <c r="AA313" t="s">
        <v>136</v>
      </c>
      <c r="AB313" t="s">
        <v>789</v>
      </c>
      <c r="AC313" t="s">
        <v>64</v>
      </c>
      <c r="AD313" t="s">
        <v>555</v>
      </c>
      <c r="AE313" t="s">
        <v>814</v>
      </c>
      <c r="AF313" t="s">
        <v>69</v>
      </c>
      <c r="AG313" t="s">
        <v>249</v>
      </c>
      <c r="AH313" t="s">
        <v>71</v>
      </c>
      <c r="AI313" t="s">
        <v>202</v>
      </c>
      <c r="AJ313" t="s">
        <v>73</v>
      </c>
      <c r="AK313" t="s">
        <v>161</v>
      </c>
      <c r="AL313" t="s">
        <v>75</v>
      </c>
      <c r="AM313" t="s">
        <v>76</v>
      </c>
      <c r="AN313" t="s">
        <v>78</v>
      </c>
      <c r="AO313" t="s">
        <v>259</v>
      </c>
      <c r="AP313" t="s">
        <v>183</v>
      </c>
      <c r="AQ313" t="s">
        <v>473</v>
      </c>
      <c r="AR313" t="s">
        <v>64</v>
      </c>
      <c r="AS313" t="s">
        <v>333</v>
      </c>
      <c r="AT313" t="s">
        <v>171</v>
      </c>
      <c r="AU313" t="s">
        <v>84</v>
      </c>
    </row>
    <row r="314" spans="1:47" hidden="1" x14ac:dyDescent="0.3">
      <c r="A314" t="s">
        <v>1745</v>
      </c>
      <c r="B314" t="s">
        <v>1746</v>
      </c>
      <c r="C314" s="1" t="str">
        <f t="shared" si="24"/>
        <v>21:0090</v>
      </c>
      <c r="D314" s="1" t="str">
        <f t="shared" si="25"/>
        <v>21:0006</v>
      </c>
      <c r="E314" t="s">
        <v>1747</v>
      </c>
      <c r="F314" t="s">
        <v>1748</v>
      </c>
      <c r="H314">
        <v>64.104138500000005</v>
      </c>
      <c r="I314">
        <v>-111.98063019999999</v>
      </c>
      <c r="J314" s="1" t="str">
        <f t="shared" si="20"/>
        <v>Till</v>
      </c>
      <c r="K314" s="1" t="str">
        <f t="shared" si="21"/>
        <v>&lt;63 micron</v>
      </c>
      <c r="L314" t="s">
        <v>51</v>
      </c>
      <c r="M314" t="s">
        <v>422</v>
      </c>
      <c r="N314" t="s">
        <v>53</v>
      </c>
      <c r="O314" t="s">
        <v>216</v>
      </c>
      <c r="P314" t="s">
        <v>82</v>
      </c>
      <c r="Q314" t="s">
        <v>81</v>
      </c>
      <c r="R314" t="s">
        <v>273</v>
      </c>
      <c r="S314" t="s">
        <v>181</v>
      </c>
      <c r="T314" t="s">
        <v>296</v>
      </c>
      <c r="U314" t="s">
        <v>81</v>
      </c>
      <c r="V314" t="s">
        <v>154</v>
      </c>
      <c r="W314" t="s">
        <v>317</v>
      </c>
      <c r="X314" t="s">
        <v>97</v>
      </c>
      <c r="Y314" t="s">
        <v>64</v>
      </c>
      <c r="Z314" t="s">
        <v>51</v>
      </c>
      <c r="AA314" t="s">
        <v>101</v>
      </c>
      <c r="AB314" t="s">
        <v>121</v>
      </c>
      <c r="AC314" t="s">
        <v>64</v>
      </c>
      <c r="AD314" t="s">
        <v>1277</v>
      </c>
      <c r="AE314" t="s">
        <v>507</v>
      </c>
      <c r="AF314" t="s">
        <v>69</v>
      </c>
      <c r="AG314" t="s">
        <v>548</v>
      </c>
      <c r="AH314" t="s">
        <v>194</v>
      </c>
      <c r="AI314" t="s">
        <v>430</v>
      </c>
      <c r="AJ314" t="s">
        <v>73</v>
      </c>
      <c r="AK314" t="s">
        <v>297</v>
      </c>
      <c r="AL314" t="s">
        <v>75</v>
      </c>
      <c r="AM314" t="s">
        <v>76</v>
      </c>
      <c r="AN314" t="s">
        <v>78</v>
      </c>
      <c r="AO314" t="s">
        <v>104</v>
      </c>
      <c r="AP314" t="s">
        <v>293</v>
      </c>
      <c r="AQ314" t="s">
        <v>92</v>
      </c>
      <c r="AR314" t="s">
        <v>64</v>
      </c>
      <c r="AS314" t="s">
        <v>77</v>
      </c>
      <c r="AT314" t="s">
        <v>171</v>
      </c>
      <c r="AU314" t="s">
        <v>84</v>
      </c>
    </row>
    <row r="315" spans="1:47" hidden="1" x14ac:dyDescent="0.3">
      <c r="A315" t="s">
        <v>1749</v>
      </c>
      <c r="B315" t="s">
        <v>1750</v>
      </c>
      <c r="C315" s="1" t="str">
        <f t="shared" si="24"/>
        <v>21:0090</v>
      </c>
      <c r="D315" s="1" t="str">
        <f t="shared" si="25"/>
        <v>21:0006</v>
      </c>
      <c r="E315" t="s">
        <v>1751</v>
      </c>
      <c r="F315" t="s">
        <v>1752</v>
      </c>
      <c r="H315">
        <v>64.0342311</v>
      </c>
      <c r="I315">
        <v>-111.2386726</v>
      </c>
      <c r="J315" s="1" t="str">
        <f t="shared" si="20"/>
        <v>Till</v>
      </c>
      <c r="K315" s="1" t="str">
        <f t="shared" si="21"/>
        <v>&lt;63 micron</v>
      </c>
      <c r="L315" t="s">
        <v>51</v>
      </c>
      <c r="M315" t="s">
        <v>533</v>
      </c>
      <c r="N315" t="s">
        <v>116</v>
      </c>
      <c r="O315" t="s">
        <v>1363</v>
      </c>
      <c r="P315" t="s">
        <v>77</v>
      </c>
      <c r="Q315" t="s">
        <v>259</v>
      </c>
      <c r="R315" t="s">
        <v>156</v>
      </c>
      <c r="S315" t="s">
        <v>60</v>
      </c>
      <c r="T315" t="s">
        <v>363</v>
      </c>
      <c r="U315" t="s">
        <v>259</v>
      </c>
      <c r="V315" t="s">
        <v>95</v>
      </c>
      <c r="W315" t="s">
        <v>376</v>
      </c>
      <c r="X315" t="s">
        <v>181</v>
      </c>
      <c r="Y315" t="s">
        <v>64</v>
      </c>
      <c r="Z315" t="s">
        <v>51</v>
      </c>
      <c r="AA315" t="s">
        <v>98</v>
      </c>
      <c r="AB315" t="s">
        <v>99</v>
      </c>
      <c r="AC315" t="s">
        <v>64</v>
      </c>
      <c r="AD315" t="s">
        <v>1627</v>
      </c>
      <c r="AE315" t="s">
        <v>337</v>
      </c>
      <c r="AF315" t="s">
        <v>69</v>
      </c>
      <c r="AG315" t="s">
        <v>93</v>
      </c>
      <c r="AH315" t="s">
        <v>71</v>
      </c>
      <c r="AI315" t="s">
        <v>153</v>
      </c>
      <c r="AJ315" t="s">
        <v>73</v>
      </c>
      <c r="AK315" t="s">
        <v>155</v>
      </c>
      <c r="AL315" t="s">
        <v>75</v>
      </c>
      <c r="AM315" t="s">
        <v>76</v>
      </c>
      <c r="AN315" t="s">
        <v>78</v>
      </c>
      <c r="AO315" t="s">
        <v>104</v>
      </c>
      <c r="AP315" t="s">
        <v>239</v>
      </c>
      <c r="AQ315" t="s">
        <v>299</v>
      </c>
      <c r="AR315" t="s">
        <v>81</v>
      </c>
      <c r="AS315" t="s">
        <v>139</v>
      </c>
      <c r="AT315" t="s">
        <v>171</v>
      </c>
      <c r="AU315" t="s">
        <v>84</v>
      </c>
    </row>
    <row r="316" spans="1:47" hidden="1" x14ac:dyDescent="0.3">
      <c r="A316" t="s">
        <v>1753</v>
      </c>
      <c r="B316" t="s">
        <v>1754</v>
      </c>
      <c r="C316" s="1" t="str">
        <f t="shared" si="24"/>
        <v>21:0090</v>
      </c>
      <c r="D316" s="1" t="str">
        <f t="shared" si="25"/>
        <v>21:0006</v>
      </c>
      <c r="E316" t="s">
        <v>1755</v>
      </c>
      <c r="F316" t="s">
        <v>1756</v>
      </c>
      <c r="H316">
        <v>64.126448999999994</v>
      </c>
      <c r="I316">
        <v>-111.4492154</v>
      </c>
      <c r="J316" s="1" t="str">
        <f t="shared" si="20"/>
        <v>Till</v>
      </c>
      <c r="K316" s="1" t="str">
        <f t="shared" si="21"/>
        <v>&lt;63 micron</v>
      </c>
      <c r="L316" t="s">
        <v>51</v>
      </c>
      <c r="M316" t="s">
        <v>161</v>
      </c>
      <c r="N316" t="s">
        <v>116</v>
      </c>
      <c r="O316" t="s">
        <v>1116</v>
      </c>
      <c r="P316" t="s">
        <v>139</v>
      </c>
      <c r="Q316" t="s">
        <v>81</v>
      </c>
      <c r="R316" t="s">
        <v>234</v>
      </c>
      <c r="S316" t="s">
        <v>181</v>
      </c>
      <c r="T316" t="s">
        <v>318</v>
      </c>
      <c r="U316" t="s">
        <v>81</v>
      </c>
      <c r="V316" t="s">
        <v>61</v>
      </c>
      <c r="W316" t="s">
        <v>550</v>
      </c>
      <c r="X316" t="s">
        <v>97</v>
      </c>
      <c r="Y316" t="s">
        <v>64</v>
      </c>
      <c r="Z316" t="s">
        <v>51</v>
      </c>
      <c r="AA316" t="s">
        <v>120</v>
      </c>
      <c r="AB316" t="s">
        <v>606</v>
      </c>
      <c r="AC316" t="s">
        <v>64</v>
      </c>
      <c r="AD316" t="s">
        <v>1757</v>
      </c>
      <c r="AE316" t="s">
        <v>101</v>
      </c>
      <c r="AF316" t="s">
        <v>69</v>
      </c>
      <c r="AG316" t="s">
        <v>382</v>
      </c>
      <c r="AH316" t="s">
        <v>71</v>
      </c>
      <c r="AI316" t="s">
        <v>264</v>
      </c>
      <c r="AJ316" t="s">
        <v>73</v>
      </c>
      <c r="AK316" t="s">
        <v>153</v>
      </c>
      <c r="AL316" t="s">
        <v>75</v>
      </c>
      <c r="AM316" t="s">
        <v>76</v>
      </c>
      <c r="AN316" t="s">
        <v>78</v>
      </c>
      <c r="AO316" t="s">
        <v>78</v>
      </c>
      <c r="AP316" t="s">
        <v>72</v>
      </c>
      <c r="AQ316" t="s">
        <v>595</v>
      </c>
      <c r="AR316" t="s">
        <v>64</v>
      </c>
      <c r="AS316" t="s">
        <v>246</v>
      </c>
      <c r="AT316" t="s">
        <v>171</v>
      </c>
      <c r="AU316" t="s">
        <v>84</v>
      </c>
    </row>
    <row r="317" spans="1:47" hidden="1" x14ac:dyDescent="0.3">
      <c r="A317" t="s">
        <v>1758</v>
      </c>
      <c r="B317" t="s">
        <v>1759</v>
      </c>
      <c r="C317" s="1" t="str">
        <f t="shared" si="24"/>
        <v>21:0090</v>
      </c>
      <c r="D317" s="1" t="str">
        <f t="shared" si="25"/>
        <v>21:0006</v>
      </c>
      <c r="E317" t="s">
        <v>1760</v>
      </c>
      <c r="F317" t="s">
        <v>1761</v>
      </c>
      <c r="H317">
        <v>64.186372000000006</v>
      </c>
      <c r="I317">
        <v>-111.22587900000001</v>
      </c>
      <c r="J317" s="1" t="str">
        <f t="shared" si="20"/>
        <v>Till</v>
      </c>
      <c r="K317" s="1" t="str">
        <f t="shared" si="21"/>
        <v>&lt;63 micron</v>
      </c>
      <c r="L317" t="s">
        <v>51</v>
      </c>
      <c r="M317" t="s">
        <v>226</v>
      </c>
      <c r="N317" t="s">
        <v>97</v>
      </c>
      <c r="O317" t="s">
        <v>345</v>
      </c>
      <c r="P317" t="s">
        <v>92</v>
      </c>
      <c r="Q317" t="s">
        <v>259</v>
      </c>
      <c r="R317" t="s">
        <v>472</v>
      </c>
      <c r="S317" t="s">
        <v>60</v>
      </c>
      <c r="T317" t="s">
        <v>346</v>
      </c>
      <c r="U317" t="s">
        <v>81</v>
      </c>
      <c r="V317" t="s">
        <v>147</v>
      </c>
      <c r="W317" t="s">
        <v>294</v>
      </c>
      <c r="X317" t="s">
        <v>63</v>
      </c>
      <c r="Y317" t="s">
        <v>64</v>
      </c>
      <c r="Z317" t="s">
        <v>51</v>
      </c>
      <c r="AA317" t="s">
        <v>284</v>
      </c>
      <c r="AB317" t="s">
        <v>319</v>
      </c>
      <c r="AC317" t="s">
        <v>64</v>
      </c>
      <c r="AD317" t="s">
        <v>904</v>
      </c>
      <c r="AE317" t="s">
        <v>206</v>
      </c>
      <c r="AF317" t="s">
        <v>69</v>
      </c>
      <c r="AG317" t="s">
        <v>548</v>
      </c>
      <c r="AH317" t="s">
        <v>71</v>
      </c>
      <c r="AI317" t="s">
        <v>264</v>
      </c>
      <c r="AJ317" t="s">
        <v>73</v>
      </c>
      <c r="AK317" t="s">
        <v>422</v>
      </c>
      <c r="AL317" t="s">
        <v>75</v>
      </c>
      <c r="AM317" t="s">
        <v>76</v>
      </c>
      <c r="AN317" t="s">
        <v>219</v>
      </c>
      <c r="AO317" t="s">
        <v>168</v>
      </c>
      <c r="AP317" t="s">
        <v>114</v>
      </c>
      <c r="AQ317" t="s">
        <v>340</v>
      </c>
      <c r="AR317" t="s">
        <v>64</v>
      </c>
      <c r="AS317" t="s">
        <v>126</v>
      </c>
      <c r="AT317" t="s">
        <v>171</v>
      </c>
      <c r="AU317" t="s">
        <v>84</v>
      </c>
    </row>
    <row r="318" spans="1:47" hidden="1" x14ac:dyDescent="0.3">
      <c r="A318" t="s">
        <v>1762</v>
      </c>
      <c r="B318" t="s">
        <v>1763</v>
      </c>
      <c r="C318" s="1" t="str">
        <f t="shared" si="24"/>
        <v>21:0090</v>
      </c>
      <c r="D318" s="1" t="str">
        <f t="shared" si="25"/>
        <v>21:0006</v>
      </c>
      <c r="E318" t="s">
        <v>1764</v>
      </c>
      <c r="F318" t="s">
        <v>1765</v>
      </c>
      <c r="H318">
        <v>64.184999000000005</v>
      </c>
      <c r="I318">
        <v>-111.2258678</v>
      </c>
      <c r="J318" s="1" t="str">
        <f t="shared" si="20"/>
        <v>Till</v>
      </c>
      <c r="K318" s="1" t="str">
        <f t="shared" si="21"/>
        <v>&lt;63 micron</v>
      </c>
      <c r="L318" t="s">
        <v>51</v>
      </c>
      <c r="M318" t="s">
        <v>314</v>
      </c>
      <c r="N318" t="s">
        <v>60</v>
      </c>
      <c r="O318" t="s">
        <v>1353</v>
      </c>
      <c r="P318" t="s">
        <v>92</v>
      </c>
      <c r="Q318" t="s">
        <v>259</v>
      </c>
      <c r="R318" t="s">
        <v>369</v>
      </c>
      <c r="S318" t="s">
        <v>116</v>
      </c>
      <c r="T318" t="s">
        <v>192</v>
      </c>
      <c r="U318" t="s">
        <v>81</v>
      </c>
      <c r="V318" t="s">
        <v>154</v>
      </c>
      <c r="W318" t="s">
        <v>376</v>
      </c>
      <c r="X318" t="s">
        <v>97</v>
      </c>
      <c r="Y318" t="s">
        <v>64</v>
      </c>
      <c r="Z318" t="s">
        <v>51</v>
      </c>
      <c r="AA318" t="s">
        <v>192</v>
      </c>
      <c r="AB318" t="s">
        <v>102</v>
      </c>
      <c r="AC318" t="s">
        <v>64</v>
      </c>
      <c r="AD318" t="s">
        <v>479</v>
      </c>
      <c r="AE318" t="s">
        <v>162</v>
      </c>
      <c r="AF318" t="s">
        <v>69</v>
      </c>
      <c r="AG318" t="s">
        <v>413</v>
      </c>
      <c r="AH318" t="s">
        <v>71</v>
      </c>
      <c r="AI318" t="s">
        <v>196</v>
      </c>
      <c r="AJ318" t="s">
        <v>73</v>
      </c>
      <c r="AK318" t="s">
        <v>355</v>
      </c>
      <c r="AL318" t="s">
        <v>75</v>
      </c>
      <c r="AM318" t="s">
        <v>76</v>
      </c>
      <c r="AN318" t="s">
        <v>137</v>
      </c>
      <c r="AO318" t="s">
        <v>104</v>
      </c>
      <c r="AP318" t="s">
        <v>72</v>
      </c>
      <c r="AQ318" t="s">
        <v>170</v>
      </c>
      <c r="AR318" t="s">
        <v>64</v>
      </c>
      <c r="AS318" t="s">
        <v>139</v>
      </c>
      <c r="AT318" t="s">
        <v>171</v>
      </c>
      <c r="AU318" t="s">
        <v>84</v>
      </c>
    </row>
    <row r="319" spans="1:47" hidden="1" x14ac:dyDescent="0.3">
      <c r="A319" t="s">
        <v>1766</v>
      </c>
      <c r="B319" t="s">
        <v>1767</v>
      </c>
      <c r="C319" s="1" t="str">
        <f t="shared" si="24"/>
        <v>21:0090</v>
      </c>
      <c r="D319" s="1" t="str">
        <f t="shared" si="25"/>
        <v>21:0006</v>
      </c>
      <c r="E319" t="s">
        <v>1768</v>
      </c>
      <c r="F319" t="s">
        <v>1769</v>
      </c>
      <c r="H319">
        <v>64.038677100000001</v>
      </c>
      <c r="I319">
        <v>-111.1794402</v>
      </c>
      <c r="J319" s="1" t="str">
        <f t="shared" si="20"/>
        <v>Till</v>
      </c>
      <c r="K319" s="1" t="str">
        <f t="shared" si="21"/>
        <v>&lt;63 micron</v>
      </c>
      <c r="L319" t="s">
        <v>51</v>
      </c>
      <c r="M319" t="s">
        <v>183</v>
      </c>
      <c r="N319" t="s">
        <v>56</v>
      </c>
      <c r="O319" t="s">
        <v>1116</v>
      </c>
      <c r="P319" t="s">
        <v>246</v>
      </c>
      <c r="Q319" t="s">
        <v>81</v>
      </c>
      <c r="R319" t="s">
        <v>164</v>
      </c>
      <c r="S319" t="s">
        <v>97</v>
      </c>
      <c r="T319" t="s">
        <v>607</v>
      </c>
      <c r="U319" t="s">
        <v>81</v>
      </c>
      <c r="V319" t="s">
        <v>95</v>
      </c>
      <c r="W319" t="s">
        <v>285</v>
      </c>
      <c r="X319" t="s">
        <v>181</v>
      </c>
      <c r="Y319" t="s">
        <v>64</v>
      </c>
      <c r="Z319" t="s">
        <v>51</v>
      </c>
      <c r="AA319" t="s">
        <v>336</v>
      </c>
      <c r="AB319" t="s">
        <v>236</v>
      </c>
      <c r="AC319" t="s">
        <v>64</v>
      </c>
      <c r="AD319" t="s">
        <v>299</v>
      </c>
      <c r="AE319" t="s">
        <v>287</v>
      </c>
      <c r="AF319" t="s">
        <v>69</v>
      </c>
      <c r="AG319" t="s">
        <v>308</v>
      </c>
      <c r="AH319" t="s">
        <v>71</v>
      </c>
      <c r="AI319" t="s">
        <v>226</v>
      </c>
      <c r="AJ319" t="s">
        <v>73</v>
      </c>
      <c r="AK319" t="s">
        <v>339</v>
      </c>
      <c r="AL319" t="s">
        <v>75</v>
      </c>
      <c r="AM319" t="s">
        <v>76</v>
      </c>
      <c r="AN319" t="s">
        <v>78</v>
      </c>
      <c r="AO319" t="s">
        <v>104</v>
      </c>
      <c r="AP319" t="s">
        <v>474</v>
      </c>
      <c r="AQ319" t="s">
        <v>436</v>
      </c>
      <c r="AR319" t="s">
        <v>64</v>
      </c>
      <c r="AS319" t="s">
        <v>139</v>
      </c>
      <c r="AT319" t="s">
        <v>171</v>
      </c>
      <c r="AU319" t="s">
        <v>84</v>
      </c>
    </row>
    <row r="320" spans="1:47" hidden="1" x14ac:dyDescent="0.3">
      <c r="A320" t="s">
        <v>1770</v>
      </c>
      <c r="B320" t="s">
        <v>1771</v>
      </c>
      <c r="C320" s="1" t="str">
        <f t="shared" si="24"/>
        <v>21:0090</v>
      </c>
      <c r="D320" s="1" t="str">
        <f t="shared" si="25"/>
        <v>21:0006</v>
      </c>
      <c r="E320" t="s">
        <v>1772</v>
      </c>
      <c r="F320" t="s">
        <v>1773</v>
      </c>
      <c r="H320">
        <v>64.054026100000002</v>
      </c>
      <c r="I320">
        <v>-111.46073149999999</v>
      </c>
      <c r="J320" s="1" t="str">
        <f t="shared" si="20"/>
        <v>Till</v>
      </c>
      <c r="K320" s="1" t="str">
        <f t="shared" si="21"/>
        <v>&lt;63 micron</v>
      </c>
      <c r="L320" t="s">
        <v>51</v>
      </c>
      <c r="M320" t="s">
        <v>686</v>
      </c>
      <c r="N320" t="s">
        <v>116</v>
      </c>
      <c r="O320" t="s">
        <v>203</v>
      </c>
      <c r="P320" t="s">
        <v>421</v>
      </c>
      <c r="Q320" t="s">
        <v>259</v>
      </c>
      <c r="R320" t="s">
        <v>217</v>
      </c>
      <c r="S320" t="s">
        <v>116</v>
      </c>
      <c r="T320" t="s">
        <v>346</v>
      </c>
      <c r="U320" t="s">
        <v>81</v>
      </c>
      <c r="V320" t="s">
        <v>61</v>
      </c>
      <c r="W320" t="s">
        <v>294</v>
      </c>
      <c r="X320" t="s">
        <v>97</v>
      </c>
      <c r="Y320" t="s">
        <v>64</v>
      </c>
      <c r="Z320" t="s">
        <v>51</v>
      </c>
      <c r="AA320" t="s">
        <v>318</v>
      </c>
      <c r="AB320" t="s">
        <v>121</v>
      </c>
      <c r="AC320" t="s">
        <v>64</v>
      </c>
      <c r="AD320" t="s">
        <v>191</v>
      </c>
      <c r="AE320" t="s">
        <v>276</v>
      </c>
      <c r="AF320" t="s">
        <v>69</v>
      </c>
      <c r="AG320" t="s">
        <v>308</v>
      </c>
      <c r="AH320" t="s">
        <v>71</v>
      </c>
      <c r="AI320" t="s">
        <v>181</v>
      </c>
      <c r="AJ320" t="s">
        <v>73</v>
      </c>
      <c r="AK320" t="s">
        <v>52</v>
      </c>
      <c r="AL320" t="s">
        <v>75</v>
      </c>
      <c r="AM320" t="s">
        <v>76</v>
      </c>
      <c r="AN320" t="s">
        <v>78</v>
      </c>
      <c r="AO320" t="s">
        <v>104</v>
      </c>
      <c r="AP320" t="s">
        <v>58</v>
      </c>
      <c r="AQ320" t="s">
        <v>56</v>
      </c>
      <c r="AR320" t="s">
        <v>64</v>
      </c>
      <c r="AS320" t="s">
        <v>81</v>
      </c>
      <c r="AT320" t="s">
        <v>171</v>
      </c>
      <c r="AU320" t="s">
        <v>84</v>
      </c>
    </row>
    <row r="321" spans="1:47" hidden="1" x14ac:dyDescent="0.3">
      <c r="A321" t="s">
        <v>1774</v>
      </c>
      <c r="B321" t="s">
        <v>1775</v>
      </c>
      <c r="C321" s="1" t="str">
        <f t="shared" si="24"/>
        <v>21:0090</v>
      </c>
      <c r="D321" s="1" t="str">
        <f t="shared" si="25"/>
        <v>21:0006</v>
      </c>
      <c r="E321" t="s">
        <v>1776</v>
      </c>
      <c r="F321" t="s">
        <v>1777</v>
      </c>
      <c r="H321">
        <v>64.640325000000004</v>
      </c>
      <c r="I321">
        <v>-111.8507254</v>
      </c>
      <c r="J321" s="1" t="str">
        <f t="shared" si="20"/>
        <v>Till</v>
      </c>
      <c r="K321" s="1" t="str">
        <f t="shared" si="21"/>
        <v>&lt;63 micron</v>
      </c>
      <c r="L321" t="s">
        <v>51</v>
      </c>
      <c r="M321" t="s">
        <v>260</v>
      </c>
      <c r="N321" t="s">
        <v>116</v>
      </c>
      <c r="O321" t="s">
        <v>1184</v>
      </c>
      <c r="P321" t="s">
        <v>155</v>
      </c>
      <c r="Q321" t="s">
        <v>81</v>
      </c>
      <c r="R321" t="s">
        <v>131</v>
      </c>
      <c r="S321" t="s">
        <v>119</v>
      </c>
      <c r="T321" t="s">
        <v>308</v>
      </c>
      <c r="U321" t="s">
        <v>81</v>
      </c>
      <c r="V321" t="s">
        <v>154</v>
      </c>
      <c r="W321" t="s">
        <v>719</v>
      </c>
      <c r="X321" t="s">
        <v>97</v>
      </c>
      <c r="Y321" t="s">
        <v>64</v>
      </c>
      <c r="Z321" t="s">
        <v>51</v>
      </c>
      <c r="AA321" t="s">
        <v>68</v>
      </c>
      <c r="AB321" t="s">
        <v>606</v>
      </c>
      <c r="AC321" t="s">
        <v>64</v>
      </c>
      <c r="AD321" t="s">
        <v>275</v>
      </c>
      <c r="AE321" t="s">
        <v>223</v>
      </c>
      <c r="AF321" t="s">
        <v>197</v>
      </c>
      <c r="AG321" t="s">
        <v>93</v>
      </c>
      <c r="AH321" t="s">
        <v>194</v>
      </c>
      <c r="AI321" t="s">
        <v>252</v>
      </c>
      <c r="AJ321" t="s">
        <v>73</v>
      </c>
      <c r="AK321" t="s">
        <v>60</v>
      </c>
      <c r="AL321" t="s">
        <v>75</v>
      </c>
      <c r="AM321" t="s">
        <v>76</v>
      </c>
      <c r="AN321" t="s">
        <v>78</v>
      </c>
      <c r="AO321" t="s">
        <v>104</v>
      </c>
      <c r="AP321" t="s">
        <v>183</v>
      </c>
      <c r="AQ321" t="s">
        <v>398</v>
      </c>
      <c r="AR321" t="s">
        <v>64</v>
      </c>
      <c r="AS321" t="s">
        <v>82</v>
      </c>
      <c r="AT321" t="s">
        <v>171</v>
      </c>
      <c r="AU321" t="s">
        <v>84</v>
      </c>
    </row>
    <row r="322" spans="1:47" hidden="1" x14ac:dyDescent="0.3">
      <c r="A322" t="s">
        <v>1778</v>
      </c>
      <c r="B322" t="s">
        <v>1779</v>
      </c>
      <c r="C322" s="1" t="str">
        <f t="shared" si="24"/>
        <v>21:0090</v>
      </c>
      <c r="D322" s="1" t="str">
        <f t="shared" si="25"/>
        <v>21:0006</v>
      </c>
      <c r="E322" t="s">
        <v>1780</v>
      </c>
      <c r="F322" t="s">
        <v>1781</v>
      </c>
      <c r="H322">
        <v>64.685241500000004</v>
      </c>
      <c r="I322">
        <v>-111.5902095</v>
      </c>
      <c r="J322" s="1" t="str">
        <f t="shared" ref="J322:J385" si="26">HYPERLINK("https://geochem.nrcan.gc.ca/cdogs/content/kwd/kwd020044_e.htm", "Till")</f>
        <v>Till</v>
      </c>
      <c r="K322" s="1" t="str">
        <f t="shared" ref="K322:K385" si="27">HYPERLINK("https://geochem.nrcan.gc.ca/cdogs/content/kwd/kwd080004_e.htm", "&lt;63 micron")</f>
        <v>&lt;63 micron</v>
      </c>
      <c r="L322" t="s">
        <v>51</v>
      </c>
      <c r="M322" t="s">
        <v>166</v>
      </c>
      <c r="N322" t="s">
        <v>53</v>
      </c>
      <c r="O322" t="s">
        <v>375</v>
      </c>
      <c r="P322" t="s">
        <v>340</v>
      </c>
      <c r="Q322" t="s">
        <v>64</v>
      </c>
      <c r="R322" t="s">
        <v>562</v>
      </c>
      <c r="S322" t="s">
        <v>209</v>
      </c>
      <c r="T322" t="s">
        <v>106</v>
      </c>
      <c r="U322" t="s">
        <v>56</v>
      </c>
      <c r="V322" t="s">
        <v>95</v>
      </c>
      <c r="W322" t="s">
        <v>1782</v>
      </c>
      <c r="X322" t="s">
        <v>97</v>
      </c>
      <c r="Y322" t="s">
        <v>64</v>
      </c>
      <c r="Z322" t="s">
        <v>51</v>
      </c>
      <c r="AA322" t="s">
        <v>296</v>
      </c>
      <c r="AB322" t="s">
        <v>319</v>
      </c>
      <c r="AC322" t="s">
        <v>64</v>
      </c>
      <c r="AD322" t="s">
        <v>204</v>
      </c>
      <c r="AE322" t="s">
        <v>98</v>
      </c>
      <c r="AF322" t="s">
        <v>69</v>
      </c>
      <c r="AG322" t="s">
        <v>106</v>
      </c>
      <c r="AH322" t="s">
        <v>71</v>
      </c>
      <c r="AI322" t="s">
        <v>209</v>
      </c>
      <c r="AJ322" t="s">
        <v>73</v>
      </c>
      <c r="AK322" t="s">
        <v>208</v>
      </c>
      <c r="AL322" t="s">
        <v>75</v>
      </c>
      <c r="AM322" t="s">
        <v>76</v>
      </c>
      <c r="AN322" t="s">
        <v>77</v>
      </c>
      <c r="AO322" t="s">
        <v>78</v>
      </c>
      <c r="AP322" t="s">
        <v>507</v>
      </c>
      <c r="AQ322" t="s">
        <v>600</v>
      </c>
      <c r="AR322" t="s">
        <v>64</v>
      </c>
      <c r="AS322" t="s">
        <v>246</v>
      </c>
      <c r="AT322" t="s">
        <v>382</v>
      </c>
      <c r="AU322" t="s">
        <v>84</v>
      </c>
    </row>
    <row r="323" spans="1:47" hidden="1" x14ac:dyDescent="0.3">
      <c r="A323" t="s">
        <v>1783</v>
      </c>
      <c r="B323" t="s">
        <v>1784</v>
      </c>
      <c r="C323" s="1" t="str">
        <f t="shared" si="24"/>
        <v>21:0090</v>
      </c>
      <c r="D323" s="1" t="str">
        <f t="shared" si="25"/>
        <v>21:0006</v>
      </c>
      <c r="E323" t="s">
        <v>1785</v>
      </c>
      <c r="F323" t="s">
        <v>1786</v>
      </c>
      <c r="H323">
        <v>64.560937300000006</v>
      </c>
      <c r="I323">
        <v>-111.599144</v>
      </c>
      <c r="J323" s="1" t="str">
        <f t="shared" si="26"/>
        <v>Till</v>
      </c>
      <c r="K323" s="1" t="str">
        <f t="shared" si="27"/>
        <v>&lt;63 micron</v>
      </c>
      <c r="L323" t="s">
        <v>51</v>
      </c>
      <c r="M323" t="s">
        <v>636</v>
      </c>
      <c r="N323" t="s">
        <v>81</v>
      </c>
      <c r="O323" t="s">
        <v>1324</v>
      </c>
      <c r="P323" t="s">
        <v>340</v>
      </c>
      <c r="Q323" t="s">
        <v>81</v>
      </c>
      <c r="R323" t="s">
        <v>327</v>
      </c>
      <c r="S323" t="s">
        <v>97</v>
      </c>
      <c r="T323" t="s">
        <v>273</v>
      </c>
      <c r="U323" t="s">
        <v>81</v>
      </c>
      <c r="V323" t="s">
        <v>61</v>
      </c>
      <c r="W323" t="s">
        <v>1013</v>
      </c>
      <c r="X323" t="s">
        <v>181</v>
      </c>
      <c r="Y323" t="s">
        <v>64</v>
      </c>
      <c r="Z323" t="s">
        <v>51</v>
      </c>
      <c r="AA323" t="s">
        <v>192</v>
      </c>
      <c r="AB323" t="s">
        <v>102</v>
      </c>
      <c r="AC323" t="s">
        <v>64</v>
      </c>
      <c r="AD323" t="s">
        <v>1787</v>
      </c>
      <c r="AE323" t="s">
        <v>162</v>
      </c>
      <c r="AF323" t="s">
        <v>69</v>
      </c>
      <c r="AG323" t="s">
        <v>273</v>
      </c>
      <c r="AH323" t="s">
        <v>194</v>
      </c>
      <c r="AI323" t="s">
        <v>80</v>
      </c>
      <c r="AJ323" t="s">
        <v>73</v>
      </c>
      <c r="AK323" t="s">
        <v>339</v>
      </c>
      <c r="AL323" t="s">
        <v>75</v>
      </c>
      <c r="AM323" t="s">
        <v>76</v>
      </c>
      <c r="AN323" t="s">
        <v>137</v>
      </c>
      <c r="AO323" t="s">
        <v>104</v>
      </c>
      <c r="AP323" t="s">
        <v>209</v>
      </c>
      <c r="AQ323" t="s">
        <v>116</v>
      </c>
      <c r="AR323" t="s">
        <v>64</v>
      </c>
      <c r="AS323" t="s">
        <v>81</v>
      </c>
      <c r="AT323" t="s">
        <v>171</v>
      </c>
      <c r="AU323" t="s">
        <v>84</v>
      </c>
    </row>
    <row r="324" spans="1:47" hidden="1" x14ac:dyDescent="0.3">
      <c r="A324" t="s">
        <v>1788</v>
      </c>
      <c r="B324" t="s">
        <v>1789</v>
      </c>
      <c r="C324" s="1" t="str">
        <f t="shared" si="24"/>
        <v>21:0090</v>
      </c>
      <c r="D324" s="1" t="str">
        <f t="shared" si="25"/>
        <v>21:0006</v>
      </c>
      <c r="E324" t="s">
        <v>1790</v>
      </c>
      <c r="F324" t="s">
        <v>1791</v>
      </c>
      <c r="H324">
        <v>64.544256399999995</v>
      </c>
      <c r="I324">
        <v>-111.9110019</v>
      </c>
      <c r="J324" s="1" t="str">
        <f t="shared" si="26"/>
        <v>Till</v>
      </c>
      <c r="K324" s="1" t="str">
        <f t="shared" si="27"/>
        <v>&lt;63 micron</v>
      </c>
      <c r="L324" t="s">
        <v>51</v>
      </c>
      <c r="M324" t="s">
        <v>277</v>
      </c>
      <c r="N324" t="s">
        <v>53</v>
      </c>
      <c r="O324" t="s">
        <v>245</v>
      </c>
      <c r="P324" t="s">
        <v>170</v>
      </c>
      <c r="Q324" t="s">
        <v>259</v>
      </c>
      <c r="R324" t="s">
        <v>156</v>
      </c>
      <c r="S324" t="s">
        <v>116</v>
      </c>
      <c r="T324" t="s">
        <v>346</v>
      </c>
      <c r="U324" t="s">
        <v>81</v>
      </c>
      <c r="V324" t="s">
        <v>154</v>
      </c>
      <c r="W324" t="s">
        <v>1492</v>
      </c>
      <c r="X324" t="s">
        <v>181</v>
      </c>
      <c r="Y324" t="s">
        <v>64</v>
      </c>
      <c r="Z324" t="s">
        <v>51</v>
      </c>
      <c r="AA324" t="s">
        <v>206</v>
      </c>
      <c r="AB324" t="s">
        <v>99</v>
      </c>
      <c r="AC324" t="s">
        <v>64</v>
      </c>
      <c r="AD324" t="s">
        <v>1782</v>
      </c>
      <c r="AE324" t="s">
        <v>269</v>
      </c>
      <c r="AF324" t="s">
        <v>69</v>
      </c>
      <c r="AG324" t="s">
        <v>156</v>
      </c>
      <c r="AH324" t="s">
        <v>194</v>
      </c>
      <c r="AI324" t="s">
        <v>181</v>
      </c>
      <c r="AJ324" t="s">
        <v>73</v>
      </c>
      <c r="AK324" t="s">
        <v>105</v>
      </c>
      <c r="AL324" t="s">
        <v>75</v>
      </c>
      <c r="AM324" t="s">
        <v>76</v>
      </c>
      <c r="AN324" t="s">
        <v>61</v>
      </c>
      <c r="AO324" t="s">
        <v>78</v>
      </c>
      <c r="AP324" t="s">
        <v>260</v>
      </c>
      <c r="AQ324" t="s">
        <v>116</v>
      </c>
      <c r="AR324" t="s">
        <v>64</v>
      </c>
      <c r="AS324" t="s">
        <v>81</v>
      </c>
      <c r="AT324" t="s">
        <v>171</v>
      </c>
      <c r="AU324" t="s">
        <v>84</v>
      </c>
    </row>
    <row r="325" spans="1:47" hidden="1" x14ac:dyDescent="0.3">
      <c r="A325" t="s">
        <v>1792</v>
      </c>
      <c r="B325" t="s">
        <v>1793</v>
      </c>
      <c r="C325" s="1" t="str">
        <f t="shared" si="24"/>
        <v>21:0090</v>
      </c>
      <c r="D325" s="1" t="str">
        <f t="shared" si="25"/>
        <v>21:0006</v>
      </c>
      <c r="E325" t="s">
        <v>1794</v>
      </c>
      <c r="F325" t="s">
        <v>1795</v>
      </c>
      <c r="H325">
        <v>64.245764899999998</v>
      </c>
      <c r="I325">
        <v>-111.8271582</v>
      </c>
      <c r="J325" s="1" t="str">
        <f t="shared" si="26"/>
        <v>Till</v>
      </c>
      <c r="K325" s="1" t="str">
        <f t="shared" si="27"/>
        <v>&lt;63 micron</v>
      </c>
      <c r="L325" t="s">
        <v>51</v>
      </c>
      <c r="M325" t="s">
        <v>225</v>
      </c>
      <c r="N325" t="s">
        <v>97</v>
      </c>
      <c r="O325" t="s">
        <v>835</v>
      </c>
      <c r="P325" t="s">
        <v>126</v>
      </c>
      <c r="Q325" t="s">
        <v>81</v>
      </c>
      <c r="R325" t="s">
        <v>327</v>
      </c>
      <c r="S325" t="s">
        <v>181</v>
      </c>
      <c r="T325" t="s">
        <v>548</v>
      </c>
      <c r="U325" t="s">
        <v>81</v>
      </c>
      <c r="V325" t="s">
        <v>154</v>
      </c>
      <c r="W325" t="s">
        <v>708</v>
      </c>
      <c r="X325" t="s">
        <v>97</v>
      </c>
      <c r="Y325" t="s">
        <v>64</v>
      </c>
      <c r="Z325" t="s">
        <v>51</v>
      </c>
      <c r="AA325" t="s">
        <v>334</v>
      </c>
      <c r="AB325" t="s">
        <v>66</v>
      </c>
      <c r="AC325" t="s">
        <v>64</v>
      </c>
      <c r="AD325" t="s">
        <v>1293</v>
      </c>
      <c r="AE325" t="s">
        <v>337</v>
      </c>
      <c r="AF325" t="s">
        <v>69</v>
      </c>
      <c r="AG325" t="s">
        <v>273</v>
      </c>
      <c r="AH325" t="s">
        <v>194</v>
      </c>
      <c r="AI325" t="s">
        <v>80</v>
      </c>
      <c r="AJ325" t="s">
        <v>73</v>
      </c>
      <c r="AK325" t="s">
        <v>355</v>
      </c>
      <c r="AL325" t="s">
        <v>75</v>
      </c>
      <c r="AM325" t="s">
        <v>76</v>
      </c>
      <c r="AN325" t="s">
        <v>78</v>
      </c>
      <c r="AO325" t="s">
        <v>168</v>
      </c>
      <c r="AP325" t="s">
        <v>72</v>
      </c>
      <c r="AQ325" t="s">
        <v>56</v>
      </c>
      <c r="AR325" t="s">
        <v>64</v>
      </c>
      <c r="AS325" t="s">
        <v>82</v>
      </c>
      <c r="AT325" t="s">
        <v>171</v>
      </c>
      <c r="AU325" t="s">
        <v>84</v>
      </c>
    </row>
    <row r="326" spans="1:47" hidden="1" x14ac:dyDescent="0.3">
      <c r="A326" t="s">
        <v>1796</v>
      </c>
      <c r="B326" t="s">
        <v>1797</v>
      </c>
      <c r="C326" s="1" t="str">
        <f t="shared" si="24"/>
        <v>21:0090</v>
      </c>
      <c r="D326" s="1" t="str">
        <f t="shared" si="25"/>
        <v>21:0006</v>
      </c>
      <c r="E326" t="s">
        <v>1798</v>
      </c>
      <c r="F326" t="s">
        <v>1799</v>
      </c>
      <c r="H326">
        <v>64.335022800000004</v>
      </c>
      <c r="I326">
        <v>-111.15017880000001</v>
      </c>
      <c r="J326" s="1" t="str">
        <f t="shared" si="26"/>
        <v>Till</v>
      </c>
      <c r="K326" s="1" t="str">
        <f t="shared" si="27"/>
        <v>&lt;63 micron</v>
      </c>
      <c r="L326" t="s">
        <v>51</v>
      </c>
      <c r="M326" t="s">
        <v>72</v>
      </c>
      <c r="N326" t="s">
        <v>56</v>
      </c>
      <c r="O326" t="s">
        <v>1800</v>
      </c>
      <c r="P326" t="s">
        <v>333</v>
      </c>
      <c r="Q326" t="s">
        <v>259</v>
      </c>
      <c r="R326" t="s">
        <v>140</v>
      </c>
      <c r="S326" t="s">
        <v>60</v>
      </c>
      <c r="T326" t="s">
        <v>149</v>
      </c>
      <c r="U326" t="s">
        <v>259</v>
      </c>
      <c r="V326" t="s">
        <v>61</v>
      </c>
      <c r="W326" t="s">
        <v>1492</v>
      </c>
      <c r="X326" t="s">
        <v>97</v>
      </c>
      <c r="Y326" t="s">
        <v>64</v>
      </c>
      <c r="Z326" t="s">
        <v>51</v>
      </c>
      <c r="AA326" t="s">
        <v>346</v>
      </c>
      <c r="AB326" t="s">
        <v>121</v>
      </c>
      <c r="AC326" t="s">
        <v>64</v>
      </c>
      <c r="AD326" t="s">
        <v>347</v>
      </c>
      <c r="AE326" t="s">
        <v>152</v>
      </c>
      <c r="AF326" t="s">
        <v>69</v>
      </c>
      <c r="AG326" t="s">
        <v>120</v>
      </c>
      <c r="AH326" t="s">
        <v>71</v>
      </c>
      <c r="AI326" t="s">
        <v>153</v>
      </c>
      <c r="AJ326" t="s">
        <v>73</v>
      </c>
      <c r="AK326" t="s">
        <v>124</v>
      </c>
      <c r="AL326" t="s">
        <v>75</v>
      </c>
      <c r="AM326" t="s">
        <v>76</v>
      </c>
      <c r="AN326" t="s">
        <v>219</v>
      </c>
      <c r="AO326" t="s">
        <v>168</v>
      </c>
      <c r="AP326" t="s">
        <v>58</v>
      </c>
      <c r="AQ326" t="s">
        <v>333</v>
      </c>
      <c r="AR326" t="s">
        <v>64</v>
      </c>
      <c r="AS326" t="s">
        <v>246</v>
      </c>
      <c r="AT326" t="s">
        <v>171</v>
      </c>
      <c r="AU326" t="s">
        <v>84</v>
      </c>
    </row>
    <row r="327" spans="1:47" hidden="1" x14ac:dyDescent="0.3">
      <c r="A327" t="s">
        <v>1801</v>
      </c>
      <c r="B327" t="s">
        <v>1802</v>
      </c>
      <c r="C327" s="1" t="str">
        <f t="shared" si="24"/>
        <v>21:0090</v>
      </c>
      <c r="D327" s="1" t="str">
        <f t="shared" si="25"/>
        <v>21:0006</v>
      </c>
      <c r="E327" t="s">
        <v>1803</v>
      </c>
      <c r="F327" t="s">
        <v>1804</v>
      </c>
      <c r="H327">
        <v>64.453235599999999</v>
      </c>
      <c r="I327">
        <v>-111.0806619</v>
      </c>
      <c r="J327" s="1" t="str">
        <f t="shared" si="26"/>
        <v>Till</v>
      </c>
      <c r="K327" s="1" t="str">
        <f t="shared" si="27"/>
        <v>&lt;63 micron</v>
      </c>
      <c r="L327" t="s">
        <v>51</v>
      </c>
      <c r="M327" t="s">
        <v>79</v>
      </c>
      <c r="N327" t="s">
        <v>63</v>
      </c>
      <c r="O327" t="s">
        <v>877</v>
      </c>
      <c r="P327" t="s">
        <v>246</v>
      </c>
      <c r="Q327" t="s">
        <v>81</v>
      </c>
      <c r="R327" t="s">
        <v>106</v>
      </c>
      <c r="S327" t="s">
        <v>63</v>
      </c>
      <c r="T327" t="s">
        <v>607</v>
      </c>
      <c r="U327" t="s">
        <v>81</v>
      </c>
      <c r="V327" t="s">
        <v>117</v>
      </c>
      <c r="W327" t="s">
        <v>452</v>
      </c>
      <c r="X327" t="s">
        <v>119</v>
      </c>
      <c r="Y327" t="s">
        <v>64</v>
      </c>
      <c r="Z327" t="s">
        <v>51</v>
      </c>
      <c r="AA327" t="s">
        <v>156</v>
      </c>
      <c r="AB327" t="s">
        <v>768</v>
      </c>
      <c r="AC327" t="s">
        <v>64</v>
      </c>
      <c r="AD327" t="s">
        <v>992</v>
      </c>
      <c r="AE327" t="s">
        <v>65</v>
      </c>
      <c r="AF327" t="s">
        <v>69</v>
      </c>
      <c r="AG327" t="s">
        <v>136</v>
      </c>
      <c r="AH327" t="s">
        <v>194</v>
      </c>
      <c r="AI327" t="s">
        <v>161</v>
      </c>
      <c r="AJ327" t="s">
        <v>73</v>
      </c>
      <c r="AK327" t="s">
        <v>929</v>
      </c>
      <c r="AL327" t="s">
        <v>75</v>
      </c>
      <c r="AM327" t="s">
        <v>76</v>
      </c>
      <c r="AN327" t="s">
        <v>259</v>
      </c>
      <c r="AO327" t="s">
        <v>137</v>
      </c>
      <c r="AP327" t="s">
        <v>79</v>
      </c>
      <c r="AQ327" t="s">
        <v>155</v>
      </c>
      <c r="AR327" t="s">
        <v>64</v>
      </c>
      <c r="AS327" t="s">
        <v>333</v>
      </c>
      <c r="AT327" t="s">
        <v>171</v>
      </c>
      <c r="AU327" t="s">
        <v>84</v>
      </c>
    </row>
    <row r="328" spans="1:47" hidden="1" x14ac:dyDescent="0.3">
      <c r="A328" t="s">
        <v>1805</v>
      </c>
      <c r="B328" t="s">
        <v>1806</v>
      </c>
      <c r="C328" s="1" t="str">
        <f t="shared" si="24"/>
        <v>21:0090</v>
      </c>
      <c r="D328" s="1" t="str">
        <f t="shared" si="25"/>
        <v>21:0006</v>
      </c>
      <c r="E328" t="s">
        <v>1807</v>
      </c>
      <c r="F328" t="s">
        <v>1808</v>
      </c>
      <c r="H328">
        <v>64.439137299999999</v>
      </c>
      <c r="I328">
        <v>-110.9050184</v>
      </c>
      <c r="J328" s="1" t="str">
        <f t="shared" si="26"/>
        <v>Till</v>
      </c>
      <c r="K328" s="1" t="str">
        <f t="shared" si="27"/>
        <v>&lt;63 micron</v>
      </c>
      <c r="L328" t="s">
        <v>51</v>
      </c>
      <c r="M328" t="s">
        <v>114</v>
      </c>
      <c r="N328" t="s">
        <v>72</v>
      </c>
      <c r="O328" t="s">
        <v>1116</v>
      </c>
      <c r="P328" t="s">
        <v>436</v>
      </c>
      <c r="Q328" t="s">
        <v>259</v>
      </c>
      <c r="R328" t="s">
        <v>414</v>
      </c>
      <c r="S328" t="s">
        <v>60</v>
      </c>
      <c r="T328" t="s">
        <v>284</v>
      </c>
      <c r="U328" t="s">
        <v>81</v>
      </c>
      <c r="V328" t="s">
        <v>95</v>
      </c>
      <c r="W328" t="s">
        <v>1308</v>
      </c>
      <c r="X328" t="s">
        <v>181</v>
      </c>
      <c r="Y328" t="s">
        <v>64</v>
      </c>
      <c r="Z328" t="s">
        <v>51</v>
      </c>
      <c r="AA328" t="s">
        <v>206</v>
      </c>
      <c r="AB328" t="s">
        <v>428</v>
      </c>
      <c r="AC328" t="s">
        <v>64</v>
      </c>
      <c r="AD328" t="s">
        <v>204</v>
      </c>
      <c r="AE328" t="s">
        <v>287</v>
      </c>
      <c r="AF328" t="s">
        <v>69</v>
      </c>
      <c r="AG328" t="s">
        <v>414</v>
      </c>
      <c r="AH328" t="s">
        <v>71</v>
      </c>
      <c r="AI328" t="s">
        <v>288</v>
      </c>
      <c r="AJ328" t="s">
        <v>73</v>
      </c>
      <c r="AK328" t="s">
        <v>155</v>
      </c>
      <c r="AL328" t="s">
        <v>75</v>
      </c>
      <c r="AM328" t="s">
        <v>76</v>
      </c>
      <c r="AN328" t="s">
        <v>78</v>
      </c>
      <c r="AO328" t="s">
        <v>168</v>
      </c>
      <c r="AP328" t="s">
        <v>392</v>
      </c>
      <c r="AQ328" t="s">
        <v>92</v>
      </c>
      <c r="AR328" t="s">
        <v>64</v>
      </c>
      <c r="AS328" t="s">
        <v>300</v>
      </c>
      <c r="AT328" t="s">
        <v>171</v>
      </c>
      <c r="AU328" t="s">
        <v>84</v>
      </c>
    </row>
    <row r="329" spans="1:47" hidden="1" x14ac:dyDescent="0.3">
      <c r="A329" t="s">
        <v>1809</v>
      </c>
      <c r="B329" t="s">
        <v>1810</v>
      </c>
      <c r="C329" s="1" t="str">
        <f t="shared" si="24"/>
        <v>21:0090</v>
      </c>
      <c r="D329" s="1" t="str">
        <f t="shared" si="25"/>
        <v>21:0006</v>
      </c>
      <c r="E329" t="s">
        <v>1811</v>
      </c>
      <c r="F329" t="s">
        <v>1812</v>
      </c>
      <c r="H329">
        <v>64.416105400000006</v>
      </c>
      <c r="I329">
        <v>-110.83789659999999</v>
      </c>
      <c r="J329" s="1" t="str">
        <f t="shared" si="26"/>
        <v>Till</v>
      </c>
      <c r="K329" s="1" t="str">
        <f t="shared" si="27"/>
        <v>&lt;63 micron</v>
      </c>
      <c r="L329" t="s">
        <v>51</v>
      </c>
      <c r="M329" t="s">
        <v>293</v>
      </c>
      <c r="N329" t="s">
        <v>56</v>
      </c>
      <c r="O329" t="s">
        <v>345</v>
      </c>
      <c r="P329" t="s">
        <v>340</v>
      </c>
      <c r="Q329" t="s">
        <v>81</v>
      </c>
      <c r="R329" t="s">
        <v>93</v>
      </c>
      <c r="S329" t="s">
        <v>60</v>
      </c>
      <c r="T329" t="s">
        <v>363</v>
      </c>
      <c r="U329" t="s">
        <v>81</v>
      </c>
      <c r="V329" t="s">
        <v>154</v>
      </c>
      <c r="W329" t="s">
        <v>915</v>
      </c>
      <c r="X329" t="s">
        <v>181</v>
      </c>
      <c r="Y329" t="s">
        <v>64</v>
      </c>
      <c r="Z329" t="s">
        <v>51</v>
      </c>
      <c r="AA329" t="s">
        <v>334</v>
      </c>
      <c r="AB329" t="s">
        <v>236</v>
      </c>
      <c r="AC329" t="s">
        <v>64</v>
      </c>
      <c r="AD329" t="s">
        <v>1384</v>
      </c>
      <c r="AE329" t="s">
        <v>162</v>
      </c>
      <c r="AF329" t="s">
        <v>69</v>
      </c>
      <c r="AG329" t="s">
        <v>814</v>
      </c>
      <c r="AH329" t="s">
        <v>71</v>
      </c>
      <c r="AI329" t="s">
        <v>686</v>
      </c>
      <c r="AJ329" t="s">
        <v>73</v>
      </c>
      <c r="AK329" t="s">
        <v>103</v>
      </c>
      <c r="AL329" t="s">
        <v>75</v>
      </c>
      <c r="AM329" t="s">
        <v>76</v>
      </c>
      <c r="AN329" t="s">
        <v>168</v>
      </c>
      <c r="AO329" t="s">
        <v>78</v>
      </c>
      <c r="AP329" t="s">
        <v>195</v>
      </c>
      <c r="AQ329" t="s">
        <v>299</v>
      </c>
      <c r="AR329" t="s">
        <v>64</v>
      </c>
      <c r="AS329" t="s">
        <v>77</v>
      </c>
      <c r="AT329" t="s">
        <v>171</v>
      </c>
      <c r="AU329" t="s">
        <v>84</v>
      </c>
    </row>
    <row r="330" spans="1:47" hidden="1" x14ac:dyDescent="0.3">
      <c r="A330" t="s">
        <v>1813</v>
      </c>
      <c r="B330" t="s">
        <v>1814</v>
      </c>
      <c r="C330" s="1" t="str">
        <f t="shared" si="24"/>
        <v>21:0090</v>
      </c>
      <c r="D330" s="1" t="str">
        <f t="shared" si="25"/>
        <v>21:0006</v>
      </c>
      <c r="E330" t="s">
        <v>1815</v>
      </c>
      <c r="F330" t="s">
        <v>1816</v>
      </c>
      <c r="H330">
        <v>64.318738999999994</v>
      </c>
      <c r="I330">
        <v>-111.0172367</v>
      </c>
      <c r="J330" s="1" t="str">
        <f t="shared" si="26"/>
        <v>Till</v>
      </c>
      <c r="K330" s="1" t="str">
        <f t="shared" si="27"/>
        <v>&lt;63 micron</v>
      </c>
      <c r="L330" t="s">
        <v>51</v>
      </c>
      <c r="M330" t="s">
        <v>364</v>
      </c>
      <c r="N330" t="s">
        <v>72</v>
      </c>
      <c r="O330" t="s">
        <v>830</v>
      </c>
      <c r="P330" t="s">
        <v>333</v>
      </c>
      <c r="Q330" t="s">
        <v>259</v>
      </c>
      <c r="R330" t="s">
        <v>414</v>
      </c>
      <c r="S330" t="s">
        <v>116</v>
      </c>
      <c r="T330" t="s">
        <v>206</v>
      </c>
      <c r="U330" t="s">
        <v>259</v>
      </c>
      <c r="V330" t="s">
        <v>154</v>
      </c>
      <c r="W330" t="s">
        <v>1817</v>
      </c>
      <c r="X330" t="s">
        <v>181</v>
      </c>
      <c r="Y330" t="s">
        <v>259</v>
      </c>
      <c r="Z330" t="s">
        <v>51</v>
      </c>
      <c r="AA330" t="s">
        <v>206</v>
      </c>
      <c r="AB330" t="s">
        <v>274</v>
      </c>
      <c r="AC330" t="s">
        <v>64</v>
      </c>
      <c r="AD330" t="s">
        <v>1594</v>
      </c>
      <c r="AE330" t="s">
        <v>287</v>
      </c>
      <c r="AF330" t="s">
        <v>69</v>
      </c>
      <c r="AG330" t="s">
        <v>318</v>
      </c>
      <c r="AH330" t="s">
        <v>71</v>
      </c>
      <c r="AI330" t="s">
        <v>167</v>
      </c>
      <c r="AJ330" t="s">
        <v>73</v>
      </c>
      <c r="AK330" t="s">
        <v>155</v>
      </c>
      <c r="AL330" t="s">
        <v>75</v>
      </c>
      <c r="AM330" t="s">
        <v>76</v>
      </c>
      <c r="AN330" t="s">
        <v>78</v>
      </c>
      <c r="AO330" t="s">
        <v>251</v>
      </c>
      <c r="AP330" t="s">
        <v>166</v>
      </c>
      <c r="AQ330" t="s">
        <v>55</v>
      </c>
      <c r="AR330" t="s">
        <v>64</v>
      </c>
      <c r="AS330" t="s">
        <v>77</v>
      </c>
      <c r="AT330" t="s">
        <v>171</v>
      </c>
      <c r="AU330" t="s">
        <v>84</v>
      </c>
    </row>
    <row r="331" spans="1:47" hidden="1" x14ac:dyDescent="0.3">
      <c r="A331" t="s">
        <v>1818</v>
      </c>
      <c r="B331" t="s">
        <v>1819</v>
      </c>
      <c r="C331" s="1" t="str">
        <f t="shared" ref="C331:C362" si="28">HYPERLINK("https://geochem.nrcan.gc.ca/cdogs/content/bdl/bdl210090_e.htm", "21:0090")</f>
        <v>21:0090</v>
      </c>
      <c r="D331" s="1" t="str">
        <f t="shared" ref="D331:D362" si="29">HYPERLINK("https://geochem.nrcan.gc.ca/cdogs/content/svy/svy210006_e.htm", "21:0006")</f>
        <v>21:0006</v>
      </c>
      <c r="E331" t="s">
        <v>1815</v>
      </c>
      <c r="F331" t="s">
        <v>1820</v>
      </c>
      <c r="H331">
        <v>64.318738999999994</v>
      </c>
      <c r="I331">
        <v>-111.0172367</v>
      </c>
      <c r="J331" s="1" t="str">
        <f t="shared" si="26"/>
        <v>Till</v>
      </c>
      <c r="K331" s="1" t="str">
        <f t="shared" si="27"/>
        <v>&lt;63 micron</v>
      </c>
      <c r="L331" t="s">
        <v>51</v>
      </c>
      <c r="M331" t="s">
        <v>58</v>
      </c>
      <c r="N331" t="s">
        <v>56</v>
      </c>
      <c r="O331" t="s">
        <v>1821</v>
      </c>
      <c r="P331" t="s">
        <v>126</v>
      </c>
      <c r="Q331" t="s">
        <v>64</v>
      </c>
      <c r="R331" t="s">
        <v>123</v>
      </c>
      <c r="S331" t="s">
        <v>116</v>
      </c>
      <c r="T331" t="s">
        <v>68</v>
      </c>
      <c r="U331" t="s">
        <v>81</v>
      </c>
      <c r="V331" t="s">
        <v>61</v>
      </c>
      <c r="W331" t="s">
        <v>1378</v>
      </c>
      <c r="X331" t="s">
        <v>97</v>
      </c>
      <c r="Y331" t="s">
        <v>64</v>
      </c>
      <c r="Z331" t="s">
        <v>51</v>
      </c>
      <c r="AA331" t="s">
        <v>336</v>
      </c>
      <c r="AB331" t="s">
        <v>274</v>
      </c>
      <c r="AC331" t="s">
        <v>64</v>
      </c>
      <c r="AD331" t="s">
        <v>347</v>
      </c>
      <c r="AE331" t="s">
        <v>507</v>
      </c>
      <c r="AF331" t="s">
        <v>69</v>
      </c>
      <c r="AG331" t="s">
        <v>93</v>
      </c>
      <c r="AH331" t="s">
        <v>71</v>
      </c>
      <c r="AI331" t="s">
        <v>210</v>
      </c>
      <c r="AJ331" t="s">
        <v>73</v>
      </c>
      <c r="AK331" t="s">
        <v>60</v>
      </c>
      <c r="AL331" t="s">
        <v>75</v>
      </c>
      <c r="AM331" t="s">
        <v>76</v>
      </c>
      <c r="AN331" t="s">
        <v>78</v>
      </c>
      <c r="AO331" t="s">
        <v>251</v>
      </c>
      <c r="AP331" t="s">
        <v>72</v>
      </c>
      <c r="AQ331" t="s">
        <v>595</v>
      </c>
      <c r="AR331" t="s">
        <v>81</v>
      </c>
      <c r="AS331" t="s">
        <v>77</v>
      </c>
      <c r="AT331" t="s">
        <v>171</v>
      </c>
      <c r="AU331" t="s">
        <v>84</v>
      </c>
    </row>
    <row r="332" spans="1:47" hidden="1" x14ac:dyDescent="0.3">
      <c r="A332" t="s">
        <v>1822</v>
      </c>
      <c r="B332" t="s">
        <v>1823</v>
      </c>
      <c r="C332" s="1" t="str">
        <f t="shared" si="28"/>
        <v>21:0090</v>
      </c>
      <c r="D332" s="1" t="str">
        <f t="shared" si="29"/>
        <v>21:0006</v>
      </c>
      <c r="E332" t="s">
        <v>1824</v>
      </c>
      <c r="F332" t="s">
        <v>1825</v>
      </c>
      <c r="H332">
        <v>64.8150586</v>
      </c>
      <c r="I332">
        <v>-111.970051</v>
      </c>
      <c r="J332" s="1" t="str">
        <f t="shared" si="26"/>
        <v>Till</v>
      </c>
      <c r="K332" s="1" t="str">
        <f t="shared" si="27"/>
        <v>&lt;63 micron</v>
      </c>
      <c r="L332" t="s">
        <v>51</v>
      </c>
      <c r="M332" t="s">
        <v>124</v>
      </c>
      <c r="N332" t="s">
        <v>56</v>
      </c>
      <c r="O332" t="s">
        <v>315</v>
      </c>
      <c r="P332" t="s">
        <v>436</v>
      </c>
      <c r="Q332" t="s">
        <v>64</v>
      </c>
      <c r="R332" t="s">
        <v>562</v>
      </c>
      <c r="S332" t="s">
        <v>72</v>
      </c>
      <c r="T332" t="s">
        <v>94</v>
      </c>
      <c r="U332" t="s">
        <v>116</v>
      </c>
      <c r="V332" t="s">
        <v>95</v>
      </c>
      <c r="W332" t="s">
        <v>800</v>
      </c>
      <c r="X332" t="s">
        <v>63</v>
      </c>
      <c r="Y332" t="s">
        <v>64</v>
      </c>
      <c r="Z332" t="s">
        <v>51</v>
      </c>
      <c r="AA332" t="s">
        <v>284</v>
      </c>
      <c r="AB332" t="s">
        <v>121</v>
      </c>
      <c r="AC332" t="s">
        <v>64</v>
      </c>
      <c r="AD332" t="s">
        <v>165</v>
      </c>
      <c r="AE332" t="s">
        <v>98</v>
      </c>
      <c r="AF332" t="s">
        <v>69</v>
      </c>
      <c r="AG332" t="s">
        <v>115</v>
      </c>
      <c r="AH332" t="s">
        <v>71</v>
      </c>
      <c r="AI332" t="s">
        <v>58</v>
      </c>
      <c r="AJ332" t="s">
        <v>73</v>
      </c>
      <c r="AK332" t="s">
        <v>288</v>
      </c>
      <c r="AL332" t="s">
        <v>75</v>
      </c>
      <c r="AM332" t="s">
        <v>76</v>
      </c>
      <c r="AN332" t="s">
        <v>219</v>
      </c>
      <c r="AO332" t="s">
        <v>137</v>
      </c>
      <c r="AP332" t="s">
        <v>178</v>
      </c>
      <c r="AQ332" t="s">
        <v>264</v>
      </c>
      <c r="AR332" t="s">
        <v>259</v>
      </c>
      <c r="AS332" t="s">
        <v>81</v>
      </c>
      <c r="AT332" t="s">
        <v>413</v>
      </c>
      <c r="AU332" t="s">
        <v>84</v>
      </c>
    </row>
    <row r="333" spans="1:47" hidden="1" x14ac:dyDescent="0.3">
      <c r="A333" t="s">
        <v>1826</v>
      </c>
      <c r="B333" t="s">
        <v>1827</v>
      </c>
      <c r="C333" s="1" t="str">
        <f t="shared" si="28"/>
        <v>21:0090</v>
      </c>
      <c r="D333" s="1" t="str">
        <f t="shared" si="29"/>
        <v>21:0006</v>
      </c>
      <c r="E333" t="s">
        <v>1828</v>
      </c>
      <c r="F333" t="s">
        <v>1829</v>
      </c>
      <c r="H333">
        <v>64.907297099999994</v>
      </c>
      <c r="I333">
        <v>-111.8311448</v>
      </c>
      <c r="J333" s="1" t="str">
        <f t="shared" si="26"/>
        <v>Till</v>
      </c>
      <c r="K333" s="1" t="str">
        <f t="shared" si="27"/>
        <v>&lt;63 micron</v>
      </c>
      <c r="L333" t="s">
        <v>51</v>
      </c>
      <c r="M333" t="s">
        <v>300</v>
      </c>
      <c r="N333" t="s">
        <v>56</v>
      </c>
      <c r="O333" t="s">
        <v>163</v>
      </c>
      <c r="P333" t="s">
        <v>82</v>
      </c>
      <c r="Q333" t="s">
        <v>259</v>
      </c>
      <c r="R333" t="s">
        <v>145</v>
      </c>
      <c r="S333" t="s">
        <v>116</v>
      </c>
      <c r="T333" t="s">
        <v>336</v>
      </c>
      <c r="U333" t="s">
        <v>81</v>
      </c>
      <c r="V333" t="s">
        <v>259</v>
      </c>
      <c r="W333" t="s">
        <v>550</v>
      </c>
      <c r="X333" t="s">
        <v>63</v>
      </c>
      <c r="Y333" t="s">
        <v>64</v>
      </c>
      <c r="Z333" t="s">
        <v>51</v>
      </c>
      <c r="AA333" t="s">
        <v>120</v>
      </c>
      <c r="AB333" t="s">
        <v>274</v>
      </c>
      <c r="AC333" t="s">
        <v>64</v>
      </c>
      <c r="AD333" t="s">
        <v>992</v>
      </c>
      <c r="AE333" t="s">
        <v>206</v>
      </c>
      <c r="AF333" t="s">
        <v>69</v>
      </c>
      <c r="AG333" t="s">
        <v>308</v>
      </c>
      <c r="AH333" t="s">
        <v>71</v>
      </c>
      <c r="AI333" t="s">
        <v>181</v>
      </c>
      <c r="AJ333" t="s">
        <v>73</v>
      </c>
      <c r="AK333" t="s">
        <v>208</v>
      </c>
      <c r="AL333" t="s">
        <v>75</v>
      </c>
      <c r="AM333" t="s">
        <v>76</v>
      </c>
      <c r="AN333" t="s">
        <v>137</v>
      </c>
      <c r="AO333" t="s">
        <v>104</v>
      </c>
      <c r="AP333" t="s">
        <v>260</v>
      </c>
      <c r="AQ333" t="s">
        <v>283</v>
      </c>
      <c r="AR333" t="s">
        <v>64</v>
      </c>
      <c r="AS333" t="s">
        <v>300</v>
      </c>
      <c r="AT333" t="s">
        <v>171</v>
      </c>
      <c r="AU333" t="s">
        <v>84</v>
      </c>
    </row>
    <row r="334" spans="1:47" hidden="1" x14ac:dyDescent="0.3">
      <c r="A334" t="s">
        <v>1830</v>
      </c>
      <c r="B334" t="s">
        <v>1831</v>
      </c>
      <c r="C334" s="1" t="str">
        <f t="shared" si="28"/>
        <v>21:0090</v>
      </c>
      <c r="D334" s="1" t="str">
        <f t="shared" si="29"/>
        <v>21:0006</v>
      </c>
      <c r="E334" t="s">
        <v>1832</v>
      </c>
      <c r="F334" t="s">
        <v>1833</v>
      </c>
      <c r="H334">
        <v>64.931125699999996</v>
      </c>
      <c r="I334">
        <v>-111.74921670000001</v>
      </c>
      <c r="J334" s="1" t="str">
        <f t="shared" si="26"/>
        <v>Till</v>
      </c>
      <c r="K334" s="1" t="str">
        <f t="shared" si="27"/>
        <v>&lt;63 micron</v>
      </c>
      <c r="L334" t="s">
        <v>51</v>
      </c>
      <c r="M334" t="s">
        <v>55</v>
      </c>
      <c r="N334" t="s">
        <v>81</v>
      </c>
      <c r="O334" t="s">
        <v>707</v>
      </c>
      <c r="P334" t="s">
        <v>481</v>
      </c>
      <c r="Q334" t="s">
        <v>259</v>
      </c>
      <c r="R334" t="s">
        <v>145</v>
      </c>
      <c r="S334" t="s">
        <v>181</v>
      </c>
      <c r="T334" t="s">
        <v>192</v>
      </c>
      <c r="U334" t="s">
        <v>81</v>
      </c>
      <c r="V334" t="s">
        <v>154</v>
      </c>
      <c r="W334" t="s">
        <v>506</v>
      </c>
      <c r="X334" t="s">
        <v>63</v>
      </c>
      <c r="Y334" t="s">
        <v>64</v>
      </c>
      <c r="Z334" t="s">
        <v>51</v>
      </c>
      <c r="AA334" t="s">
        <v>338</v>
      </c>
      <c r="AB334" t="s">
        <v>121</v>
      </c>
      <c r="AC334" t="s">
        <v>64</v>
      </c>
      <c r="AD334" t="s">
        <v>165</v>
      </c>
      <c r="AE334" t="s">
        <v>152</v>
      </c>
      <c r="AF334" t="s">
        <v>69</v>
      </c>
      <c r="AG334" t="s">
        <v>132</v>
      </c>
      <c r="AH334" t="s">
        <v>71</v>
      </c>
      <c r="AI334" t="s">
        <v>422</v>
      </c>
      <c r="AJ334" t="s">
        <v>73</v>
      </c>
      <c r="AK334" t="s">
        <v>314</v>
      </c>
      <c r="AL334" t="s">
        <v>75</v>
      </c>
      <c r="AM334" t="s">
        <v>76</v>
      </c>
      <c r="AN334" t="s">
        <v>137</v>
      </c>
      <c r="AO334" t="s">
        <v>78</v>
      </c>
      <c r="AP334" t="s">
        <v>111</v>
      </c>
      <c r="AQ334" t="s">
        <v>288</v>
      </c>
      <c r="AR334" t="s">
        <v>64</v>
      </c>
      <c r="AS334" t="s">
        <v>77</v>
      </c>
      <c r="AT334" t="s">
        <v>171</v>
      </c>
      <c r="AU334" t="s">
        <v>84</v>
      </c>
    </row>
    <row r="335" spans="1:47" hidden="1" x14ac:dyDescent="0.3">
      <c r="A335" t="s">
        <v>1834</v>
      </c>
      <c r="B335" t="s">
        <v>1835</v>
      </c>
      <c r="C335" s="1" t="str">
        <f t="shared" si="28"/>
        <v>21:0090</v>
      </c>
      <c r="D335" s="1" t="str">
        <f t="shared" si="29"/>
        <v>21:0006</v>
      </c>
      <c r="E335" t="s">
        <v>1836</v>
      </c>
      <c r="F335" t="s">
        <v>1837</v>
      </c>
      <c r="H335">
        <v>64.772392600000003</v>
      </c>
      <c r="I335">
        <v>-111.7204016</v>
      </c>
      <c r="J335" s="1" t="str">
        <f t="shared" si="26"/>
        <v>Till</v>
      </c>
      <c r="K335" s="1" t="str">
        <f t="shared" si="27"/>
        <v>&lt;63 micron</v>
      </c>
      <c r="L335" t="s">
        <v>51</v>
      </c>
      <c r="M335" t="s">
        <v>63</v>
      </c>
      <c r="N335" t="s">
        <v>53</v>
      </c>
      <c r="O335" t="s">
        <v>282</v>
      </c>
      <c r="P335" t="s">
        <v>56</v>
      </c>
      <c r="Q335" t="s">
        <v>259</v>
      </c>
      <c r="R335" t="s">
        <v>57</v>
      </c>
      <c r="S335" t="s">
        <v>119</v>
      </c>
      <c r="T335" t="s">
        <v>197</v>
      </c>
      <c r="U335" t="s">
        <v>56</v>
      </c>
      <c r="V335" t="s">
        <v>61</v>
      </c>
      <c r="W335" t="s">
        <v>220</v>
      </c>
      <c r="X335" t="s">
        <v>63</v>
      </c>
      <c r="Y335" t="s">
        <v>64</v>
      </c>
      <c r="Z335" t="s">
        <v>51</v>
      </c>
      <c r="AA335" t="s">
        <v>354</v>
      </c>
      <c r="AB335" t="s">
        <v>121</v>
      </c>
      <c r="AC335" t="s">
        <v>64</v>
      </c>
      <c r="AD335" t="s">
        <v>1557</v>
      </c>
      <c r="AE335" t="s">
        <v>206</v>
      </c>
      <c r="AF335" t="s">
        <v>69</v>
      </c>
      <c r="AG335" t="s">
        <v>692</v>
      </c>
      <c r="AH335" t="s">
        <v>194</v>
      </c>
      <c r="AI335" t="s">
        <v>364</v>
      </c>
      <c r="AJ335" t="s">
        <v>73</v>
      </c>
      <c r="AK335" t="s">
        <v>277</v>
      </c>
      <c r="AL335" t="s">
        <v>75</v>
      </c>
      <c r="AM335" t="s">
        <v>76</v>
      </c>
      <c r="AN335" t="s">
        <v>219</v>
      </c>
      <c r="AO335" t="s">
        <v>168</v>
      </c>
      <c r="AP335" t="s">
        <v>225</v>
      </c>
      <c r="AQ335" t="s">
        <v>103</v>
      </c>
      <c r="AR335" t="s">
        <v>81</v>
      </c>
      <c r="AS335" t="s">
        <v>82</v>
      </c>
      <c r="AT335" t="s">
        <v>607</v>
      </c>
      <c r="AU335" t="s">
        <v>84</v>
      </c>
    </row>
    <row r="336" spans="1:47" hidden="1" x14ac:dyDescent="0.3">
      <c r="A336" t="s">
        <v>1838</v>
      </c>
      <c r="B336" t="s">
        <v>1839</v>
      </c>
      <c r="C336" s="1" t="str">
        <f t="shared" si="28"/>
        <v>21:0090</v>
      </c>
      <c r="D336" s="1" t="str">
        <f t="shared" si="29"/>
        <v>21:0006</v>
      </c>
      <c r="E336" t="s">
        <v>1840</v>
      </c>
      <c r="F336" t="s">
        <v>1841</v>
      </c>
      <c r="H336">
        <v>64.140451299999995</v>
      </c>
      <c r="I336">
        <v>-111.79451779999999</v>
      </c>
      <c r="J336" s="1" t="str">
        <f t="shared" si="26"/>
        <v>Till</v>
      </c>
      <c r="K336" s="1" t="str">
        <f t="shared" si="27"/>
        <v>&lt;63 micron</v>
      </c>
      <c r="L336" t="s">
        <v>51</v>
      </c>
      <c r="M336" t="s">
        <v>686</v>
      </c>
      <c r="N336" t="s">
        <v>63</v>
      </c>
      <c r="O336" t="s">
        <v>1353</v>
      </c>
      <c r="P336" t="s">
        <v>117</v>
      </c>
      <c r="Q336" t="s">
        <v>259</v>
      </c>
      <c r="R336" t="s">
        <v>156</v>
      </c>
      <c r="S336" t="s">
        <v>60</v>
      </c>
      <c r="T336" t="s">
        <v>68</v>
      </c>
      <c r="U336" t="s">
        <v>81</v>
      </c>
      <c r="V336" t="s">
        <v>95</v>
      </c>
      <c r="W336" t="s">
        <v>376</v>
      </c>
      <c r="X336" t="s">
        <v>97</v>
      </c>
      <c r="Y336" t="s">
        <v>64</v>
      </c>
      <c r="Z336" t="s">
        <v>51</v>
      </c>
      <c r="AA336" t="s">
        <v>206</v>
      </c>
      <c r="AB336" t="s">
        <v>428</v>
      </c>
      <c r="AC336" t="s">
        <v>64</v>
      </c>
      <c r="AD336" t="s">
        <v>1217</v>
      </c>
      <c r="AE336" t="s">
        <v>507</v>
      </c>
      <c r="AF336" t="s">
        <v>69</v>
      </c>
      <c r="AG336" t="s">
        <v>814</v>
      </c>
      <c r="AH336" t="s">
        <v>71</v>
      </c>
      <c r="AI336" t="s">
        <v>355</v>
      </c>
      <c r="AJ336" t="s">
        <v>73</v>
      </c>
      <c r="AK336" t="s">
        <v>210</v>
      </c>
      <c r="AL336" t="s">
        <v>75</v>
      </c>
      <c r="AM336" t="s">
        <v>76</v>
      </c>
      <c r="AN336" t="s">
        <v>78</v>
      </c>
      <c r="AO336" t="s">
        <v>251</v>
      </c>
      <c r="AP336" t="s">
        <v>207</v>
      </c>
      <c r="AQ336" t="s">
        <v>55</v>
      </c>
      <c r="AR336" t="s">
        <v>64</v>
      </c>
      <c r="AS336" t="s">
        <v>139</v>
      </c>
      <c r="AT336" t="s">
        <v>171</v>
      </c>
      <c r="AU336" t="s">
        <v>84</v>
      </c>
    </row>
    <row r="337" spans="1:47" hidden="1" x14ac:dyDescent="0.3">
      <c r="A337" t="s">
        <v>1842</v>
      </c>
      <c r="B337" t="s">
        <v>1843</v>
      </c>
      <c r="C337" s="1" t="str">
        <f t="shared" si="28"/>
        <v>21:0090</v>
      </c>
      <c r="D337" s="1" t="str">
        <f t="shared" si="29"/>
        <v>21:0006</v>
      </c>
      <c r="E337" t="s">
        <v>1844</v>
      </c>
      <c r="F337" t="s">
        <v>1845</v>
      </c>
      <c r="H337">
        <v>64.224672699999999</v>
      </c>
      <c r="I337">
        <v>-110.69699300000001</v>
      </c>
      <c r="J337" s="1" t="str">
        <f t="shared" si="26"/>
        <v>Till</v>
      </c>
      <c r="K337" s="1" t="str">
        <f t="shared" si="27"/>
        <v>&lt;63 micron</v>
      </c>
      <c r="L337" t="s">
        <v>51</v>
      </c>
      <c r="M337" t="s">
        <v>314</v>
      </c>
      <c r="N337" t="s">
        <v>181</v>
      </c>
      <c r="O337" t="s">
        <v>163</v>
      </c>
      <c r="P337" t="s">
        <v>300</v>
      </c>
      <c r="Q337" t="s">
        <v>81</v>
      </c>
      <c r="R337" t="s">
        <v>93</v>
      </c>
      <c r="S337" t="s">
        <v>60</v>
      </c>
      <c r="T337" t="s">
        <v>318</v>
      </c>
      <c r="U337" t="s">
        <v>81</v>
      </c>
      <c r="V337" t="s">
        <v>154</v>
      </c>
      <c r="W337" t="s">
        <v>888</v>
      </c>
      <c r="X337" t="s">
        <v>181</v>
      </c>
      <c r="Y337" t="s">
        <v>64</v>
      </c>
      <c r="Z337" t="s">
        <v>51</v>
      </c>
      <c r="AA337" t="s">
        <v>192</v>
      </c>
      <c r="AB337" t="s">
        <v>99</v>
      </c>
      <c r="AC337" t="s">
        <v>64</v>
      </c>
      <c r="AD337" t="s">
        <v>992</v>
      </c>
      <c r="AE337" t="s">
        <v>162</v>
      </c>
      <c r="AF337" t="s">
        <v>69</v>
      </c>
      <c r="AG337" t="s">
        <v>164</v>
      </c>
      <c r="AH337" t="s">
        <v>71</v>
      </c>
      <c r="AI337" t="s">
        <v>196</v>
      </c>
      <c r="AJ337" t="s">
        <v>73</v>
      </c>
      <c r="AK337" t="s">
        <v>60</v>
      </c>
      <c r="AL337" t="s">
        <v>75</v>
      </c>
      <c r="AM337" t="s">
        <v>76</v>
      </c>
      <c r="AN337" t="s">
        <v>78</v>
      </c>
      <c r="AO337" t="s">
        <v>78</v>
      </c>
      <c r="AP337" t="s">
        <v>464</v>
      </c>
      <c r="AQ337" t="s">
        <v>436</v>
      </c>
      <c r="AR337" t="s">
        <v>64</v>
      </c>
      <c r="AS337" t="s">
        <v>77</v>
      </c>
      <c r="AT337" t="s">
        <v>171</v>
      </c>
      <c r="AU337" t="s">
        <v>84</v>
      </c>
    </row>
    <row r="338" spans="1:47" hidden="1" x14ac:dyDescent="0.3">
      <c r="A338" t="s">
        <v>1846</v>
      </c>
      <c r="B338" t="s">
        <v>1847</v>
      </c>
      <c r="C338" s="1" t="str">
        <f t="shared" si="28"/>
        <v>21:0090</v>
      </c>
      <c r="D338" s="1" t="str">
        <f t="shared" si="29"/>
        <v>21:0006</v>
      </c>
      <c r="E338" t="s">
        <v>1848</v>
      </c>
      <c r="F338" t="s">
        <v>1849</v>
      </c>
      <c r="H338">
        <v>64.189578499999996</v>
      </c>
      <c r="I338">
        <v>-110.56452229999999</v>
      </c>
      <c r="J338" s="1" t="str">
        <f t="shared" si="26"/>
        <v>Till</v>
      </c>
      <c r="K338" s="1" t="str">
        <f t="shared" si="27"/>
        <v>&lt;63 micron</v>
      </c>
      <c r="L338" t="s">
        <v>51</v>
      </c>
      <c r="M338" t="s">
        <v>321</v>
      </c>
      <c r="N338" t="s">
        <v>97</v>
      </c>
      <c r="O338" t="s">
        <v>216</v>
      </c>
      <c r="P338" t="s">
        <v>299</v>
      </c>
      <c r="Q338" t="s">
        <v>259</v>
      </c>
      <c r="R338" t="s">
        <v>93</v>
      </c>
      <c r="S338" t="s">
        <v>116</v>
      </c>
      <c r="T338" t="s">
        <v>101</v>
      </c>
      <c r="U338" t="s">
        <v>259</v>
      </c>
      <c r="V338" t="s">
        <v>95</v>
      </c>
      <c r="W338" t="s">
        <v>335</v>
      </c>
      <c r="X338" t="s">
        <v>181</v>
      </c>
      <c r="Y338" t="s">
        <v>64</v>
      </c>
      <c r="Z338" t="s">
        <v>51</v>
      </c>
      <c r="AA338" t="s">
        <v>336</v>
      </c>
      <c r="AB338" t="s">
        <v>274</v>
      </c>
      <c r="AC338" t="s">
        <v>64</v>
      </c>
      <c r="AD338" t="s">
        <v>819</v>
      </c>
      <c r="AE338" t="s">
        <v>337</v>
      </c>
      <c r="AF338" t="s">
        <v>69</v>
      </c>
      <c r="AG338" t="s">
        <v>273</v>
      </c>
      <c r="AH338" t="s">
        <v>71</v>
      </c>
      <c r="AI338" t="s">
        <v>473</v>
      </c>
      <c r="AJ338" t="s">
        <v>73</v>
      </c>
      <c r="AK338" t="s">
        <v>339</v>
      </c>
      <c r="AL338" t="s">
        <v>75</v>
      </c>
      <c r="AM338" t="s">
        <v>76</v>
      </c>
      <c r="AN338" t="s">
        <v>78</v>
      </c>
      <c r="AO338" t="s">
        <v>104</v>
      </c>
      <c r="AP338" t="s">
        <v>195</v>
      </c>
      <c r="AQ338" t="s">
        <v>436</v>
      </c>
      <c r="AR338" t="s">
        <v>64</v>
      </c>
      <c r="AS338" t="s">
        <v>253</v>
      </c>
      <c r="AT338" t="s">
        <v>171</v>
      </c>
      <c r="AU338" t="s">
        <v>84</v>
      </c>
    </row>
    <row r="339" spans="1:47" hidden="1" x14ac:dyDescent="0.3">
      <c r="A339" t="s">
        <v>1850</v>
      </c>
      <c r="B339" t="s">
        <v>1851</v>
      </c>
      <c r="C339" s="1" t="str">
        <f t="shared" si="28"/>
        <v>21:0090</v>
      </c>
      <c r="D339" s="1" t="str">
        <f t="shared" si="29"/>
        <v>21:0006</v>
      </c>
      <c r="E339" t="s">
        <v>1852</v>
      </c>
      <c r="F339" t="s">
        <v>1853</v>
      </c>
      <c r="H339">
        <v>64.121902000000006</v>
      </c>
      <c r="I339">
        <v>-110.6049871</v>
      </c>
      <c r="J339" s="1" t="str">
        <f t="shared" si="26"/>
        <v>Till</v>
      </c>
      <c r="K339" s="1" t="str">
        <f t="shared" si="27"/>
        <v>&lt;63 micron</v>
      </c>
      <c r="L339" t="s">
        <v>51</v>
      </c>
      <c r="M339" t="s">
        <v>208</v>
      </c>
      <c r="N339" t="s">
        <v>56</v>
      </c>
      <c r="O339" t="s">
        <v>1184</v>
      </c>
      <c r="P339" t="s">
        <v>170</v>
      </c>
      <c r="Q339" t="s">
        <v>64</v>
      </c>
      <c r="R339" t="s">
        <v>382</v>
      </c>
      <c r="S339" t="s">
        <v>60</v>
      </c>
      <c r="T339" t="s">
        <v>65</v>
      </c>
      <c r="U339" t="s">
        <v>81</v>
      </c>
      <c r="V339" t="s">
        <v>259</v>
      </c>
      <c r="W339" t="s">
        <v>61</v>
      </c>
      <c r="X339" t="s">
        <v>181</v>
      </c>
      <c r="Y339" t="s">
        <v>64</v>
      </c>
      <c r="Z339" t="s">
        <v>51</v>
      </c>
      <c r="AA339" t="s">
        <v>276</v>
      </c>
      <c r="AB339" t="s">
        <v>964</v>
      </c>
      <c r="AC339" t="s">
        <v>64</v>
      </c>
      <c r="AD339" t="s">
        <v>275</v>
      </c>
      <c r="AE339" t="s">
        <v>269</v>
      </c>
      <c r="AF339" t="s">
        <v>69</v>
      </c>
      <c r="AG339" t="s">
        <v>382</v>
      </c>
      <c r="AH339" t="s">
        <v>71</v>
      </c>
      <c r="AI339" t="s">
        <v>196</v>
      </c>
      <c r="AJ339" t="s">
        <v>73</v>
      </c>
      <c r="AK339" t="s">
        <v>116</v>
      </c>
      <c r="AL339" t="s">
        <v>75</v>
      </c>
      <c r="AM339" t="s">
        <v>76</v>
      </c>
      <c r="AN339" t="s">
        <v>78</v>
      </c>
      <c r="AO339" t="s">
        <v>104</v>
      </c>
      <c r="AP339" t="s">
        <v>293</v>
      </c>
      <c r="AQ339" t="s">
        <v>55</v>
      </c>
      <c r="AR339" t="s">
        <v>64</v>
      </c>
      <c r="AS339" t="s">
        <v>253</v>
      </c>
      <c r="AT339" t="s">
        <v>171</v>
      </c>
      <c r="AU339" t="s">
        <v>84</v>
      </c>
    </row>
    <row r="340" spans="1:47" hidden="1" x14ac:dyDescent="0.3">
      <c r="A340" t="s">
        <v>1854</v>
      </c>
      <c r="B340" t="s">
        <v>1855</v>
      </c>
      <c r="C340" s="1" t="str">
        <f t="shared" si="28"/>
        <v>21:0090</v>
      </c>
      <c r="D340" s="1" t="str">
        <f t="shared" si="29"/>
        <v>21:0006</v>
      </c>
      <c r="E340" t="s">
        <v>1856</v>
      </c>
      <c r="F340" t="s">
        <v>1857</v>
      </c>
      <c r="H340">
        <v>64.066635199999993</v>
      </c>
      <c r="I340">
        <v>-110.728221</v>
      </c>
      <c r="J340" s="1" t="str">
        <f t="shared" si="26"/>
        <v>Till</v>
      </c>
      <c r="K340" s="1" t="str">
        <f t="shared" si="27"/>
        <v>&lt;63 micron</v>
      </c>
      <c r="L340" t="s">
        <v>51</v>
      </c>
      <c r="M340" t="s">
        <v>464</v>
      </c>
      <c r="N340" t="s">
        <v>60</v>
      </c>
      <c r="O340" t="s">
        <v>216</v>
      </c>
      <c r="P340" t="s">
        <v>139</v>
      </c>
      <c r="Q340" t="s">
        <v>259</v>
      </c>
      <c r="R340" t="s">
        <v>369</v>
      </c>
      <c r="S340" t="s">
        <v>97</v>
      </c>
      <c r="T340" t="s">
        <v>284</v>
      </c>
      <c r="U340" t="s">
        <v>81</v>
      </c>
      <c r="V340" t="s">
        <v>61</v>
      </c>
      <c r="W340" t="s">
        <v>684</v>
      </c>
      <c r="X340" t="s">
        <v>181</v>
      </c>
      <c r="Y340" t="s">
        <v>64</v>
      </c>
      <c r="Z340" t="s">
        <v>51</v>
      </c>
      <c r="AA340" t="s">
        <v>192</v>
      </c>
      <c r="AB340" t="s">
        <v>274</v>
      </c>
      <c r="AC340" t="s">
        <v>64</v>
      </c>
      <c r="AD340" t="s">
        <v>1493</v>
      </c>
      <c r="AE340" t="s">
        <v>152</v>
      </c>
      <c r="AF340" t="s">
        <v>69</v>
      </c>
      <c r="AG340" t="s">
        <v>548</v>
      </c>
      <c r="AH340" t="s">
        <v>71</v>
      </c>
      <c r="AI340" t="s">
        <v>124</v>
      </c>
      <c r="AJ340" t="s">
        <v>73</v>
      </c>
      <c r="AK340" t="s">
        <v>196</v>
      </c>
      <c r="AL340" t="s">
        <v>75</v>
      </c>
      <c r="AM340" t="s">
        <v>76</v>
      </c>
      <c r="AN340" t="s">
        <v>78</v>
      </c>
      <c r="AO340" t="s">
        <v>104</v>
      </c>
      <c r="AP340" t="s">
        <v>392</v>
      </c>
      <c r="AQ340" t="s">
        <v>56</v>
      </c>
      <c r="AR340" t="s">
        <v>64</v>
      </c>
      <c r="AS340" t="s">
        <v>139</v>
      </c>
      <c r="AT340" t="s">
        <v>171</v>
      </c>
      <c r="AU340" t="s">
        <v>84</v>
      </c>
    </row>
    <row r="341" spans="1:47" hidden="1" x14ac:dyDescent="0.3">
      <c r="A341" t="s">
        <v>1858</v>
      </c>
      <c r="B341" t="s">
        <v>1859</v>
      </c>
      <c r="C341" s="1" t="str">
        <f t="shared" si="28"/>
        <v>21:0090</v>
      </c>
      <c r="D341" s="1" t="str">
        <f t="shared" si="29"/>
        <v>21:0006</v>
      </c>
      <c r="E341" t="s">
        <v>1860</v>
      </c>
      <c r="F341" t="s">
        <v>1861</v>
      </c>
      <c r="H341">
        <v>64.067467100000002</v>
      </c>
      <c r="I341">
        <v>-110.9865472</v>
      </c>
      <c r="J341" s="1" t="str">
        <f t="shared" si="26"/>
        <v>Till</v>
      </c>
      <c r="K341" s="1" t="str">
        <f t="shared" si="27"/>
        <v>&lt;63 micron</v>
      </c>
      <c r="L341" t="s">
        <v>51</v>
      </c>
      <c r="M341" t="s">
        <v>298</v>
      </c>
      <c r="N341" t="s">
        <v>60</v>
      </c>
      <c r="O341" t="s">
        <v>1353</v>
      </c>
      <c r="P341" t="s">
        <v>253</v>
      </c>
      <c r="Q341" t="s">
        <v>259</v>
      </c>
      <c r="R341" t="s">
        <v>218</v>
      </c>
      <c r="S341" t="s">
        <v>116</v>
      </c>
      <c r="T341" t="s">
        <v>65</v>
      </c>
      <c r="U341" t="s">
        <v>259</v>
      </c>
      <c r="V341" t="s">
        <v>154</v>
      </c>
      <c r="W341" t="s">
        <v>1862</v>
      </c>
      <c r="X341" t="s">
        <v>181</v>
      </c>
      <c r="Y341" t="s">
        <v>64</v>
      </c>
      <c r="Z341" t="s">
        <v>51</v>
      </c>
      <c r="AA341" t="s">
        <v>470</v>
      </c>
      <c r="AB341" t="s">
        <v>236</v>
      </c>
      <c r="AC341" t="s">
        <v>64</v>
      </c>
      <c r="AD341" t="s">
        <v>992</v>
      </c>
      <c r="AE341" t="s">
        <v>269</v>
      </c>
      <c r="AF341" t="s">
        <v>69</v>
      </c>
      <c r="AG341" t="s">
        <v>382</v>
      </c>
      <c r="AH341" t="s">
        <v>71</v>
      </c>
      <c r="AI341" t="s">
        <v>60</v>
      </c>
      <c r="AJ341" t="s">
        <v>73</v>
      </c>
      <c r="AK341" t="s">
        <v>297</v>
      </c>
      <c r="AL341" t="s">
        <v>75</v>
      </c>
      <c r="AM341" t="s">
        <v>76</v>
      </c>
      <c r="AN341" t="s">
        <v>219</v>
      </c>
      <c r="AO341" t="s">
        <v>78</v>
      </c>
      <c r="AP341" t="s">
        <v>309</v>
      </c>
      <c r="AQ341" t="s">
        <v>126</v>
      </c>
      <c r="AR341" t="s">
        <v>64</v>
      </c>
      <c r="AS341" t="s">
        <v>300</v>
      </c>
      <c r="AT341" t="s">
        <v>171</v>
      </c>
      <c r="AU341" t="s">
        <v>84</v>
      </c>
    </row>
    <row r="342" spans="1:47" hidden="1" x14ac:dyDescent="0.3">
      <c r="A342" t="s">
        <v>1863</v>
      </c>
      <c r="B342" t="s">
        <v>1864</v>
      </c>
      <c r="C342" s="1" t="str">
        <f t="shared" si="28"/>
        <v>21:0090</v>
      </c>
      <c r="D342" s="1" t="str">
        <f t="shared" si="29"/>
        <v>21:0006</v>
      </c>
      <c r="E342" t="s">
        <v>1865</v>
      </c>
      <c r="F342" t="s">
        <v>1866</v>
      </c>
      <c r="H342">
        <v>64.167642000000001</v>
      </c>
      <c r="I342">
        <v>-110.431169</v>
      </c>
      <c r="J342" s="1" t="str">
        <f t="shared" si="26"/>
        <v>Till</v>
      </c>
      <c r="K342" s="1" t="str">
        <f t="shared" si="27"/>
        <v>&lt;63 micron</v>
      </c>
      <c r="L342" t="s">
        <v>51</v>
      </c>
      <c r="M342" t="s">
        <v>125</v>
      </c>
      <c r="N342" t="s">
        <v>60</v>
      </c>
      <c r="O342" t="s">
        <v>203</v>
      </c>
      <c r="P342" t="s">
        <v>61</v>
      </c>
      <c r="Q342" t="s">
        <v>259</v>
      </c>
      <c r="R342" t="s">
        <v>113</v>
      </c>
      <c r="S342" t="s">
        <v>60</v>
      </c>
      <c r="T342" t="s">
        <v>65</v>
      </c>
      <c r="U342" t="s">
        <v>81</v>
      </c>
      <c r="V342" t="s">
        <v>61</v>
      </c>
      <c r="W342" t="s">
        <v>376</v>
      </c>
      <c r="X342" t="s">
        <v>97</v>
      </c>
      <c r="Y342" t="s">
        <v>64</v>
      </c>
      <c r="Z342" t="s">
        <v>51</v>
      </c>
      <c r="AA342" t="s">
        <v>65</v>
      </c>
      <c r="AB342" t="s">
        <v>121</v>
      </c>
      <c r="AC342" t="s">
        <v>64</v>
      </c>
      <c r="AD342" t="s">
        <v>347</v>
      </c>
      <c r="AE342" t="s">
        <v>176</v>
      </c>
      <c r="AF342" t="s">
        <v>69</v>
      </c>
      <c r="AG342" t="s">
        <v>327</v>
      </c>
      <c r="AH342" t="s">
        <v>71</v>
      </c>
      <c r="AI342" t="s">
        <v>208</v>
      </c>
      <c r="AJ342" t="s">
        <v>73</v>
      </c>
      <c r="AK342" t="s">
        <v>264</v>
      </c>
      <c r="AL342" t="s">
        <v>75</v>
      </c>
      <c r="AM342" t="s">
        <v>76</v>
      </c>
      <c r="AN342" t="s">
        <v>78</v>
      </c>
      <c r="AO342" t="s">
        <v>104</v>
      </c>
      <c r="AP342" t="s">
        <v>58</v>
      </c>
      <c r="AQ342" t="s">
        <v>405</v>
      </c>
      <c r="AR342" t="s">
        <v>64</v>
      </c>
      <c r="AS342" t="s">
        <v>81</v>
      </c>
      <c r="AT342" t="s">
        <v>171</v>
      </c>
      <c r="AU342" t="s">
        <v>84</v>
      </c>
    </row>
    <row r="343" spans="1:47" hidden="1" x14ac:dyDescent="0.3">
      <c r="A343" t="s">
        <v>1867</v>
      </c>
      <c r="B343" t="s">
        <v>1868</v>
      </c>
      <c r="C343" s="1" t="str">
        <f t="shared" si="28"/>
        <v>21:0090</v>
      </c>
      <c r="D343" s="1" t="str">
        <f t="shared" si="29"/>
        <v>21:0006</v>
      </c>
      <c r="E343" t="s">
        <v>1869</v>
      </c>
      <c r="F343" t="s">
        <v>1870</v>
      </c>
      <c r="H343">
        <v>64.1510234</v>
      </c>
      <c r="I343">
        <v>-110.3664879</v>
      </c>
      <c r="J343" s="1" t="str">
        <f t="shared" si="26"/>
        <v>Till</v>
      </c>
      <c r="K343" s="1" t="str">
        <f t="shared" si="27"/>
        <v>&lt;63 micron</v>
      </c>
      <c r="L343" t="s">
        <v>51</v>
      </c>
      <c r="M343" t="s">
        <v>929</v>
      </c>
      <c r="N343" t="s">
        <v>81</v>
      </c>
      <c r="O343" t="s">
        <v>877</v>
      </c>
      <c r="P343" t="s">
        <v>253</v>
      </c>
      <c r="Q343" t="s">
        <v>81</v>
      </c>
      <c r="R343" t="s">
        <v>123</v>
      </c>
      <c r="S343" t="s">
        <v>116</v>
      </c>
      <c r="T343" t="s">
        <v>120</v>
      </c>
      <c r="U343" t="s">
        <v>81</v>
      </c>
      <c r="V343" t="s">
        <v>154</v>
      </c>
      <c r="W343" t="s">
        <v>353</v>
      </c>
      <c r="X343" t="s">
        <v>181</v>
      </c>
      <c r="Y343" t="s">
        <v>64</v>
      </c>
      <c r="Z343" t="s">
        <v>51</v>
      </c>
      <c r="AA343" t="s">
        <v>68</v>
      </c>
      <c r="AB343" t="s">
        <v>236</v>
      </c>
      <c r="AC343" t="s">
        <v>64</v>
      </c>
      <c r="AD343" t="s">
        <v>1557</v>
      </c>
      <c r="AE343" t="s">
        <v>176</v>
      </c>
      <c r="AF343" t="s">
        <v>69</v>
      </c>
      <c r="AG343" t="s">
        <v>218</v>
      </c>
      <c r="AH343" t="s">
        <v>71</v>
      </c>
      <c r="AI343" t="s">
        <v>355</v>
      </c>
      <c r="AJ343" t="s">
        <v>73</v>
      </c>
      <c r="AK343" t="s">
        <v>355</v>
      </c>
      <c r="AL343" t="s">
        <v>75</v>
      </c>
      <c r="AM343" t="s">
        <v>76</v>
      </c>
      <c r="AN343" t="s">
        <v>78</v>
      </c>
      <c r="AO343" t="s">
        <v>78</v>
      </c>
      <c r="AP343" t="s">
        <v>474</v>
      </c>
      <c r="AQ343" t="s">
        <v>595</v>
      </c>
      <c r="AR343" t="s">
        <v>64</v>
      </c>
      <c r="AS343" t="s">
        <v>77</v>
      </c>
      <c r="AT343" t="s">
        <v>171</v>
      </c>
      <c r="AU343" t="s">
        <v>84</v>
      </c>
    </row>
    <row r="344" spans="1:47" hidden="1" x14ac:dyDescent="0.3">
      <c r="A344" t="s">
        <v>1871</v>
      </c>
      <c r="B344" t="s">
        <v>1872</v>
      </c>
      <c r="C344" s="1" t="str">
        <f t="shared" si="28"/>
        <v>21:0090</v>
      </c>
      <c r="D344" s="1" t="str">
        <f t="shared" si="29"/>
        <v>21:0006</v>
      </c>
      <c r="E344" t="s">
        <v>1873</v>
      </c>
      <c r="F344" t="s">
        <v>1874</v>
      </c>
      <c r="H344">
        <v>64.136256399999994</v>
      </c>
      <c r="I344">
        <v>-110.2643819</v>
      </c>
      <c r="J344" s="1" t="str">
        <f t="shared" si="26"/>
        <v>Till</v>
      </c>
      <c r="K344" s="1" t="str">
        <f t="shared" si="27"/>
        <v>&lt;63 micron</v>
      </c>
      <c r="L344" t="s">
        <v>51</v>
      </c>
      <c r="M344" t="s">
        <v>533</v>
      </c>
      <c r="N344" t="s">
        <v>81</v>
      </c>
      <c r="O344" t="s">
        <v>345</v>
      </c>
      <c r="P344" t="s">
        <v>300</v>
      </c>
      <c r="Q344" t="s">
        <v>259</v>
      </c>
      <c r="R344" t="s">
        <v>140</v>
      </c>
      <c r="S344" t="s">
        <v>116</v>
      </c>
      <c r="T344" t="s">
        <v>120</v>
      </c>
      <c r="U344" t="s">
        <v>81</v>
      </c>
      <c r="V344" t="s">
        <v>61</v>
      </c>
      <c r="W344" t="s">
        <v>1409</v>
      </c>
      <c r="X344" t="s">
        <v>181</v>
      </c>
      <c r="Y344" t="s">
        <v>64</v>
      </c>
      <c r="Z344" t="s">
        <v>51</v>
      </c>
      <c r="AA344" t="s">
        <v>65</v>
      </c>
      <c r="AB344" t="s">
        <v>102</v>
      </c>
      <c r="AC344" t="s">
        <v>64</v>
      </c>
      <c r="AD344" t="s">
        <v>126</v>
      </c>
      <c r="AE344" t="s">
        <v>276</v>
      </c>
      <c r="AF344" t="s">
        <v>69</v>
      </c>
      <c r="AG344" t="s">
        <v>127</v>
      </c>
      <c r="AH344" t="s">
        <v>71</v>
      </c>
      <c r="AI344" t="s">
        <v>196</v>
      </c>
      <c r="AJ344" t="s">
        <v>73</v>
      </c>
      <c r="AK344" t="s">
        <v>686</v>
      </c>
      <c r="AL344" t="s">
        <v>75</v>
      </c>
      <c r="AM344" t="s">
        <v>76</v>
      </c>
      <c r="AN344" t="s">
        <v>78</v>
      </c>
      <c r="AO344" t="s">
        <v>168</v>
      </c>
      <c r="AP344" t="s">
        <v>58</v>
      </c>
      <c r="AQ344" t="s">
        <v>405</v>
      </c>
      <c r="AR344" t="s">
        <v>64</v>
      </c>
      <c r="AS344" t="s">
        <v>246</v>
      </c>
      <c r="AT344" t="s">
        <v>171</v>
      </c>
      <c r="AU344" t="s">
        <v>84</v>
      </c>
    </row>
    <row r="345" spans="1:47" hidden="1" x14ac:dyDescent="0.3">
      <c r="A345" t="s">
        <v>1875</v>
      </c>
      <c r="B345" t="s">
        <v>1876</v>
      </c>
      <c r="C345" s="1" t="str">
        <f t="shared" si="28"/>
        <v>21:0090</v>
      </c>
      <c r="D345" s="1" t="str">
        <f t="shared" si="29"/>
        <v>21:0006</v>
      </c>
      <c r="E345" t="s">
        <v>1877</v>
      </c>
      <c r="F345" t="s">
        <v>1878</v>
      </c>
      <c r="H345">
        <v>64.077020700000006</v>
      </c>
      <c r="I345">
        <v>-110.1271419</v>
      </c>
      <c r="J345" s="1" t="str">
        <f t="shared" si="26"/>
        <v>Till</v>
      </c>
      <c r="K345" s="1" t="str">
        <f t="shared" si="27"/>
        <v>&lt;63 micron</v>
      </c>
      <c r="L345" t="s">
        <v>51</v>
      </c>
      <c r="M345" t="s">
        <v>686</v>
      </c>
      <c r="N345" t="s">
        <v>56</v>
      </c>
      <c r="O345" t="s">
        <v>345</v>
      </c>
      <c r="P345" t="s">
        <v>170</v>
      </c>
      <c r="Q345" t="s">
        <v>81</v>
      </c>
      <c r="R345" t="s">
        <v>93</v>
      </c>
      <c r="S345" t="s">
        <v>116</v>
      </c>
      <c r="T345" t="s">
        <v>192</v>
      </c>
      <c r="U345" t="s">
        <v>81</v>
      </c>
      <c r="V345" t="s">
        <v>95</v>
      </c>
      <c r="W345" t="s">
        <v>353</v>
      </c>
      <c r="X345" t="s">
        <v>181</v>
      </c>
      <c r="Y345" t="s">
        <v>64</v>
      </c>
      <c r="Z345" t="s">
        <v>51</v>
      </c>
      <c r="AA345" t="s">
        <v>336</v>
      </c>
      <c r="AB345" t="s">
        <v>428</v>
      </c>
      <c r="AC345" t="s">
        <v>64</v>
      </c>
      <c r="AD345" t="s">
        <v>784</v>
      </c>
      <c r="AE345" t="s">
        <v>337</v>
      </c>
      <c r="AF345" t="s">
        <v>69</v>
      </c>
      <c r="AG345" t="s">
        <v>136</v>
      </c>
      <c r="AH345" t="s">
        <v>71</v>
      </c>
      <c r="AI345" t="s">
        <v>339</v>
      </c>
      <c r="AJ345" t="s">
        <v>73</v>
      </c>
      <c r="AK345" t="s">
        <v>155</v>
      </c>
      <c r="AL345" t="s">
        <v>75</v>
      </c>
      <c r="AM345" t="s">
        <v>76</v>
      </c>
      <c r="AN345" t="s">
        <v>78</v>
      </c>
      <c r="AO345" t="s">
        <v>104</v>
      </c>
      <c r="AP345" t="s">
        <v>119</v>
      </c>
      <c r="AQ345" t="s">
        <v>55</v>
      </c>
      <c r="AR345" t="s">
        <v>64</v>
      </c>
      <c r="AS345" t="s">
        <v>139</v>
      </c>
      <c r="AT345" t="s">
        <v>211</v>
      </c>
      <c r="AU345" t="s">
        <v>84</v>
      </c>
    </row>
    <row r="346" spans="1:47" hidden="1" x14ac:dyDescent="0.3">
      <c r="A346" t="s">
        <v>1879</v>
      </c>
      <c r="B346" t="s">
        <v>1880</v>
      </c>
      <c r="C346" s="1" t="str">
        <f t="shared" si="28"/>
        <v>21:0090</v>
      </c>
      <c r="D346" s="1" t="str">
        <f t="shared" si="29"/>
        <v>21:0006</v>
      </c>
      <c r="E346" t="s">
        <v>1881</v>
      </c>
      <c r="F346" t="s">
        <v>1882</v>
      </c>
      <c r="H346">
        <v>64.037384500000002</v>
      </c>
      <c r="I346">
        <v>-110.2111549</v>
      </c>
      <c r="J346" s="1" t="str">
        <f t="shared" si="26"/>
        <v>Till</v>
      </c>
      <c r="K346" s="1" t="str">
        <f t="shared" si="27"/>
        <v>&lt;63 micron</v>
      </c>
      <c r="L346" t="s">
        <v>51</v>
      </c>
      <c r="M346" t="s">
        <v>63</v>
      </c>
      <c r="N346" t="s">
        <v>56</v>
      </c>
      <c r="O346" t="s">
        <v>877</v>
      </c>
      <c r="P346" t="s">
        <v>117</v>
      </c>
      <c r="Q346" t="s">
        <v>259</v>
      </c>
      <c r="R346" t="s">
        <v>123</v>
      </c>
      <c r="S346" t="s">
        <v>56</v>
      </c>
      <c r="T346" t="s">
        <v>336</v>
      </c>
      <c r="U346" t="s">
        <v>81</v>
      </c>
      <c r="V346" t="s">
        <v>95</v>
      </c>
      <c r="W346" t="s">
        <v>1883</v>
      </c>
      <c r="X346" t="s">
        <v>181</v>
      </c>
      <c r="Y346" t="s">
        <v>64</v>
      </c>
      <c r="Z346" t="s">
        <v>51</v>
      </c>
      <c r="AA346" t="s">
        <v>68</v>
      </c>
      <c r="AB346" t="s">
        <v>274</v>
      </c>
      <c r="AC346" t="s">
        <v>64</v>
      </c>
      <c r="AD346" t="s">
        <v>390</v>
      </c>
      <c r="AE346" t="s">
        <v>276</v>
      </c>
      <c r="AF346" t="s">
        <v>69</v>
      </c>
      <c r="AG346" t="s">
        <v>273</v>
      </c>
      <c r="AH346" t="s">
        <v>71</v>
      </c>
      <c r="AI346" t="s">
        <v>297</v>
      </c>
      <c r="AJ346" t="s">
        <v>73</v>
      </c>
      <c r="AK346" t="s">
        <v>196</v>
      </c>
      <c r="AL346" t="s">
        <v>75</v>
      </c>
      <c r="AM346" t="s">
        <v>76</v>
      </c>
      <c r="AN346" t="s">
        <v>219</v>
      </c>
      <c r="AO346" t="s">
        <v>168</v>
      </c>
      <c r="AP346" t="s">
        <v>364</v>
      </c>
      <c r="AQ346" t="s">
        <v>92</v>
      </c>
      <c r="AR346" t="s">
        <v>259</v>
      </c>
      <c r="AS346" t="s">
        <v>81</v>
      </c>
      <c r="AT346" t="s">
        <v>171</v>
      </c>
      <c r="AU346" t="s">
        <v>84</v>
      </c>
    </row>
    <row r="347" spans="1:47" hidden="1" x14ac:dyDescent="0.3">
      <c r="A347" t="s">
        <v>1884</v>
      </c>
      <c r="B347" t="s">
        <v>1885</v>
      </c>
      <c r="C347" s="1" t="str">
        <f t="shared" si="28"/>
        <v>21:0090</v>
      </c>
      <c r="D347" s="1" t="str">
        <f t="shared" si="29"/>
        <v>21:0006</v>
      </c>
      <c r="E347" t="s">
        <v>1886</v>
      </c>
      <c r="F347" t="s">
        <v>1887</v>
      </c>
      <c r="H347">
        <v>64.822710299999997</v>
      </c>
      <c r="I347">
        <v>-111.3284226</v>
      </c>
      <c r="J347" s="1" t="str">
        <f t="shared" si="26"/>
        <v>Till</v>
      </c>
      <c r="K347" s="1" t="str">
        <f t="shared" si="27"/>
        <v>&lt;63 micron</v>
      </c>
      <c r="L347" t="s">
        <v>51</v>
      </c>
      <c r="M347" t="s">
        <v>226</v>
      </c>
      <c r="N347" t="s">
        <v>56</v>
      </c>
      <c r="O347" t="s">
        <v>381</v>
      </c>
      <c r="P347" t="s">
        <v>82</v>
      </c>
      <c r="Q347" t="s">
        <v>259</v>
      </c>
      <c r="R347" t="s">
        <v>562</v>
      </c>
      <c r="S347" t="s">
        <v>72</v>
      </c>
      <c r="T347" t="s">
        <v>197</v>
      </c>
      <c r="U347" t="s">
        <v>56</v>
      </c>
      <c r="V347" t="s">
        <v>61</v>
      </c>
      <c r="W347" t="s">
        <v>133</v>
      </c>
      <c r="X347" t="s">
        <v>97</v>
      </c>
      <c r="Y347" t="s">
        <v>64</v>
      </c>
      <c r="Z347" t="s">
        <v>51</v>
      </c>
      <c r="AA347" t="s">
        <v>346</v>
      </c>
      <c r="AB347" t="s">
        <v>66</v>
      </c>
      <c r="AC347" t="s">
        <v>64</v>
      </c>
      <c r="AD347" t="s">
        <v>67</v>
      </c>
      <c r="AE347" t="s">
        <v>206</v>
      </c>
      <c r="AF347" t="s">
        <v>69</v>
      </c>
      <c r="AG347" t="s">
        <v>562</v>
      </c>
      <c r="AH347" t="s">
        <v>194</v>
      </c>
      <c r="AI347" t="s">
        <v>72</v>
      </c>
      <c r="AJ347" t="s">
        <v>73</v>
      </c>
      <c r="AK347" t="s">
        <v>288</v>
      </c>
      <c r="AL347" t="s">
        <v>75</v>
      </c>
      <c r="AM347" t="s">
        <v>76</v>
      </c>
      <c r="AN347" t="s">
        <v>78</v>
      </c>
      <c r="AO347" t="s">
        <v>137</v>
      </c>
      <c r="AP347" t="s">
        <v>114</v>
      </c>
      <c r="AQ347" t="s">
        <v>153</v>
      </c>
      <c r="AR347" t="s">
        <v>64</v>
      </c>
      <c r="AS347" t="s">
        <v>81</v>
      </c>
      <c r="AT347" t="s">
        <v>382</v>
      </c>
      <c r="AU347" t="s">
        <v>84</v>
      </c>
    </row>
    <row r="348" spans="1:47" hidden="1" x14ac:dyDescent="0.3">
      <c r="A348" t="s">
        <v>1888</v>
      </c>
      <c r="B348" t="s">
        <v>1889</v>
      </c>
      <c r="C348" s="1" t="str">
        <f t="shared" si="28"/>
        <v>21:0090</v>
      </c>
      <c r="D348" s="1" t="str">
        <f t="shared" si="29"/>
        <v>21:0006</v>
      </c>
      <c r="E348" t="s">
        <v>1890</v>
      </c>
      <c r="F348" t="s">
        <v>1891</v>
      </c>
      <c r="H348">
        <v>64.857046600000004</v>
      </c>
      <c r="I348">
        <v>-111.2917372</v>
      </c>
      <c r="J348" s="1" t="str">
        <f t="shared" si="26"/>
        <v>Till</v>
      </c>
      <c r="K348" s="1" t="str">
        <f t="shared" si="27"/>
        <v>&lt;63 micron</v>
      </c>
      <c r="L348" t="s">
        <v>51</v>
      </c>
      <c r="M348" t="s">
        <v>155</v>
      </c>
      <c r="N348" t="s">
        <v>53</v>
      </c>
      <c r="O348" t="s">
        <v>112</v>
      </c>
      <c r="P348" t="s">
        <v>78</v>
      </c>
      <c r="Q348" t="s">
        <v>81</v>
      </c>
      <c r="R348" t="s">
        <v>57</v>
      </c>
      <c r="S348" t="s">
        <v>181</v>
      </c>
      <c r="T348" t="s">
        <v>413</v>
      </c>
      <c r="U348" t="s">
        <v>81</v>
      </c>
      <c r="V348" t="s">
        <v>117</v>
      </c>
      <c r="W348" t="s">
        <v>286</v>
      </c>
      <c r="X348" t="s">
        <v>119</v>
      </c>
      <c r="Y348" t="s">
        <v>64</v>
      </c>
      <c r="Z348" t="s">
        <v>51</v>
      </c>
      <c r="AA348" t="s">
        <v>363</v>
      </c>
      <c r="AB348" t="s">
        <v>134</v>
      </c>
      <c r="AC348" t="s">
        <v>64</v>
      </c>
      <c r="AD348" t="s">
        <v>1570</v>
      </c>
      <c r="AE348" t="s">
        <v>68</v>
      </c>
      <c r="AF348" t="s">
        <v>69</v>
      </c>
      <c r="AG348" t="s">
        <v>59</v>
      </c>
      <c r="AH348" t="s">
        <v>71</v>
      </c>
      <c r="AI348" t="s">
        <v>293</v>
      </c>
      <c r="AJ348" t="s">
        <v>73</v>
      </c>
      <c r="AK348" t="s">
        <v>600</v>
      </c>
      <c r="AL348" t="s">
        <v>75</v>
      </c>
      <c r="AM348" t="s">
        <v>76</v>
      </c>
      <c r="AN348" t="s">
        <v>78</v>
      </c>
      <c r="AO348" t="s">
        <v>78</v>
      </c>
      <c r="AP348" t="s">
        <v>183</v>
      </c>
      <c r="AQ348" t="s">
        <v>288</v>
      </c>
      <c r="AR348" t="s">
        <v>64</v>
      </c>
      <c r="AS348" t="s">
        <v>82</v>
      </c>
      <c r="AT348" t="s">
        <v>131</v>
      </c>
      <c r="AU348" t="s">
        <v>84</v>
      </c>
    </row>
    <row r="349" spans="1:47" hidden="1" x14ac:dyDescent="0.3">
      <c r="A349" t="s">
        <v>1892</v>
      </c>
      <c r="B349" t="s">
        <v>1893</v>
      </c>
      <c r="C349" s="1" t="str">
        <f t="shared" si="28"/>
        <v>21:0090</v>
      </c>
      <c r="D349" s="1" t="str">
        <f t="shared" si="29"/>
        <v>21:0006</v>
      </c>
      <c r="E349" t="s">
        <v>1894</v>
      </c>
      <c r="F349" t="s">
        <v>1895</v>
      </c>
      <c r="H349">
        <v>64.8693241</v>
      </c>
      <c r="I349">
        <v>-111.4916544</v>
      </c>
      <c r="J349" s="1" t="str">
        <f t="shared" si="26"/>
        <v>Till</v>
      </c>
      <c r="K349" s="1" t="str">
        <f t="shared" si="27"/>
        <v>&lt;63 micron</v>
      </c>
      <c r="L349" t="s">
        <v>51</v>
      </c>
      <c r="M349" t="s">
        <v>155</v>
      </c>
      <c r="N349" t="s">
        <v>53</v>
      </c>
      <c r="O349" t="s">
        <v>743</v>
      </c>
      <c r="P349" t="s">
        <v>170</v>
      </c>
      <c r="Q349" t="s">
        <v>81</v>
      </c>
      <c r="R349" t="s">
        <v>127</v>
      </c>
      <c r="S349" t="s">
        <v>181</v>
      </c>
      <c r="T349" t="s">
        <v>120</v>
      </c>
      <c r="U349" t="s">
        <v>81</v>
      </c>
      <c r="V349" t="s">
        <v>95</v>
      </c>
      <c r="W349" t="s">
        <v>253</v>
      </c>
      <c r="X349" t="s">
        <v>63</v>
      </c>
      <c r="Y349" t="s">
        <v>64</v>
      </c>
      <c r="Z349" t="s">
        <v>51</v>
      </c>
      <c r="AA349" t="s">
        <v>192</v>
      </c>
      <c r="AB349" t="s">
        <v>99</v>
      </c>
      <c r="AC349" t="s">
        <v>64</v>
      </c>
      <c r="AD349" t="s">
        <v>1896</v>
      </c>
      <c r="AE349" t="s">
        <v>152</v>
      </c>
      <c r="AF349" t="s">
        <v>69</v>
      </c>
      <c r="AG349" t="s">
        <v>384</v>
      </c>
      <c r="AH349" t="s">
        <v>71</v>
      </c>
      <c r="AI349" t="s">
        <v>422</v>
      </c>
      <c r="AJ349" t="s">
        <v>73</v>
      </c>
      <c r="AK349" t="s">
        <v>314</v>
      </c>
      <c r="AL349" t="s">
        <v>75</v>
      </c>
      <c r="AM349" t="s">
        <v>76</v>
      </c>
      <c r="AN349" t="s">
        <v>253</v>
      </c>
      <c r="AO349" t="s">
        <v>104</v>
      </c>
      <c r="AP349" t="s">
        <v>260</v>
      </c>
      <c r="AQ349" t="s">
        <v>421</v>
      </c>
      <c r="AR349" t="s">
        <v>64</v>
      </c>
      <c r="AS349" t="s">
        <v>253</v>
      </c>
      <c r="AT349" t="s">
        <v>171</v>
      </c>
      <c r="AU349" t="s">
        <v>84</v>
      </c>
    </row>
    <row r="350" spans="1:47" hidden="1" x14ac:dyDescent="0.3">
      <c r="A350" t="s">
        <v>1897</v>
      </c>
      <c r="B350" t="s">
        <v>1898</v>
      </c>
      <c r="C350" s="1" t="str">
        <f t="shared" si="28"/>
        <v>21:0090</v>
      </c>
      <c r="D350" s="1" t="str">
        <f t="shared" si="29"/>
        <v>21:0006</v>
      </c>
      <c r="E350" t="s">
        <v>1899</v>
      </c>
      <c r="F350" t="s">
        <v>1900</v>
      </c>
      <c r="H350">
        <v>64.969733599999998</v>
      </c>
      <c r="I350">
        <v>-111.1901033</v>
      </c>
      <c r="J350" s="1" t="str">
        <f t="shared" si="26"/>
        <v>Till</v>
      </c>
      <c r="K350" s="1" t="str">
        <f t="shared" si="27"/>
        <v>&lt;63 micron</v>
      </c>
      <c r="L350" t="s">
        <v>51</v>
      </c>
      <c r="M350" t="s">
        <v>72</v>
      </c>
      <c r="N350" t="s">
        <v>116</v>
      </c>
      <c r="O350" t="s">
        <v>568</v>
      </c>
      <c r="P350" t="s">
        <v>283</v>
      </c>
      <c r="Q350" t="s">
        <v>259</v>
      </c>
      <c r="R350" t="s">
        <v>83</v>
      </c>
      <c r="S350" t="s">
        <v>260</v>
      </c>
      <c r="T350" t="s">
        <v>106</v>
      </c>
      <c r="U350" t="s">
        <v>116</v>
      </c>
      <c r="V350" t="s">
        <v>61</v>
      </c>
      <c r="W350" t="s">
        <v>1901</v>
      </c>
      <c r="X350" t="s">
        <v>97</v>
      </c>
      <c r="Y350" t="s">
        <v>64</v>
      </c>
      <c r="Z350" t="s">
        <v>51</v>
      </c>
      <c r="AA350" t="s">
        <v>192</v>
      </c>
      <c r="AB350" t="s">
        <v>99</v>
      </c>
      <c r="AC350" t="s">
        <v>64</v>
      </c>
      <c r="AD350" t="s">
        <v>1064</v>
      </c>
      <c r="AE350" t="s">
        <v>101</v>
      </c>
      <c r="AF350" t="s">
        <v>69</v>
      </c>
      <c r="AG350" t="s">
        <v>384</v>
      </c>
      <c r="AH350" t="s">
        <v>102</v>
      </c>
      <c r="AI350" t="s">
        <v>58</v>
      </c>
      <c r="AJ350" t="s">
        <v>73</v>
      </c>
      <c r="AK350" t="s">
        <v>196</v>
      </c>
      <c r="AL350" t="s">
        <v>75</v>
      </c>
      <c r="AM350" t="s">
        <v>76</v>
      </c>
      <c r="AN350" t="s">
        <v>78</v>
      </c>
      <c r="AO350" t="s">
        <v>137</v>
      </c>
      <c r="AP350" t="s">
        <v>58</v>
      </c>
      <c r="AQ350" t="s">
        <v>340</v>
      </c>
      <c r="AR350" t="s">
        <v>64</v>
      </c>
      <c r="AS350" t="s">
        <v>77</v>
      </c>
      <c r="AT350" t="s">
        <v>171</v>
      </c>
      <c r="AU350" t="s">
        <v>84</v>
      </c>
    </row>
    <row r="351" spans="1:47" hidden="1" x14ac:dyDescent="0.3">
      <c r="A351" t="s">
        <v>1902</v>
      </c>
      <c r="B351" t="s">
        <v>1903</v>
      </c>
      <c r="C351" s="1" t="str">
        <f t="shared" si="28"/>
        <v>21:0090</v>
      </c>
      <c r="D351" s="1" t="str">
        <f t="shared" si="29"/>
        <v>21:0006</v>
      </c>
      <c r="E351" t="s">
        <v>1904</v>
      </c>
      <c r="F351" t="s">
        <v>1905</v>
      </c>
      <c r="H351">
        <v>64.789421599999997</v>
      </c>
      <c r="I351">
        <v>-111.05480849999999</v>
      </c>
      <c r="J351" s="1" t="str">
        <f t="shared" si="26"/>
        <v>Till</v>
      </c>
      <c r="K351" s="1" t="str">
        <f t="shared" si="27"/>
        <v>&lt;63 micron</v>
      </c>
      <c r="L351" t="s">
        <v>51</v>
      </c>
      <c r="M351" t="s">
        <v>260</v>
      </c>
      <c r="N351" t="s">
        <v>53</v>
      </c>
      <c r="O351" t="s">
        <v>375</v>
      </c>
      <c r="P351" t="s">
        <v>271</v>
      </c>
      <c r="Q351" t="s">
        <v>64</v>
      </c>
      <c r="R351" t="s">
        <v>83</v>
      </c>
      <c r="S351" t="s">
        <v>209</v>
      </c>
      <c r="T351" t="s">
        <v>472</v>
      </c>
      <c r="U351" t="s">
        <v>116</v>
      </c>
      <c r="V351" t="s">
        <v>95</v>
      </c>
      <c r="W351" t="s">
        <v>126</v>
      </c>
      <c r="X351" t="s">
        <v>63</v>
      </c>
      <c r="Y351" t="s">
        <v>64</v>
      </c>
      <c r="Z351" t="s">
        <v>51</v>
      </c>
      <c r="AA351" t="s">
        <v>68</v>
      </c>
      <c r="AB351" t="s">
        <v>99</v>
      </c>
      <c r="AC351" t="s">
        <v>64</v>
      </c>
      <c r="AD351" t="s">
        <v>307</v>
      </c>
      <c r="AE351" t="s">
        <v>152</v>
      </c>
      <c r="AF351" t="s">
        <v>69</v>
      </c>
      <c r="AG351" t="s">
        <v>83</v>
      </c>
      <c r="AH351" t="s">
        <v>71</v>
      </c>
      <c r="AI351" t="s">
        <v>464</v>
      </c>
      <c r="AJ351" t="s">
        <v>73</v>
      </c>
      <c r="AK351" t="s">
        <v>686</v>
      </c>
      <c r="AL351" t="s">
        <v>75</v>
      </c>
      <c r="AM351" t="s">
        <v>76</v>
      </c>
      <c r="AN351" t="s">
        <v>78</v>
      </c>
      <c r="AO351" t="s">
        <v>219</v>
      </c>
      <c r="AP351" t="s">
        <v>209</v>
      </c>
      <c r="AQ351" t="s">
        <v>52</v>
      </c>
      <c r="AR351" t="s">
        <v>64</v>
      </c>
      <c r="AS351" t="s">
        <v>77</v>
      </c>
      <c r="AT351" t="s">
        <v>171</v>
      </c>
      <c r="AU351" t="s">
        <v>84</v>
      </c>
    </row>
    <row r="352" spans="1:47" hidden="1" x14ac:dyDescent="0.3">
      <c r="A352" t="s">
        <v>1906</v>
      </c>
      <c r="B352" t="s">
        <v>1907</v>
      </c>
      <c r="C352" s="1" t="str">
        <f t="shared" si="28"/>
        <v>21:0090</v>
      </c>
      <c r="D352" s="1" t="str">
        <f t="shared" si="29"/>
        <v>21:0006</v>
      </c>
      <c r="E352" t="s">
        <v>1908</v>
      </c>
      <c r="F352" t="s">
        <v>1909</v>
      </c>
      <c r="H352">
        <v>64.103687300000004</v>
      </c>
      <c r="I352">
        <v>-110.8041581</v>
      </c>
      <c r="J352" s="1" t="str">
        <f t="shared" si="26"/>
        <v>Till</v>
      </c>
      <c r="K352" s="1" t="str">
        <f t="shared" si="27"/>
        <v>&lt;63 micron</v>
      </c>
      <c r="L352" t="s">
        <v>51</v>
      </c>
      <c r="M352" t="s">
        <v>340</v>
      </c>
      <c r="N352" t="s">
        <v>53</v>
      </c>
      <c r="O352" t="s">
        <v>360</v>
      </c>
      <c r="P352" t="s">
        <v>253</v>
      </c>
      <c r="Q352" t="s">
        <v>64</v>
      </c>
      <c r="R352" t="s">
        <v>249</v>
      </c>
      <c r="S352" t="s">
        <v>116</v>
      </c>
      <c r="T352" t="s">
        <v>120</v>
      </c>
      <c r="U352" t="s">
        <v>81</v>
      </c>
      <c r="V352" t="s">
        <v>95</v>
      </c>
      <c r="W352" t="s">
        <v>335</v>
      </c>
      <c r="X352" t="s">
        <v>181</v>
      </c>
      <c r="Y352" t="s">
        <v>64</v>
      </c>
      <c r="Z352" t="s">
        <v>51</v>
      </c>
      <c r="AA352" t="s">
        <v>470</v>
      </c>
      <c r="AB352" t="s">
        <v>306</v>
      </c>
      <c r="AC352" t="s">
        <v>64</v>
      </c>
      <c r="AD352" t="s">
        <v>299</v>
      </c>
      <c r="AE352" t="s">
        <v>223</v>
      </c>
      <c r="AF352" t="s">
        <v>69</v>
      </c>
      <c r="AG352" t="s">
        <v>93</v>
      </c>
      <c r="AH352" t="s">
        <v>71</v>
      </c>
      <c r="AI352" t="s">
        <v>103</v>
      </c>
      <c r="AJ352" t="s">
        <v>73</v>
      </c>
      <c r="AK352" t="s">
        <v>167</v>
      </c>
      <c r="AL352" t="s">
        <v>75</v>
      </c>
      <c r="AM352" t="s">
        <v>76</v>
      </c>
      <c r="AN352" t="s">
        <v>147</v>
      </c>
      <c r="AO352" t="s">
        <v>104</v>
      </c>
      <c r="AP352" t="s">
        <v>309</v>
      </c>
      <c r="AQ352" t="s">
        <v>170</v>
      </c>
      <c r="AR352" t="s">
        <v>64</v>
      </c>
      <c r="AS352" t="s">
        <v>300</v>
      </c>
      <c r="AT352" t="s">
        <v>316</v>
      </c>
      <c r="AU352" t="s">
        <v>84</v>
      </c>
    </row>
    <row r="353" spans="1:47" hidden="1" x14ac:dyDescent="0.3">
      <c r="A353" t="s">
        <v>1910</v>
      </c>
      <c r="B353" t="s">
        <v>1911</v>
      </c>
      <c r="C353" s="1" t="str">
        <f t="shared" si="28"/>
        <v>21:0090</v>
      </c>
      <c r="D353" s="1" t="str">
        <f t="shared" si="29"/>
        <v>21:0006</v>
      </c>
      <c r="E353" t="s">
        <v>1908</v>
      </c>
      <c r="F353" t="s">
        <v>1912</v>
      </c>
      <c r="H353">
        <v>64.103687300000004</v>
      </c>
      <c r="I353">
        <v>-110.8041581</v>
      </c>
      <c r="J353" s="1" t="str">
        <f t="shared" si="26"/>
        <v>Till</v>
      </c>
      <c r="K353" s="1" t="str">
        <f t="shared" si="27"/>
        <v>&lt;63 micron</v>
      </c>
      <c r="L353" t="s">
        <v>51</v>
      </c>
      <c r="M353" t="s">
        <v>584</v>
      </c>
      <c r="N353" t="s">
        <v>181</v>
      </c>
      <c r="O353" t="s">
        <v>707</v>
      </c>
      <c r="P353" t="s">
        <v>81</v>
      </c>
      <c r="Q353" t="s">
        <v>64</v>
      </c>
      <c r="R353" t="s">
        <v>164</v>
      </c>
      <c r="S353" t="s">
        <v>60</v>
      </c>
      <c r="T353" t="s">
        <v>156</v>
      </c>
      <c r="U353" t="s">
        <v>56</v>
      </c>
      <c r="V353" t="s">
        <v>61</v>
      </c>
      <c r="W353" t="s">
        <v>527</v>
      </c>
      <c r="X353" t="s">
        <v>181</v>
      </c>
      <c r="Y353" t="s">
        <v>64</v>
      </c>
      <c r="Z353" t="s">
        <v>51</v>
      </c>
      <c r="AA353" t="s">
        <v>336</v>
      </c>
      <c r="AB353" t="s">
        <v>99</v>
      </c>
      <c r="AC353" t="s">
        <v>64</v>
      </c>
      <c r="AD353" t="s">
        <v>390</v>
      </c>
      <c r="AE353" t="s">
        <v>276</v>
      </c>
      <c r="AF353" t="s">
        <v>69</v>
      </c>
      <c r="AG353" t="s">
        <v>59</v>
      </c>
      <c r="AH353" t="s">
        <v>71</v>
      </c>
      <c r="AI353" t="s">
        <v>321</v>
      </c>
      <c r="AJ353" t="s">
        <v>73</v>
      </c>
      <c r="AK353" t="s">
        <v>103</v>
      </c>
      <c r="AL353" t="s">
        <v>75</v>
      </c>
      <c r="AM353" t="s">
        <v>76</v>
      </c>
      <c r="AN353" t="s">
        <v>78</v>
      </c>
      <c r="AO353" t="s">
        <v>104</v>
      </c>
      <c r="AP353" t="s">
        <v>239</v>
      </c>
      <c r="AQ353" t="s">
        <v>340</v>
      </c>
      <c r="AR353" t="s">
        <v>64</v>
      </c>
      <c r="AS353" t="s">
        <v>77</v>
      </c>
      <c r="AT353" t="s">
        <v>171</v>
      </c>
      <c r="AU353" t="s">
        <v>84</v>
      </c>
    </row>
    <row r="354" spans="1:47" hidden="1" x14ac:dyDescent="0.3">
      <c r="A354" t="s">
        <v>1913</v>
      </c>
      <c r="B354" t="s">
        <v>1914</v>
      </c>
      <c r="C354" s="1" t="str">
        <f t="shared" si="28"/>
        <v>21:0090</v>
      </c>
      <c r="D354" s="1" t="str">
        <f t="shared" si="29"/>
        <v>21:0006</v>
      </c>
      <c r="E354" t="s">
        <v>1908</v>
      </c>
      <c r="F354" t="s">
        <v>1915</v>
      </c>
      <c r="H354">
        <v>64.103687300000004</v>
      </c>
      <c r="I354">
        <v>-110.8041581</v>
      </c>
      <c r="J354" s="1" t="str">
        <f t="shared" si="26"/>
        <v>Till</v>
      </c>
      <c r="K354" s="1" t="str">
        <f t="shared" si="27"/>
        <v>&lt;63 micron</v>
      </c>
      <c r="L354" t="s">
        <v>51</v>
      </c>
      <c r="M354" t="s">
        <v>340</v>
      </c>
      <c r="N354" t="s">
        <v>116</v>
      </c>
      <c r="O354" t="s">
        <v>345</v>
      </c>
      <c r="P354" t="s">
        <v>253</v>
      </c>
      <c r="Q354" t="s">
        <v>64</v>
      </c>
      <c r="R354" t="s">
        <v>217</v>
      </c>
      <c r="S354" t="s">
        <v>181</v>
      </c>
      <c r="T354" t="s">
        <v>338</v>
      </c>
      <c r="U354" t="s">
        <v>81</v>
      </c>
      <c r="V354" t="s">
        <v>61</v>
      </c>
      <c r="W354" t="s">
        <v>1442</v>
      </c>
      <c r="X354" t="s">
        <v>181</v>
      </c>
      <c r="Y354" t="s">
        <v>64</v>
      </c>
      <c r="Z354" t="s">
        <v>51</v>
      </c>
      <c r="AA354" t="s">
        <v>206</v>
      </c>
      <c r="AB354" t="s">
        <v>274</v>
      </c>
      <c r="AC354" t="s">
        <v>64</v>
      </c>
      <c r="AD354" t="s">
        <v>1594</v>
      </c>
      <c r="AE354" t="s">
        <v>334</v>
      </c>
      <c r="AF354" t="s">
        <v>69</v>
      </c>
      <c r="AG354" t="s">
        <v>296</v>
      </c>
      <c r="AH354" t="s">
        <v>71</v>
      </c>
      <c r="AI354" t="s">
        <v>52</v>
      </c>
      <c r="AJ354" t="s">
        <v>73</v>
      </c>
      <c r="AK354" t="s">
        <v>314</v>
      </c>
      <c r="AL354" t="s">
        <v>75</v>
      </c>
      <c r="AM354" t="s">
        <v>76</v>
      </c>
      <c r="AN354" t="s">
        <v>78</v>
      </c>
      <c r="AO354" t="s">
        <v>168</v>
      </c>
      <c r="AP354" t="s">
        <v>72</v>
      </c>
      <c r="AQ354" t="s">
        <v>348</v>
      </c>
      <c r="AR354" t="s">
        <v>64</v>
      </c>
      <c r="AS354" t="s">
        <v>300</v>
      </c>
      <c r="AT354" t="s">
        <v>171</v>
      </c>
      <c r="AU354" t="s">
        <v>84</v>
      </c>
    </row>
    <row r="355" spans="1:47" hidden="1" x14ac:dyDescent="0.3">
      <c r="A355" t="s">
        <v>1916</v>
      </c>
      <c r="B355" t="s">
        <v>1917</v>
      </c>
      <c r="C355" s="1" t="str">
        <f t="shared" si="28"/>
        <v>21:0090</v>
      </c>
      <c r="D355" s="1" t="str">
        <f t="shared" si="29"/>
        <v>21:0006</v>
      </c>
      <c r="E355" t="s">
        <v>1918</v>
      </c>
      <c r="F355" t="s">
        <v>1919</v>
      </c>
      <c r="H355">
        <v>64.2971206</v>
      </c>
      <c r="I355">
        <v>-110.3878739</v>
      </c>
      <c r="J355" s="1" t="str">
        <f t="shared" si="26"/>
        <v>Till</v>
      </c>
      <c r="K355" s="1" t="str">
        <f t="shared" si="27"/>
        <v>&lt;63 micron</v>
      </c>
      <c r="L355" t="s">
        <v>51</v>
      </c>
      <c r="M355" t="s">
        <v>97</v>
      </c>
      <c r="N355" t="s">
        <v>65</v>
      </c>
      <c r="O355" t="s">
        <v>203</v>
      </c>
      <c r="P355" t="s">
        <v>299</v>
      </c>
      <c r="Q355" t="s">
        <v>259</v>
      </c>
      <c r="R355" t="s">
        <v>621</v>
      </c>
      <c r="S355" t="s">
        <v>116</v>
      </c>
      <c r="T355" t="s">
        <v>338</v>
      </c>
      <c r="U355" t="s">
        <v>81</v>
      </c>
      <c r="V355" t="s">
        <v>147</v>
      </c>
      <c r="W355" t="s">
        <v>353</v>
      </c>
      <c r="X355" t="s">
        <v>97</v>
      </c>
      <c r="Y355" t="s">
        <v>64</v>
      </c>
      <c r="Z355" t="s">
        <v>51</v>
      </c>
      <c r="AA355" t="s">
        <v>65</v>
      </c>
      <c r="AB355" t="s">
        <v>150</v>
      </c>
      <c r="AC355" t="s">
        <v>64</v>
      </c>
      <c r="AD355" t="s">
        <v>1594</v>
      </c>
      <c r="AE355" t="s">
        <v>98</v>
      </c>
      <c r="AF355" t="s">
        <v>69</v>
      </c>
      <c r="AG355" t="s">
        <v>296</v>
      </c>
      <c r="AH355" t="s">
        <v>71</v>
      </c>
      <c r="AI355" t="s">
        <v>314</v>
      </c>
      <c r="AJ355" t="s">
        <v>73</v>
      </c>
      <c r="AK355" t="s">
        <v>181</v>
      </c>
      <c r="AL355" t="s">
        <v>75</v>
      </c>
      <c r="AM355" t="s">
        <v>76</v>
      </c>
      <c r="AN355" t="s">
        <v>78</v>
      </c>
      <c r="AO355" t="s">
        <v>219</v>
      </c>
      <c r="AP355" t="s">
        <v>209</v>
      </c>
      <c r="AQ355" t="s">
        <v>91</v>
      </c>
      <c r="AR355" t="s">
        <v>64</v>
      </c>
      <c r="AS355" t="s">
        <v>299</v>
      </c>
      <c r="AT355" t="s">
        <v>171</v>
      </c>
      <c r="AU355" t="s">
        <v>84</v>
      </c>
    </row>
    <row r="356" spans="1:47" hidden="1" x14ac:dyDescent="0.3">
      <c r="A356" t="s">
        <v>1920</v>
      </c>
      <c r="B356" t="s">
        <v>1921</v>
      </c>
      <c r="C356" s="1" t="str">
        <f t="shared" si="28"/>
        <v>21:0090</v>
      </c>
      <c r="D356" s="1" t="str">
        <f t="shared" si="29"/>
        <v>21:0006</v>
      </c>
      <c r="E356" t="s">
        <v>1918</v>
      </c>
      <c r="F356" t="s">
        <v>1922</v>
      </c>
      <c r="H356">
        <v>64.2971206</v>
      </c>
      <c r="I356">
        <v>-110.3878739</v>
      </c>
      <c r="J356" s="1" t="str">
        <f t="shared" si="26"/>
        <v>Till</v>
      </c>
      <c r="K356" s="1" t="str">
        <f t="shared" si="27"/>
        <v>&lt;63 micron</v>
      </c>
      <c r="L356" t="s">
        <v>51</v>
      </c>
      <c r="M356" t="s">
        <v>422</v>
      </c>
      <c r="N356" t="s">
        <v>53</v>
      </c>
      <c r="O356" t="s">
        <v>1363</v>
      </c>
      <c r="P356" t="s">
        <v>333</v>
      </c>
      <c r="Q356" t="s">
        <v>64</v>
      </c>
      <c r="R356" t="s">
        <v>190</v>
      </c>
      <c r="S356" t="s">
        <v>181</v>
      </c>
      <c r="T356" t="s">
        <v>65</v>
      </c>
      <c r="U356" t="s">
        <v>81</v>
      </c>
      <c r="V356" t="s">
        <v>147</v>
      </c>
      <c r="W356" t="s">
        <v>684</v>
      </c>
      <c r="X356" t="s">
        <v>97</v>
      </c>
      <c r="Y356" t="s">
        <v>64</v>
      </c>
      <c r="Z356" t="s">
        <v>51</v>
      </c>
      <c r="AA356" t="s">
        <v>338</v>
      </c>
      <c r="AB356" t="s">
        <v>606</v>
      </c>
      <c r="AC356" t="s">
        <v>64</v>
      </c>
      <c r="AD356" t="s">
        <v>819</v>
      </c>
      <c r="AE356" t="s">
        <v>206</v>
      </c>
      <c r="AF356" t="s">
        <v>69</v>
      </c>
      <c r="AG356" t="s">
        <v>59</v>
      </c>
      <c r="AH356" t="s">
        <v>71</v>
      </c>
      <c r="AI356" t="s">
        <v>208</v>
      </c>
      <c r="AJ356" t="s">
        <v>73</v>
      </c>
      <c r="AK356" t="s">
        <v>288</v>
      </c>
      <c r="AL356" t="s">
        <v>75</v>
      </c>
      <c r="AM356" t="s">
        <v>76</v>
      </c>
      <c r="AN356" t="s">
        <v>78</v>
      </c>
      <c r="AO356" t="s">
        <v>78</v>
      </c>
      <c r="AP356" t="s">
        <v>209</v>
      </c>
      <c r="AQ356" t="s">
        <v>405</v>
      </c>
      <c r="AR356" t="s">
        <v>64</v>
      </c>
      <c r="AS356" t="s">
        <v>246</v>
      </c>
      <c r="AT356" t="s">
        <v>171</v>
      </c>
      <c r="AU356" t="s">
        <v>84</v>
      </c>
    </row>
    <row r="357" spans="1:47" hidden="1" x14ac:dyDescent="0.3">
      <c r="A357" t="s">
        <v>1923</v>
      </c>
      <c r="B357" t="s">
        <v>1924</v>
      </c>
      <c r="C357" s="1" t="str">
        <f t="shared" si="28"/>
        <v>21:0090</v>
      </c>
      <c r="D357" s="1" t="str">
        <f t="shared" si="29"/>
        <v>21:0006</v>
      </c>
      <c r="E357" t="s">
        <v>1925</v>
      </c>
      <c r="F357" t="s">
        <v>1926</v>
      </c>
      <c r="H357">
        <v>64.307506799999999</v>
      </c>
      <c r="I357">
        <v>-110.1925275</v>
      </c>
      <c r="J357" s="1" t="str">
        <f t="shared" si="26"/>
        <v>Till</v>
      </c>
      <c r="K357" s="1" t="str">
        <f t="shared" si="27"/>
        <v>&lt;63 micron</v>
      </c>
      <c r="L357" t="s">
        <v>51</v>
      </c>
      <c r="M357" t="s">
        <v>464</v>
      </c>
      <c r="N357" t="s">
        <v>181</v>
      </c>
      <c r="O357" t="s">
        <v>163</v>
      </c>
      <c r="P357" t="s">
        <v>436</v>
      </c>
      <c r="Q357" t="s">
        <v>259</v>
      </c>
      <c r="R357" t="s">
        <v>389</v>
      </c>
      <c r="S357" t="s">
        <v>60</v>
      </c>
      <c r="T357" t="s">
        <v>296</v>
      </c>
      <c r="U357" t="s">
        <v>81</v>
      </c>
      <c r="V357" t="s">
        <v>147</v>
      </c>
      <c r="W357" t="s">
        <v>899</v>
      </c>
      <c r="X357" t="s">
        <v>63</v>
      </c>
      <c r="Y357" t="s">
        <v>64</v>
      </c>
      <c r="Z357" t="s">
        <v>51</v>
      </c>
      <c r="AA357" t="s">
        <v>363</v>
      </c>
      <c r="AB357" t="s">
        <v>319</v>
      </c>
      <c r="AC357" t="s">
        <v>64</v>
      </c>
      <c r="AD357" t="s">
        <v>1896</v>
      </c>
      <c r="AE357" t="s">
        <v>334</v>
      </c>
      <c r="AF357" t="s">
        <v>69</v>
      </c>
      <c r="AG357" t="s">
        <v>218</v>
      </c>
      <c r="AH357" t="s">
        <v>71</v>
      </c>
      <c r="AI357" t="s">
        <v>181</v>
      </c>
      <c r="AJ357" t="s">
        <v>73</v>
      </c>
      <c r="AK357" t="s">
        <v>80</v>
      </c>
      <c r="AL357" t="s">
        <v>75</v>
      </c>
      <c r="AM357" t="s">
        <v>76</v>
      </c>
      <c r="AN357" t="s">
        <v>78</v>
      </c>
      <c r="AO357" t="s">
        <v>78</v>
      </c>
      <c r="AP357" t="s">
        <v>114</v>
      </c>
      <c r="AQ357" t="s">
        <v>481</v>
      </c>
      <c r="AR357" t="s">
        <v>64</v>
      </c>
      <c r="AS357" t="s">
        <v>55</v>
      </c>
      <c r="AT357" t="s">
        <v>171</v>
      </c>
      <c r="AU357" t="s">
        <v>84</v>
      </c>
    </row>
    <row r="358" spans="1:47" hidden="1" x14ac:dyDescent="0.3">
      <c r="A358" t="s">
        <v>1927</v>
      </c>
      <c r="B358" t="s">
        <v>1928</v>
      </c>
      <c r="C358" s="1" t="str">
        <f t="shared" si="28"/>
        <v>21:0090</v>
      </c>
      <c r="D358" s="1" t="str">
        <f t="shared" si="29"/>
        <v>21:0006</v>
      </c>
      <c r="E358" t="s">
        <v>1929</v>
      </c>
      <c r="F358" t="s">
        <v>1930</v>
      </c>
      <c r="H358">
        <v>64.230562599999999</v>
      </c>
      <c r="I358">
        <v>-110.3125938</v>
      </c>
      <c r="J358" s="1" t="str">
        <f t="shared" si="26"/>
        <v>Till</v>
      </c>
      <c r="K358" s="1" t="str">
        <f t="shared" si="27"/>
        <v>&lt;63 micron</v>
      </c>
      <c r="L358" t="s">
        <v>51</v>
      </c>
      <c r="M358" t="s">
        <v>72</v>
      </c>
      <c r="N358" t="s">
        <v>181</v>
      </c>
      <c r="O358" t="s">
        <v>381</v>
      </c>
      <c r="P358" t="s">
        <v>92</v>
      </c>
      <c r="Q358" t="s">
        <v>81</v>
      </c>
      <c r="R358" t="s">
        <v>127</v>
      </c>
      <c r="S358" t="s">
        <v>181</v>
      </c>
      <c r="T358" t="s">
        <v>156</v>
      </c>
      <c r="U358" t="s">
        <v>56</v>
      </c>
      <c r="V358" t="s">
        <v>61</v>
      </c>
      <c r="W358" t="s">
        <v>713</v>
      </c>
      <c r="X358" t="s">
        <v>97</v>
      </c>
      <c r="Y358" t="s">
        <v>64</v>
      </c>
      <c r="Z358" t="s">
        <v>51</v>
      </c>
      <c r="AA358" t="s">
        <v>68</v>
      </c>
      <c r="AB358" t="s">
        <v>102</v>
      </c>
      <c r="AC358" t="s">
        <v>64</v>
      </c>
      <c r="AD358" t="s">
        <v>1493</v>
      </c>
      <c r="AE358" t="s">
        <v>176</v>
      </c>
      <c r="AF358" t="s">
        <v>69</v>
      </c>
      <c r="AG358" t="s">
        <v>308</v>
      </c>
      <c r="AH358" t="s">
        <v>71</v>
      </c>
      <c r="AI358" t="s">
        <v>422</v>
      </c>
      <c r="AJ358" t="s">
        <v>73</v>
      </c>
      <c r="AK358" t="s">
        <v>52</v>
      </c>
      <c r="AL358" t="s">
        <v>75</v>
      </c>
      <c r="AM358" t="s">
        <v>76</v>
      </c>
      <c r="AN358" t="s">
        <v>78</v>
      </c>
      <c r="AO358" t="s">
        <v>168</v>
      </c>
      <c r="AP358" t="s">
        <v>58</v>
      </c>
      <c r="AQ358" t="s">
        <v>348</v>
      </c>
      <c r="AR358" t="s">
        <v>64</v>
      </c>
      <c r="AS358" t="s">
        <v>81</v>
      </c>
      <c r="AT358" t="s">
        <v>171</v>
      </c>
      <c r="AU358" t="s">
        <v>84</v>
      </c>
    </row>
    <row r="359" spans="1:47" hidden="1" x14ac:dyDescent="0.3">
      <c r="A359" t="s">
        <v>1931</v>
      </c>
      <c r="B359" t="s">
        <v>1932</v>
      </c>
      <c r="C359" s="1" t="str">
        <f t="shared" si="28"/>
        <v>21:0090</v>
      </c>
      <c r="D359" s="1" t="str">
        <f t="shared" si="29"/>
        <v>21:0006</v>
      </c>
      <c r="E359" t="s">
        <v>1933</v>
      </c>
      <c r="F359" t="s">
        <v>1934</v>
      </c>
      <c r="H359">
        <v>64.278832300000005</v>
      </c>
      <c r="I359">
        <v>-110.0504504</v>
      </c>
      <c r="J359" s="1" t="str">
        <f t="shared" si="26"/>
        <v>Till</v>
      </c>
      <c r="K359" s="1" t="str">
        <f t="shared" si="27"/>
        <v>&lt;63 micron</v>
      </c>
      <c r="L359" t="s">
        <v>51</v>
      </c>
      <c r="M359" t="s">
        <v>321</v>
      </c>
      <c r="N359" t="s">
        <v>97</v>
      </c>
      <c r="O359" t="s">
        <v>270</v>
      </c>
      <c r="P359" t="s">
        <v>170</v>
      </c>
      <c r="Q359" t="s">
        <v>81</v>
      </c>
      <c r="R359" t="s">
        <v>59</v>
      </c>
      <c r="S359" t="s">
        <v>60</v>
      </c>
      <c r="T359" t="s">
        <v>346</v>
      </c>
      <c r="U359" t="s">
        <v>81</v>
      </c>
      <c r="V359" t="s">
        <v>61</v>
      </c>
      <c r="W359" t="s">
        <v>684</v>
      </c>
      <c r="X359" t="s">
        <v>97</v>
      </c>
      <c r="Y359" t="s">
        <v>64</v>
      </c>
      <c r="Z359" t="s">
        <v>51</v>
      </c>
      <c r="AA359" t="s">
        <v>318</v>
      </c>
      <c r="AB359" t="s">
        <v>150</v>
      </c>
      <c r="AC359" t="s">
        <v>64</v>
      </c>
      <c r="AD359" t="s">
        <v>204</v>
      </c>
      <c r="AE359" t="s">
        <v>336</v>
      </c>
      <c r="AF359" t="s">
        <v>69</v>
      </c>
      <c r="AG359" t="s">
        <v>327</v>
      </c>
      <c r="AH359" t="s">
        <v>102</v>
      </c>
      <c r="AI359" t="s">
        <v>264</v>
      </c>
      <c r="AJ359" t="s">
        <v>73</v>
      </c>
      <c r="AK359" t="s">
        <v>264</v>
      </c>
      <c r="AL359" t="s">
        <v>75</v>
      </c>
      <c r="AM359" t="s">
        <v>76</v>
      </c>
      <c r="AN359" t="s">
        <v>78</v>
      </c>
      <c r="AO359" t="s">
        <v>137</v>
      </c>
      <c r="AP359" t="s">
        <v>58</v>
      </c>
      <c r="AQ359" t="s">
        <v>60</v>
      </c>
      <c r="AR359" t="s">
        <v>259</v>
      </c>
      <c r="AS359" t="s">
        <v>82</v>
      </c>
      <c r="AT359" t="s">
        <v>171</v>
      </c>
      <c r="AU359" t="s">
        <v>84</v>
      </c>
    </row>
    <row r="360" spans="1:47" hidden="1" x14ac:dyDescent="0.3">
      <c r="A360" t="s">
        <v>1935</v>
      </c>
      <c r="B360" t="s">
        <v>1936</v>
      </c>
      <c r="C360" s="1" t="str">
        <f t="shared" si="28"/>
        <v>21:0090</v>
      </c>
      <c r="D360" s="1" t="str">
        <f t="shared" si="29"/>
        <v>21:0006</v>
      </c>
      <c r="E360" t="s">
        <v>1937</v>
      </c>
      <c r="F360" t="s">
        <v>1938</v>
      </c>
      <c r="H360">
        <v>64.582652699999997</v>
      </c>
      <c r="I360">
        <v>-110.81320409999999</v>
      </c>
      <c r="J360" s="1" t="str">
        <f t="shared" si="26"/>
        <v>Till</v>
      </c>
      <c r="K360" s="1" t="str">
        <f t="shared" si="27"/>
        <v>&lt;63 micron</v>
      </c>
      <c r="L360" t="s">
        <v>51</v>
      </c>
      <c r="M360" t="s">
        <v>281</v>
      </c>
      <c r="N360" t="s">
        <v>119</v>
      </c>
      <c r="O360" t="s">
        <v>504</v>
      </c>
      <c r="P360" t="s">
        <v>421</v>
      </c>
      <c r="Q360" t="s">
        <v>259</v>
      </c>
      <c r="R360" t="s">
        <v>113</v>
      </c>
      <c r="S360" t="s">
        <v>260</v>
      </c>
      <c r="T360" t="s">
        <v>261</v>
      </c>
      <c r="U360" t="s">
        <v>116</v>
      </c>
      <c r="V360" t="s">
        <v>147</v>
      </c>
      <c r="W360" t="s">
        <v>458</v>
      </c>
      <c r="X360" t="s">
        <v>60</v>
      </c>
      <c r="Y360" t="s">
        <v>64</v>
      </c>
      <c r="Z360" t="s">
        <v>51</v>
      </c>
      <c r="AA360" t="s">
        <v>120</v>
      </c>
      <c r="AB360" t="s">
        <v>102</v>
      </c>
      <c r="AC360" t="s">
        <v>64</v>
      </c>
      <c r="AD360" t="s">
        <v>362</v>
      </c>
      <c r="AE360" t="s">
        <v>98</v>
      </c>
      <c r="AF360" t="s">
        <v>69</v>
      </c>
      <c r="AG360" t="s">
        <v>83</v>
      </c>
      <c r="AH360" t="s">
        <v>71</v>
      </c>
      <c r="AI360" t="s">
        <v>114</v>
      </c>
      <c r="AJ360" t="s">
        <v>73</v>
      </c>
      <c r="AK360" t="s">
        <v>208</v>
      </c>
      <c r="AL360" t="s">
        <v>75</v>
      </c>
      <c r="AM360" t="s">
        <v>76</v>
      </c>
      <c r="AN360" t="s">
        <v>78</v>
      </c>
      <c r="AO360" t="s">
        <v>137</v>
      </c>
      <c r="AP360" t="s">
        <v>58</v>
      </c>
      <c r="AQ360" t="s">
        <v>481</v>
      </c>
      <c r="AR360" t="s">
        <v>56</v>
      </c>
      <c r="AS360" t="s">
        <v>81</v>
      </c>
      <c r="AT360" t="s">
        <v>1303</v>
      </c>
      <c r="AU360" t="s">
        <v>84</v>
      </c>
    </row>
    <row r="361" spans="1:47" hidden="1" x14ac:dyDescent="0.3">
      <c r="A361" t="s">
        <v>1939</v>
      </c>
      <c r="B361" t="s">
        <v>1940</v>
      </c>
      <c r="C361" s="1" t="str">
        <f t="shared" si="28"/>
        <v>21:0090</v>
      </c>
      <c r="D361" s="1" t="str">
        <f t="shared" si="29"/>
        <v>21:0006</v>
      </c>
      <c r="E361" t="s">
        <v>1941</v>
      </c>
      <c r="F361" t="s">
        <v>1942</v>
      </c>
      <c r="H361">
        <v>64.586989200000005</v>
      </c>
      <c r="I361">
        <v>-110.8079742</v>
      </c>
      <c r="J361" s="1" t="str">
        <f t="shared" si="26"/>
        <v>Till</v>
      </c>
      <c r="K361" s="1" t="str">
        <f t="shared" si="27"/>
        <v>&lt;63 micron</v>
      </c>
      <c r="L361" t="s">
        <v>51</v>
      </c>
      <c r="M361" t="s">
        <v>337</v>
      </c>
      <c r="N361" t="s">
        <v>60</v>
      </c>
      <c r="O361" t="s">
        <v>457</v>
      </c>
      <c r="P361" t="s">
        <v>92</v>
      </c>
      <c r="Q361" t="s">
        <v>259</v>
      </c>
      <c r="R361" t="s">
        <v>145</v>
      </c>
      <c r="S361" t="s">
        <v>260</v>
      </c>
      <c r="T361" t="s">
        <v>261</v>
      </c>
      <c r="U361" t="s">
        <v>60</v>
      </c>
      <c r="V361" t="s">
        <v>147</v>
      </c>
      <c r="W361" t="s">
        <v>1943</v>
      </c>
      <c r="X361" t="s">
        <v>181</v>
      </c>
      <c r="Y361" t="s">
        <v>64</v>
      </c>
      <c r="Z361" t="s">
        <v>51</v>
      </c>
      <c r="AA361" t="s">
        <v>120</v>
      </c>
      <c r="AB361" t="s">
        <v>102</v>
      </c>
      <c r="AC361" t="s">
        <v>64</v>
      </c>
      <c r="AD361" t="s">
        <v>719</v>
      </c>
      <c r="AE361" t="s">
        <v>98</v>
      </c>
      <c r="AF361" t="s">
        <v>69</v>
      </c>
      <c r="AG361" t="s">
        <v>197</v>
      </c>
      <c r="AH361" t="s">
        <v>71</v>
      </c>
      <c r="AI361" t="s">
        <v>209</v>
      </c>
      <c r="AJ361" t="s">
        <v>73</v>
      </c>
      <c r="AK361" t="s">
        <v>208</v>
      </c>
      <c r="AL361" t="s">
        <v>75</v>
      </c>
      <c r="AM361" t="s">
        <v>76</v>
      </c>
      <c r="AN361" t="s">
        <v>78</v>
      </c>
      <c r="AO361" t="s">
        <v>78</v>
      </c>
      <c r="AP361" t="s">
        <v>58</v>
      </c>
      <c r="AQ361" t="s">
        <v>103</v>
      </c>
      <c r="AR361" t="s">
        <v>259</v>
      </c>
      <c r="AS361" t="s">
        <v>82</v>
      </c>
      <c r="AT361" t="s">
        <v>171</v>
      </c>
      <c r="AU361" t="s">
        <v>84</v>
      </c>
    </row>
    <row r="362" spans="1:47" hidden="1" x14ac:dyDescent="0.3">
      <c r="A362" t="s">
        <v>1944</v>
      </c>
      <c r="B362" t="s">
        <v>1945</v>
      </c>
      <c r="C362" s="1" t="str">
        <f t="shared" si="28"/>
        <v>21:0090</v>
      </c>
      <c r="D362" s="1" t="str">
        <f t="shared" si="29"/>
        <v>21:0006</v>
      </c>
      <c r="E362" t="s">
        <v>1946</v>
      </c>
      <c r="F362" t="s">
        <v>1947</v>
      </c>
      <c r="H362">
        <v>64.055909700000001</v>
      </c>
      <c r="I362">
        <v>-110.4833916</v>
      </c>
      <c r="J362" s="1" t="str">
        <f t="shared" si="26"/>
        <v>Till</v>
      </c>
      <c r="K362" s="1" t="str">
        <f t="shared" si="27"/>
        <v>&lt;63 micron</v>
      </c>
      <c r="L362" t="s">
        <v>51</v>
      </c>
      <c r="M362" t="s">
        <v>392</v>
      </c>
      <c r="N362" t="s">
        <v>63</v>
      </c>
      <c r="O362" t="s">
        <v>233</v>
      </c>
      <c r="P362" t="s">
        <v>74</v>
      </c>
      <c r="Q362" t="s">
        <v>259</v>
      </c>
      <c r="R362" t="s">
        <v>494</v>
      </c>
      <c r="S362" t="s">
        <v>114</v>
      </c>
      <c r="T362" t="s">
        <v>94</v>
      </c>
      <c r="U362" t="s">
        <v>63</v>
      </c>
      <c r="V362" t="s">
        <v>147</v>
      </c>
      <c r="W362" t="s">
        <v>1570</v>
      </c>
      <c r="X362" t="s">
        <v>97</v>
      </c>
      <c r="Y362" t="s">
        <v>64</v>
      </c>
      <c r="Z362" t="s">
        <v>51</v>
      </c>
      <c r="AA362" t="s">
        <v>548</v>
      </c>
      <c r="AB362" t="s">
        <v>66</v>
      </c>
      <c r="AC362" t="s">
        <v>64</v>
      </c>
      <c r="AD362" t="s">
        <v>685</v>
      </c>
      <c r="AE362" t="s">
        <v>149</v>
      </c>
      <c r="AF362" t="s">
        <v>69</v>
      </c>
      <c r="AG362" t="s">
        <v>261</v>
      </c>
      <c r="AH362" t="s">
        <v>194</v>
      </c>
      <c r="AI362" t="s">
        <v>58</v>
      </c>
      <c r="AJ362" t="s">
        <v>73</v>
      </c>
      <c r="AK362" t="s">
        <v>533</v>
      </c>
      <c r="AL362" t="s">
        <v>75</v>
      </c>
      <c r="AM362" t="s">
        <v>76</v>
      </c>
      <c r="AN362" t="s">
        <v>61</v>
      </c>
      <c r="AO362" t="s">
        <v>137</v>
      </c>
      <c r="AP362" t="s">
        <v>225</v>
      </c>
      <c r="AQ362" t="s">
        <v>686</v>
      </c>
      <c r="AR362" t="s">
        <v>64</v>
      </c>
      <c r="AS362" t="s">
        <v>77</v>
      </c>
      <c r="AT362" t="s">
        <v>132</v>
      </c>
      <c r="AU362" t="s">
        <v>84</v>
      </c>
    </row>
    <row r="363" spans="1:47" hidden="1" x14ac:dyDescent="0.3">
      <c r="A363" t="s">
        <v>1948</v>
      </c>
      <c r="B363" t="s">
        <v>1949</v>
      </c>
      <c r="C363" s="1" t="str">
        <f t="shared" ref="C363:C392" si="30">HYPERLINK("https://geochem.nrcan.gc.ca/cdogs/content/bdl/bdl210090_e.htm", "21:0090")</f>
        <v>21:0090</v>
      </c>
      <c r="D363" s="1" t="str">
        <f t="shared" ref="D363:D392" si="31">HYPERLINK("https://geochem.nrcan.gc.ca/cdogs/content/svy/svy210006_e.htm", "21:0006")</f>
        <v>21:0006</v>
      </c>
      <c r="E363" t="s">
        <v>1950</v>
      </c>
      <c r="F363" t="s">
        <v>1951</v>
      </c>
      <c r="H363">
        <v>64.596792600000001</v>
      </c>
      <c r="I363">
        <v>-110.3973359</v>
      </c>
      <c r="J363" s="1" t="str">
        <f t="shared" si="26"/>
        <v>Till</v>
      </c>
      <c r="K363" s="1" t="str">
        <f t="shared" si="27"/>
        <v>&lt;63 micron</v>
      </c>
      <c r="L363" t="s">
        <v>51</v>
      </c>
      <c r="M363" t="s">
        <v>398</v>
      </c>
      <c r="N363" t="s">
        <v>53</v>
      </c>
      <c r="O363" t="s">
        <v>375</v>
      </c>
      <c r="P363" t="s">
        <v>147</v>
      </c>
      <c r="Q363" t="s">
        <v>81</v>
      </c>
      <c r="R363" t="s">
        <v>145</v>
      </c>
      <c r="S363" t="s">
        <v>58</v>
      </c>
      <c r="T363" t="s">
        <v>472</v>
      </c>
      <c r="U363" t="s">
        <v>97</v>
      </c>
      <c r="V363" t="s">
        <v>259</v>
      </c>
      <c r="W363" t="s">
        <v>96</v>
      </c>
      <c r="X363" t="s">
        <v>181</v>
      </c>
      <c r="Y363" t="s">
        <v>64</v>
      </c>
      <c r="Z363" t="s">
        <v>51</v>
      </c>
      <c r="AA363" t="s">
        <v>149</v>
      </c>
      <c r="AB363" t="s">
        <v>408</v>
      </c>
      <c r="AC363" t="s">
        <v>64</v>
      </c>
      <c r="AD363" t="s">
        <v>577</v>
      </c>
      <c r="AE363" t="s">
        <v>176</v>
      </c>
      <c r="AF363" t="s">
        <v>69</v>
      </c>
      <c r="AG363" t="s">
        <v>115</v>
      </c>
      <c r="AH363" t="s">
        <v>71</v>
      </c>
      <c r="AI363" t="s">
        <v>58</v>
      </c>
      <c r="AJ363" t="s">
        <v>73</v>
      </c>
      <c r="AK363" t="s">
        <v>52</v>
      </c>
      <c r="AL363" t="s">
        <v>75</v>
      </c>
      <c r="AM363" t="s">
        <v>76</v>
      </c>
      <c r="AN363" t="s">
        <v>78</v>
      </c>
      <c r="AO363" t="s">
        <v>137</v>
      </c>
      <c r="AP363" t="s">
        <v>209</v>
      </c>
      <c r="AQ363" t="s">
        <v>264</v>
      </c>
      <c r="AR363" t="s">
        <v>64</v>
      </c>
      <c r="AS363" t="s">
        <v>139</v>
      </c>
      <c r="AT363" t="s">
        <v>621</v>
      </c>
      <c r="AU363" t="s">
        <v>84</v>
      </c>
    </row>
    <row r="364" spans="1:47" hidden="1" x14ac:dyDescent="0.3">
      <c r="A364" t="s">
        <v>1952</v>
      </c>
      <c r="B364" t="s">
        <v>1953</v>
      </c>
      <c r="C364" s="1" t="str">
        <f t="shared" si="30"/>
        <v>21:0090</v>
      </c>
      <c r="D364" s="1" t="str">
        <f t="shared" si="31"/>
        <v>21:0006</v>
      </c>
      <c r="E364" t="s">
        <v>1954</v>
      </c>
      <c r="F364" t="s">
        <v>1955</v>
      </c>
      <c r="H364">
        <v>64.666420500000001</v>
      </c>
      <c r="I364">
        <v>-110.9742608</v>
      </c>
      <c r="J364" s="1" t="str">
        <f t="shared" si="26"/>
        <v>Till</v>
      </c>
      <c r="K364" s="1" t="str">
        <f t="shared" si="27"/>
        <v>&lt;63 micron</v>
      </c>
      <c r="L364" t="s">
        <v>51</v>
      </c>
      <c r="M364" t="s">
        <v>79</v>
      </c>
      <c r="N364" t="s">
        <v>53</v>
      </c>
      <c r="O364" t="s">
        <v>397</v>
      </c>
      <c r="P364" t="s">
        <v>56</v>
      </c>
      <c r="Q364" t="s">
        <v>64</v>
      </c>
      <c r="R364" t="s">
        <v>692</v>
      </c>
      <c r="S364" t="s">
        <v>178</v>
      </c>
      <c r="T364" t="s">
        <v>106</v>
      </c>
      <c r="U364" t="s">
        <v>97</v>
      </c>
      <c r="V364" t="s">
        <v>61</v>
      </c>
      <c r="W364" t="s">
        <v>333</v>
      </c>
      <c r="X364" t="s">
        <v>97</v>
      </c>
      <c r="Y364" t="s">
        <v>64</v>
      </c>
      <c r="Z364" t="s">
        <v>51</v>
      </c>
      <c r="AA364" t="s">
        <v>346</v>
      </c>
      <c r="AB364" t="s">
        <v>102</v>
      </c>
      <c r="AC364" t="s">
        <v>64</v>
      </c>
      <c r="AD364" t="s">
        <v>471</v>
      </c>
      <c r="AE364" t="s">
        <v>336</v>
      </c>
      <c r="AF364" t="s">
        <v>69</v>
      </c>
      <c r="AG364" t="s">
        <v>70</v>
      </c>
      <c r="AH364" t="s">
        <v>71</v>
      </c>
      <c r="AI364" t="s">
        <v>209</v>
      </c>
      <c r="AJ364" t="s">
        <v>73</v>
      </c>
      <c r="AK364" t="s">
        <v>181</v>
      </c>
      <c r="AL364" t="s">
        <v>75</v>
      </c>
      <c r="AM364" t="s">
        <v>76</v>
      </c>
      <c r="AN364" t="s">
        <v>95</v>
      </c>
      <c r="AO364" t="s">
        <v>219</v>
      </c>
      <c r="AP364" t="s">
        <v>260</v>
      </c>
      <c r="AQ364" t="s">
        <v>314</v>
      </c>
      <c r="AR364" t="s">
        <v>64</v>
      </c>
      <c r="AS364" t="s">
        <v>81</v>
      </c>
      <c r="AT364" t="s">
        <v>825</v>
      </c>
      <c r="AU364" t="s">
        <v>84</v>
      </c>
    </row>
    <row r="365" spans="1:47" hidden="1" x14ac:dyDescent="0.3">
      <c r="A365" t="s">
        <v>1956</v>
      </c>
      <c r="B365" t="s">
        <v>1957</v>
      </c>
      <c r="C365" s="1" t="str">
        <f t="shared" si="30"/>
        <v>21:0090</v>
      </c>
      <c r="D365" s="1" t="str">
        <f t="shared" si="31"/>
        <v>21:0006</v>
      </c>
      <c r="E365" t="s">
        <v>1958</v>
      </c>
      <c r="F365" t="s">
        <v>1959</v>
      </c>
      <c r="H365">
        <v>64.736152399999995</v>
      </c>
      <c r="I365">
        <v>-110.7857041</v>
      </c>
      <c r="J365" s="1" t="str">
        <f t="shared" si="26"/>
        <v>Till</v>
      </c>
      <c r="K365" s="1" t="str">
        <f t="shared" si="27"/>
        <v>&lt;63 micron</v>
      </c>
      <c r="L365" t="s">
        <v>51</v>
      </c>
      <c r="M365" t="s">
        <v>299</v>
      </c>
      <c r="N365" t="s">
        <v>60</v>
      </c>
      <c r="O365" t="s">
        <v>282</v>
      </c>
      <c r="P365" t="s">
        <v>82</v>
      </c>
      <c r="Q365" t="s">
        <v>64</v>
      </c>
      <c r="R365" t="s">
        <v>389</v>
      </c>
      <c r="S365" t="s">
        <v>72</v>
      </c>
      <c r="T365" t="s">
        <v>234</v>
      </c>
      <c r="U365" t="s">
        <v>60</v>
      </c>
      <c r="V365" t="s">
        <v>147</v>
      </c>
      <c r="W365" t="s">
        <v>904</v>
      </c>
      <c r="X365" t="s">
        <v>119</v>
      </c>
      <c r="Y365" t="s">
        <v>64</v>
      </c>
      <c r="Z365" t="s">
        <v>51</v>
      </c>
      <c r="AA365" t="s">
        <v>284</v>
      </c>
      <c r="AB365" t="s">
        <v>408</v>
      </c>
      <c r="AC365" t="s">
        <v>64</v>
      </c>
      <c r="AD365" t="s">
        <v>246</v>
      </c>
      <c r="AE365" t="s">
        <v>336</v>
      </c>
      <c r="AF365" t="s">
        <v>70</v>
      </c>
      <c r="AG365" t="s">
        <v>94</v>
      </c>
      <c r="AH365" t="s">
        <v>71</v>
      </c>
      <c r="AI365" t="s">
        <v>232</v>
      </c>
      <c r="AJ365" t="s">
        <v>73</v>
      </c>
      <c r="AK365" t="s">
        <v>97</v>
      </c>
      <c r="AL365" t="s">
        <v>75</v>
      </c>
      <c r="AM365" t="s">
        <v>76</v>
      </c>
      <c r="AN365" t="s">
        <v>246</v>
      </c>
      <c r="AO365" t="s">
        <v>168</v>
      </c>
      <c r="AP365" t="s">
        <v>79</v>
      </c>
      <c r="AQ365" t="s">
        <v>277</v>
      </c>
      <c r="AR365" t="s">
        <v>64</v>
      </c>
      <c r="AS365" t="s">
        <v>246</v>
      </c>
      <c r="AT365" t="s">
        <v>171</v>
      </c>
      <c r="AU365" t="s">
        <v>84</v>
      </c>
    </row>
    <row r="366" spans="1:47" hidden="1" x14ac:dyDescent="0.3">
      <c r="A366" t="s">
        <v>1960</v>
      </c>
      <c r="B366" t="s">
        <v>1961</v>
      </c>
      <c r="C366" s="1" t="str">
        <f t="shared" si="30"/>
        <v>21:0090</v>
      </c>
      <c r="D366" s="1" t="str">
        <f t="shared" si="31"/>
        <v>21:0006</v>
      </c>
      <c r="E366" t="s">
        <v>1962</v>
      </c>
      <c r="F366" t="s">
        <v>1963</v>
      </c>
      <c r="H366">
        <v>64.722633500000001</v>
      </c>
      <c r="I366">
        <v>-110.5430549</v>
      </c>
      <c r="J366" s="1" t="str">
        <f t="shared" si="26"/>
        <v>Till</v>
      </c>
      <c r="K366" s="1" t="str">
        <f t="shared" si="27"/>
        <v>&lt;63 micron</v>
      </c>
      <c r="L366" t="s">
        <v>51</v>
      </c>
      <c r="M366" t="s">
        <v>232</v>
      </c>
      <c r="N366" t="s">
        <v>53</v>
      </c>
      <c r="O366" t="s">
        <v>90</v>
      </c>
      <c r="P366" t="s">
        <v>271</v>
      </c>
      <c r="Q366" t="s">
        <v>259</v>
      </c>
      <c r="R366" t="s">
        <v>692</v>
      </c>
      <c r="S366" t="s">
        <v>260</v>
      </c>
      <c r="T366" t="s">
        <v>94</v>
      </c>
      <c r="U366" t="s">
        <v>181</v>
      </c>
      <c r="V366" t="s">
        <v>95</v>
      </c>
      <c r="W366" t="s">
        <v>779</v>
      </c>
      <c r="X366" t="s">
        <v>181</v>
      </c>
      <c r="Y366" t="s">
        <v>64</v>
      </c>
      <c r="Z366" t="s">
        <v>51</v>
      </c>
      <c r="AA366" t="s">
        <v>318</v>
      </c>
      <c r="AB366" t="s">
        <v>306</v>
      </c>
      <c r="AC366" t="s">
        <v>64</v>
      </c>
      <c r="AD366" t="s">
        <v>685</v>
      </c>
      <c r="AE366" t="s">
        <v>98</v>
      </c>
      <c r="AF366" t="s">
        <v>69</v>
      </c>
      <c r="AG366" t="s">
        <v>261</v>
      </c>
      <c r="AH366" t="s">
        <v>102</v>
      </c>
      <c r="AI366" t="s">
        <v>72</v>
      </c>
      <c r="AJ366" t="s">
        <v>73</v>
      </c>
      <c r="AK366" t="s">
        <v>422</v>
      </c>
      <c r="AL366" t="s">
        <v>75</v>
      </c>
      <c r="AM366" t="s">
        <v>76</v>
      </c>
      <c r="AN366" t="s">
        <v>300</v>
      </c>
      <c r="AO366" t="s">
        <v>168</v>
      </c>
      <c r="AP366" t="s">
        <v>225</v>
      </c>
      <c r="AQ366" t="s">
        <v>124</v>
      </c>
      <c r="AR366" t="s">
        <v>116</v>
      </c>
      <c r="AS366" t="s">
        <v>139</v>
      </c>
      <c r="AT366" t="s">
        <v>525</v>
      </c>
      <c r="AU366" t="s">
        <v>84</v>
      </c>
    </row>
    <row r="367" spans="1:47" hidden="1" x14ac:dyDescent="0.3">
      <c r="A367" t="s">
        <v>1964</v>
      </c>
      <c r="B367" t="s">
        <v>1965</v>
      </c>
      <c r="C367" s="1" t="str">
        <f t="shared" si="30"/>
        <v>21:0090</v>
      </c>
      <c r="D367" s="1" t="str">
        <f t="shared" si="31"/>
        <v>21:0006</v>
      </c>
      <c r="E367" t="s">
        <v>1966</v>
      </c>
      <c r="F367" t="s">
        <v>1967</v>
      </c>
      <c r="H367">
        <v>64.877625899999998</v>
      </c>
      <c r="I367">
        <v>-110.328458</v>
      </c>
      <c r="J367" s="1" t="str">
        <f t="shared" si="26"/>
        <v>Till</v>
      </c>
      <c r="K367" s="1" t="str">
        <f t="shared" si="27"/>
        <v>&lt;63 micron</v>
      </c>
      <c r="L367" t="s">
        <v>51</v>
      </c>
      <c r="M367" t="s">
        <v>202</v>
      </c>
      <c r="N367" t="s">
        <v>60</v>
      </c>
      <c r="O367" t="s">
        <v>650</v>
      </c>
      <c r="P367" t="s">
        <v>246</v>
      </c>
      <c r="Q367" t="s">
        <v>259</v>
      </c>
      <c r="R367" t="s">
        <v>308</v>
      </c>
      <c r="S367" t="s">
        <v>72</v>
      </c>
      <c r="T367" t="s">
        <v>145</v>
      </c>
      <c r="U367" t="s">
        <v>116</v>
      </c>
      <c r="V367" t="s">
        <v>154</v>
      </c>
      <c r="W367" t="s">
        <v>819</v>
      </c>
      <c r="X367" t="s">
        <v>97</v>
      </c>
      <c r="Y367" t="s">
        <v>64</v>
      </c>
      <c r="Z367" t="s">
        <v>51</v>
      </c>
      <c r="AA367" t="s">
        <v>206</v>
      </c>
      <c r="AB367" t="s">
        <v>306</v>
      </c>
      <c r="AC367" t="s">
        <v>64</v>
      </c>
      <c r="AD367" t="s">
        <v>151</v>
      </c>
      <c r="AE367" t="s">
        <v>337</v>
      </c>
      <c r="AF367" t="s">
        <v>69</v>
      </c>
      <c r="AG367" t="s">
        <v>94</v>
      </c>
      <c r="AH367" t="s">
        <v>71</v>
      </c>
      <c r="AI367" t="s">
        <v>207</v>
      </c>
      <c r="AJ367" t="s">
        <v>73</v>
      </c>
      <c r="AK367" t="s">
        <v>60</v>
      </c>
      <c r="AL367" t="s">
        <v>75</v>
      </c>
      <c r="AM367" t="s">
        <v>76</v>
      </c>
      <c r="AN367" t="s">
        <v>259</v>
      </c>
      <c r="AO367" t="s">
        <v>104</v>
      </c>
      <c r="AP367" t="s">
        <v>58</v>
      </c>
      <c r="AQ367" t="s">
        <v>314</v>
      </c>
      <c r="AR367" t="s">
        <v>64</v>
      </c>
      <c r="AS367" t="s">
        <v>300</v>
      </c>
      <c r="AT367" t="s">
        <v>414</v>
      </c>
      <c r="AU367" t="s">
        <v>84</v>
      </c>
    </row>
    <row r="368" spans="1:47" hidden="1" x14ac:dyDescent="0.3">
      <c r="A368" t="s">
        <v>1968</v>
      </c>
      <c r="B368" t="s">
        <v>1969</v>
      </c>
      <c r="C368" s="1" t="str">
        <f t="shared" si="30"/>
        <v>21:0090</v>
      </c>
      <c r="D368" s="1" t="str">
        <f t="shared" si="31"/>
        <v>21:0006</v>
      </c>
      <c r="E368" t="s">
        <v>1970</v>
      </c>
      <c r="F368" t="s">
        <v>1971</v>
      </c>
      <c r="H368">
        <v>64.938467900000006</v>
      </c>
      <c r="I368">
        <v>-110.257178</v>
      </c>
      <c r="J368" s="1" t="str">
        <f t="shared" si="26"/>
        <v>Till</v>
      </c>
      <c r="K368" s="1" t="str">
        <f t="shared" si="27"/>
        <v>&lt;63 micron</v>
      </c>
      <c r="L368" t="s">
        <v>51</v>
      </c>
      <c r="M368" t="s">
        <v>686</v>
      </c>
      <c r="N368" t="s">
        <v>81</v>
      </c>
      <c r="O368" t="s">
        <v>381</v>
      </c>
      <c r="P368" t="s">
        <v>78</v>
      </c>
      <c r="Q368" t="s">
        <v>64</v>
      </c>
      <c r="R368" t="s">
        <v>369</v>
      </c>
      <c r="S368" t="s">
        <v>97</v>
      </c>
      <c r="T368" t="s">
        <v>369</v>
      </c>
      <c r="U368" t="s">
        <v>116</v>
      </c>
      <c r="V368" t="s">
        <v>61</v>
      </c>
      <c r="W368" t="s">
        <v>246</v>
      </c>
      <c r="X368" t="s">
        <v>63</v>
      </c>
      <c r="Y368" t="s">
        <v>64</v>
      </c>
      <c r="Z368" t="s">
        <v>51</v>
      </c>
      <c r="AA368" t="s">
        <v>192</v>
      </c>
      <c r="AB368" t="s">
        <v>102</v>
      </c>
      <c r="AC368" t="s">
        <v>64</v>
      </c>
      <c r="AD368" t="s">
        <v>407</v>
      </c>
      <c r="AE368" t="s">
        <v>152</v>
      </c>
      <c r="AF368" t="s">
        <v>69</v>
      </c>
      <c r="AG368" t="s">
        <v>327</v>
      </c>
      <c r="AH368" t="s">
        <v>194</v>
      </c>
      <c r="AI368" t="s">
        <v>474</v>
      </c>
      <c r="AJ368" t="s">
        <v>73</v>
      </c>
      <c r="AK368" t="s">
        <v>196</v>
      </c>
      <c r="AL368" t="s">
        <v>75</v>
      </c>
      <c r="AM368" t="s">
        <v>76</v>
      </c>
      <c r="AN368" t="s">
        <v>137</v>
      </c>
      <c r="AO368" t="s">
        <v>168</v>
      </c>
      <c r="AP368" t="s">
        <v>58</v>
      </c>
      <c r="AQ368" t="s">
        <v>60</v>
      </c>
      <c r="AR368" t="s">
        <v>64</v>
      </c>
      <c r="AS368" t="s">
        <v>81</v>
      </c>
      <c r="AT368" t="s">
        <v>562</v>
      </c>
      <c r="AU368" t="s">
        <v>84</v>
      </c>
    </row>
    <row r="369" spans="1:47" hidden="1" x14ac:dyDescent="0.3">
      <c r="A369" t="s">
        <v>1972</v>
      </c>
      <c r="B369" t="s">
        <v>1973</v>
      </c>
      <c r="C369" s="1" t="str">
        <f t="shared" si="30"/>
        <v>21:0090</v>
      </c>
      <c r="D369" s="1" t="str">
        <f t="shared" si="31"/>
        <v>21:0006</v>
      </c>
      <c r="E369" t="s">
        <v>1974</v>
      </c>
      <c r="F369" t="s">
        <v>1975</v>
      </c>
      <c r="H369">
        <v>64.849729400000001</v>
      </c>
      <c r="I369">
        <v>-110.1274183</v>
      </c>
      <c r="J369" s="1" t="str">
        <f t="shared" si="26"/>
        <v>Till</v>
      </c>
      <c r="K369" s="1" t="str">
        <f t="shared" si="27"/>
        <v>&lt;63 micron</v>
      </c>
      <c r="L369" t="s">
        <v>51</v>
      </c>
      <c r="M369" t="s">
        <v>464</v>
      </c>
      <c r="N369" t="s">
        <v>53</v>
      </c>
      <c r="O369" t="s">
        <v>532</v>
      </c>
      <c r="P369" t="s">
        <v>55</v>
      </c>
      <c r="Q369" t="s">
        <v>259</v>
      </c>
      <c r="R369" t="s">
        <v>132</v>
      </c>
      <c r="S369" t="s">
        <v>58</v>
      </c>
      <c r="T369" t="s">
        <v>115</v>
      </c>
      <c r="U369" t="s">
        <v>60</v>
      </c>
      <c r="V369" t="s">
        <v>147</v>
      </c>
      <c r="W369" t="s">
        <v>170</v>
      </c>
      <c r="X369" t="s">
        <v>97</v>
      </c>
      <c r="Y369" t="s">
        <v>64</v>
      </c>
      <c r="Z369" t="s">
        <v>51</v>
      </c>
      <c r="AA369" t="s">
        <v>814</v>
      </c>
      <c r="AB369" t="s">
        <v>121</v>
      </c>
      <c r="AC369" t="s">
        <v>64</v>
      </c>
      <c r="AD369" t="s">
        <v>399</v>
      </c>
      <c r="AE369" t="s">
        <v>206</v>
      </c>
      <c r="AF369" t="s">
        <v>69</v>
      </c>
      <c r="AG369" t="s">
        <v>94</v>
      </c>
      <c r="AH369" t="s">
        <v>71</v>
      </c>
      <c r="AI369" t="s">
        <v>58</v>
      </c>
      <c r="AJ369" t="s">
        <v>73</v>
      </c>
      <c r="AK369" t="s">
        <v>125</v>
      </c>
      <c r="AL369" t="s">
        <v>75</v>
      </c>
      <c r="AM369" t="s">
        <v>76</v>
      </c>
      <c r="AN369" t="s">
        <v>82</v>
      </c>
      <c r="AO369" t="s">
        <v>104</v>
      </c>
      <c r="AP369" t="s">
        <v>114</v>
      </c>
      <c r="AQ369" t="s">
        <v>298</v>
      </c>
      <c r="AR369" t="s">
        <v>64</v>
      </c>
      <c r="AS369" t="s">
        <v>81</v>
      </c>
      <c r="AT369" t="s">
        <v>435</v>
      </c>
      <c r="AU369" t="s">
        <v>84</v>
      </c>
    </row>
    <row r="370" spans="1:47" hidden="1" x14ac:dyDescent="0.3">
      <c r="A370" t="s">
        <v>1976</v>
      </c>
      <c r="B370" t="s">
        <v>1977</v>
      </c>
      <c r="C370" s="1" t="str">
        <f t="shared" si="30"/>
        <v>21:0090</v>
      </c>
      <c r="D370" s="1" t="str">
        <f t="shared" si="31"/>
        <v>21:0006</v>
      </c>
      <c r="E370" t="s">
        <v>1978</v>
      </c>
      <c r="F370" t="s">
        <v>1979</v>
      </c>
      <c r="H370">
        <v>64.757830600000005</v>
      </c>
      <c r="I370">
        <v>-110.149761</v>
      </c>
      <c r="J370" s="1" t="str">
        <f t="shared" si="26"/>
        <v>Till</v>
      </c>
      <c r="K370" s="1" t="str">
        <f t="shared" si="27"/>
        <v>&lt;63 micron</v>
      </c>
      <c r="L370" t="s">
        <v>51</v>
      </c>
      <c r="M370" t="s">
        <v>167</v>
      </c>
      <c r="N370" t="s">
        <v>53</v>
      </c>
      <c r="O370" t="s">
        <v>112</v>
      </c>
      <c r="P370" t="s">
        <v>297</v>
      </c>
      <c r="Q370" t="s">
        <v>64</v>
      </c>
      <c r="R370" t="s">
        <v>234</v>
      </c>
      <c r="S370" t="s">
        <v>63</v>
      </c>
      <c r="T370" t="s">
        <v>273</v>
      </c>
      <c r="U370" t="s">
        <v>116</v>
      </c>
      <c r="V370" t="s">
        <v>259</v>
      </c>
      <c r="W370" t="s">
        <v>864</v>
      </c>
      <c r="X370" t="s">
        <v>97</v>
      </c>
      <c r="Y370" t="s">
        <v>64</v>
      </c>
      <c r="Z370" t="s">
        <v>51</v>
      </c>
      <c r="AA370" t="s">
        <v>192</v>
      </c>
      <c r="AB370" t="s">
        <v>428</v>
      </c>
      <c r="AC370" t="s">
        <v>64</v>
      </c>
      <c r="AD370" t="s">
        <v>429</v>
      </c>
      <c r="AE370" t="s">
        <v>470</v>
      </c>
      <c r="AF370" t="s">
        <v>69</v>
      </c>
      <c r="AG370" t="s">
        <v>106</v>
      </c>
      <c r="AH370" t="s">
        <v>71</v>
      </c>
      <c r="AI370" t="s">
        <v>63</v>
      </c>
      <c r="AJ370" t="s">
        <v>73</v>
      </c>
      <c r="AK370" t="s">
        <v>277</v>
      </c>
      <c r="AL370" t="s">
        <v>75</v>
      </c>
      <c r="AM370" t="s">
        <v>76</v>
      </c>
      <c r="AN370" t="s">
        <v>147</v>
      </c>
      <c r="AO370" t="s">
        <v>137</v>
      </c>
      <c r="AP370" t="s">
        <v>225</v>
      </c>
      <c r="AQ370" t="s">
        <v>533</v>
      </c>
      <c r="AR370" t="s">
        <v>64</v>
      </c>
      <c r="AS370" t="s">
        <v>117</v>
      </c>
      <c r="AT370" t="s">
        <v>123</v>
      </c>
      <c r="AU370" t="s">
        <v>84</v>
      </c>
    </row>
    <row r="371" spans="1:47" hidden="1" x14ac:dyDescent="0.3">
      <c r="A371" t="s">
        <v>1980</v>
      </c>
      <c r="B371" t="s">
        <v>1981</v>
      </c>
      <c r="C371" s="1" t="str">
        <f t="shared" si="30"/>
        <v>21:0090</v>
      </c>
      <c r="D371" s="1" t="str">
        <f t="shared" si="31"/>
        <v>21:0006</v>
      </c>
      <c r="E371" t="s">
        <v>1982</v>
      </c>
      <c r="F371" t="s">
        <v>1983</v>
      </c>
      <c r="H371">
        <v>64.591807200000005</v>
      </c>
      <c r="I371">
        <v>-110.1490563</v>
      </c>
      <c r="J371" s="1" t="str">
        <f t="shared" si="26"/>
        <v>Till</v>
      </c>
      <c r="K371" s="1" t="str">
        <f t="shared" si="27"/>
        <v>&lt;63 micron</v>
      </c>
      <c r="L371" t="s">
        <v>51</v>
      </c>
      <c r="M371" t="s">
        <v>239</v>
      </c>
      <c r="N371" t="s">
        <v>53</v>
      </c>
      <c r="O371" t="s">
        <v>90</v>
      </c>
      <c r="P371" t="s">
        <v>105</v>
      </c>
      <c r="Q371" t="s">
        <v>81</v>
      </c>
      <c r="R371" t="s">
        <v>131</v>
      </c>
      <c r="S371" t="s">
        <v>72</v>
      </c>
      <c r="T371" t="s">
        <v>70</v>
      </c>
      <c r="U371" t="s">
        <v>116</v>
      </c>
      <c r="V371" t="s">
        <v>61</v>
      </c>
      <c r="W371" t="s">
        <v>612</v>
      </c>
      <c r="X371" t="s">
        <v>97</v>
      </c>
      <c r="Y371" t="s">
        <v>64</v>
      </c>
      <c r="Z371" t="s">
        <v>51</v>
      </c>
      <c r="AA371" t="s">
        <v>318</v>
      </c>
      <c r="AB371" t="s">
        <v>102</v>
      </c>
      <c r="AC371" t="s">
        <v>64</v>
      </c>
      <c r="AD371" t="s">
        <v>286</v>
      </c>
      <c r="AE371" t="s">
        <v>101</v>
      </c>
      <c r="AF371" t="s">
        <v>106</v>
      </c>
      <c r="AG371" t="s">
        <v>131</v>
      </c>
      <c r="AH371" t="s">
        <v>194</v>
      </c>
      <c r="AI371" t="s">
        <v>72</v>
      </c>
      <c r="AJ371" t="s">
        <v>73</v>
      </c>
      <c r="AK371" t="s">
        <v>52</v>
      </c>
      <c r="AL371" t="s">
        <v>75</v>
      </c>
      <c r="AM371" t="s">
        <v>76</v>
      </c>
      <c r="AN371" t="s">
        <v>78</v>
      </c>
      <c r="AO371" t="s">
        <v>104</v>
      </c>
      <c r="AP371" t="s">
        <v>72</v>
      </c>
      <c r="AQ371" t="s">
        <v>55</v>
      </c>
      <c r="AR371" t="s">
        <v>64</v>
      </c>
      <c r="AS371" t="s">
        <v>246</v>
      </c>
      <c r="AT371" t="s">
        <v>316</v>
      </c>
      <c r="AU371" t="s">
        <v>84</v>
      </c>
    </row>
    <row r="372" spans="1:47" hidden="1" x14ac:dyDescent="0.3">
      <c r="A372" t="s">
        <v>1984</v>
      </c>
      <c r="B372" t="s">
        <v>1985</v>
      </c>
      <c r="C372" s="1" t="str">
        <f t="shared" si="30"/>
        <v>21:0090</v>
      </c>
      <c r="D372" s="1" t="str">
        <f t="shared" si="31"/>
        <v>21:0006</v>
      </c>
      <c r="E372" t="s">
        <v>1986</v>
      </c>
      <c r="F372" t="s">
        <v>1987</v>
      </c>
      <c r="H372">
        <v>64.403685100000004</v>
      </c>
      <c r="I372">
        <v>-110.1588519</v>
      </c>
      <c r="J372" s="1" t="str">
        <f t="shared" si="26"/>
        <v>Till</v>
      </c>
      <c r="K372" s="1" t="str">
        <f t="shared" si="27"/>
        <v>&lt;63 micron</v>
      </c>
      <c r="L372" t="s">
        <v>51</v>
      </c>
      <c r="M372" t="s">
        <v>252</v>
      </c>
      <c r="N372" t="s">
        <v>56</v>
      </c>
      <c r="O372" t="s">
        <v>909</v>
      </c>
      <c r="P372" t="s">
        <v>299</v>
      </c>
      <c r="Q372" t="s">
        <v>64</v>
      </c>
      <c r="R372" t="s">
        <v>238</v>
      </c>
      <c r="S372" t="s">
        <v>181</v>
      </c>
      <c r="T372" t="s">
        <v>548</v>
      </c>
      <c r="U372" t="s">
        <v>81</v>
      </c>
      <c r="V372" t="s">
        <v>147</v>
      </c>
      <c r="W372" t="s">
        <v>500</v>
      </c>
      <c r="X372" t="s">
        <v>63</v>
      </c>
      <c r="Y372" t="s">
        <v>64</v>
      </c>
      <c r="Z372" t="s">
        <v>51</v>
      </c>
      <c r="AA372" t="s">
        <v>354</v>
      </c>
      <c r="AB372" t="s">
        <v>134</v>
      </c>
      <c r="AC372" t="s">
        <v>64</v>
      </c>
      <c r="AD372" t="s">
        <v>1217</v>
      </c>
      <c r="AE372" t="s">
        <v>336</v>
      </c>
      <c r="AF372" t="s">
        <v>69</v>
      </c>
      <c r="AG372" t="s">
        <v>164</v>
      </c>
      <c r="AH372" t="s">
        <v>71</v>
      </c>
      <c r="AI372" t="s">
        <v>600</v>
      </c>
      <c r="AJ372" t="s">
        <v>73</v>
      </c>
      <c r="AK372" t="s">
        <v>80</v>
      </c>
      <c r="AL372" t="s">
        <v>75</v>
      </c>
      <c r="AM372" t="s">
        <v>76</v>
      </c>
      <c r="AN372" t="s">
        <v>61</v>
      </c>
      <c r="AO372" t="s">
        <v>137</v>
      </c>
      <c r="AP372" t="s">
        <v>260</v>
      </c>
      <c r="AQ372" t="s">
        <v>398</v>
      </c>
      <c r="AR372" t="s">
        <v>64</v>
      </c>
      <c r="AS372" t="s">
        <v>126</v>
      </c>
      <c r="AT372" t="s">
        <v>171</v>
      </c>
      <c r="AU372" t="s">
        <v>84</v>
      </c>
    </row>
    <row r="373" spans="1:47" hidden="1" x14ac:dyDescent="0.3">
      <c r="A373" t="s">
        <v>1988</v>
      </c>
      <c r="B373" t="s">
        <v>1989</v>
      </c>
      <c r="C373" s="1" t="str">
        <f t="shared" si="30"/>
        <v>21:0090</v>
      </c>
      <c r="D373" s="1" t="str">
        <f t="shared" si="31"/>
        <v>21:0006</v>
      </c>
      <c r="E373" t="s">
        <v>1986</v>
      </c>
      <c r="F373" t="s">
        <v>1990</v>
      </c>
      <c r="H373">
        <v>64.403685100000004</v>
      </c>
      <c r="I373">
        <v>-110.1588519</v>
      </c>
      <c r="J373" s="1" t="str">
        <f t="shared" si="26"/>
        <v>Till</v>
      </c>
      <c r="K373" s="1" t="str">
        <f t="shared" si="27"/>
        <v>&lt;63 micron</v>
      </c>
      <c r="L373" t="s">
        <v>51</v>
      </c>
      <c r="M373" t="s">
        <v>63</v>
      </c>
      <c r="N373" t="s">
        <v>119</v>
      </c>
      <c r="O373" t="s">
        <v>1324</v>
      </c>
      <c r="P373" t="s">
        <v>78</v>
      </c>
      <c r="Q373" t="s">
        <v>259</v>
      </c>
      <c r="R373" t="s">
        <v>190</v>
      </c>
      <c r="S373" t="s">
        <v>60</v>
      </c>
      <c r="T373" t="s">
        <v>316</v>
      </c>
      <c r="U373" t="s">
        <v>56</v>
      </c>
      <c r="V373" t="s">
        <v>147</v>
      </c>
      <c r="W373" t="s">
        <v>733</v>
      </c>
      <c r="X373" t="s">
        <v>63</v>
      </c>
      <c r="Y373" t="s">
        <v>64</v>
      </c>
      <c r="Z373" t="s">
        <v>51</v>
      </c>
      <c r="AA373" t="s">
        <v>363</v>
      </c>
      <c r="AB373" t="s">
        <v>150</v>
      </c>
      <c r="AC373" t="s">
        <v>64</v>
      </c>
      <c r="AD373" t="s">
        <v>1493</v>
      </c>
      <c r="AE373" t="s">
        <v>68</v>
      </c>
      <c r="AF373" t="s">
        <v>69</v>
      </c>
      <c r="AG373" t="s">
        <v>272</v>
      </c>
      <c r="AH373" t="s">
        <v>71</v>
      </c>
      <c r="AI373" t="s">
        <v>600</v>
      </c>
      <c r="AJ373" t="s">
        <v>73</v>
      </c>
      <c r="AK373" t="s">
        <v>422</v>
      </c>
      <c r="AL373" t="s">
        <v>75</v>
      </c>
      <c r="AM373" t="s">
        <v>76</v>
      </c>
      <c r="AN373" t="s">
        <v>78</v>
      </c>
      <c r="AO373" t="s">
        <v>78</v>
      </c>
      <c r="AP373" t="s">
        <v>209</v>
      </c>
      <c r="AQ373" t="s">
        <v>116</v>
      </c>
      <c r="AR373" t="s">
        <v>64</v>
      </c>
      <c r="AS373" t="s">
        <v>77</v>
      </c>
      <c r="AT373" t="s">
        <v>171</v>
      </c>
      <c r="AU373" t="s">
        <v>84</v>
      </c>
    </row>
    <row r="374" spans="1:47" hidden="1" x14ac:dyDescent="0.3">
      <c r="A374" t="s">
        <v>1991</v>
      </c>
      <c r="B374" t="s">
        <v>1992</v>
      </c>
      <c r="C374" s="1" t="str">
        <f t="shared" si="30"/>
        <v>21:0090</v>
      </c>
      <c r="D374" s="1" t="str">
        <f t="shared" si="31"/>
        <v>21:0006</v>
      </c>
      <c r="E374" t="s">
        <v>1993</v>
      </c>
      <c r="F374" t="s">
        <v>1994</v>
      </c>
      <c r="H374">
        <v>64.387241299999999</v>
      </c>
      <c r="I374">
        <v>-110.4123225</v>
      </c>
      <c r="J374" s="1" t="str">
        <f t="shared" si="26"/>
        <v>Till</v>
      </c>
      <c r="K374" s="1" t="str">
        <f t="shared" si="27"/>
        <v>&lt;63 micron</v>
      </c>
      <c r="L374" t="s">
        <v>51</v>
      </c>
      <c r="M374" t="s">
        <v>58</v>
      </c>
      <c r="N374" t="s">
        <v>119</v>
      </c>
      <c r="O374" t="s">
        <v>163</v>
      </c>
      <c r="P374" t="s">
        <v>92</v>
      </c>
      <c r="Q374" t="s">
        <v>259</v>
      </c>
      <c r="R374" t="s">
        <v>140</v>
      </c>
      <c r="S374" t="s">
        <v>60</v>
      </c>
      <c r="T374" t="s">
        <v>296</v>
      </c>
      <c r="U374" t="s">
        <v>81</v>
      </c>
      <c r="V374" t="s">
        <v>61</v>
      </c>
      <c r="W374" t="s">
        <v>550</v>
      </c>
      <c r="X374" t="s">
        <v>97</v>
      </c>
      <c r="Y374" t="s">
        <v>64</v>
      </c>
      <c r="Z374" t="s">
        <v>51</v>
      </c>
      <c r="AA374" t="s">
        <v>814</v>
      </c>
      <c r="AB374" t="s">
        <v>102</v>
      </c>
      <c r="AC374" t="s">
        <v>64</v>
      </c>
      <c r="AD374" t="s">
        <v>819</v>
      </c>
      <c r="AE374" t="s">
        <v>276</v>
      </c>
      <c r="AF374" t="s">
        <v>69</v>
      </c>
      <c r="AG374" t="s">
        <v>354</v>
      </c>
      <c r="AH374" t="s">
        <v>71</v>
      </c>
      <c r="AI374" t="s">
        <v>208</v>
      </c>
      <c r="AJ374" t="s">
        <v>73</v>
      </c>
      <c r="AK374" t="s">
        <v>264</v>
      </c>
      <c r="AL374" t="s">
        <v>75</v>
      </c>
      <c r="AM374" t="s">
        <v>76</v>
      </c>
      <c r="AN374" t="s">
        <v>78</v>
      </c>
      <c r="AO374" t="s">
        <v>78</v>
      </c>
      <c r="AP374" t="s">
        <v>209</v>
      </c>
      <c r="AQ374" t="s">
        <v>170</v>
      </c>
      <c r="AR374" t="s">
        <v>259</v>
      </c>
      <c r="AS374" t="s">
        <v>81</v>
      </c>
      <c r="AT374" t="s">
        <v>548</v>
      </c>
      <c r="AU374" t="s">
        <v>84</v>
      </c>
    </row>
    <row r="375" spans="1:47" hidden="1" x14ac:dyDescent="0.3">
      <c r="A375" t="s">
        <v>1995</v>
      </c>
      <c r="B375" t="s">
        <v>1996</v>
      </c>
      <c r="C375" s="1" t="str">
        <f t="shared" si="30"/>
        <v>21:0090</v>
      </c>
      <c r="D375" s="1" t="str">
        <f t="shared" si="31"/>
        <v>21:0006</v>
      </c>
      <c r="E375" t="s">
        <v>1993</v>
      </c>
      <c r="F375" t="s">
        <v>1997</v>
      </c>
      <c r="H375">
        <v>64.387241299999999</v>
      </c>
      <c r="I375">
        <v>-110.4123225</v>
      </c>
      <c r="J375" s="1" t="str">
        <f t="shared" si="26"/>
        <v>Till</v>
      </c>
      <c r="K375" s="1" t="str">
        <f t="shared" si="27"/>
        <v>&lt;63 micron</v>
      </c>
      <c r="L375" t="s">
        <v>51</v>
      </c>
      <c r="M375" t="s">
        <v>364</v>
      </c>
      <c r="N375" t="s">
        <v>318</v>
      </c>
      <c r="O375" t="s">
        <v>909</v>
      </c>
      <c r="P375" t="s">
        <v>436</v>
      </c>
      <c r="Q375" t="s">
        <v>259</v>
      </c>
      <c r="R375" t="s">
        <v>131</v>
      </c>
      <c r="S375" t="s">
        <v>60</v>
      </c>
      <c r="T375" t="s">
        <v>284</v>
      </c>
      <c r="U375" t="s">
        <v>81</v>
      </c>
      <c r="V375" t="s">
        <v>95</v>
      </c>
      <c r="W375" t="s">
        <v>910</v>
      </c>
      <c r="X375" t="s">
        <v>181</v>
      </c>
      <c r="Y375" t="s">
        <v>64</v>
      </c>
      <c r="Z375" t="s">
        <v>51</v>
      </c>
      <c r="AA375" t="s">
        <v>192</v>
      </c>
      <c r="AB375" t="s">
        <v>102</v>
      </c>
      <c r="AC375" t="s">
        <v>64</v>
      </c>
      <c r="AD375" t="s">
        <v>1384</v>
      </c>
      <c r="AE375" t="s">
        <v>152</v>
      </c>
      <c r="AF375" t="s">
        <v>69</v>
      </c>
      <c r="AG375" t="s">
        <v>363</v>
      </c>
      <c r="AH375" t="s">
        <v>71</v>
      </c>
      <c r="AI375" t="s">
        <v>60</v>
      </c>
      <c r="AJ375" t="s">
        <v>73</v>
      </c>
      <c r="AK375" t="s">
        <v>196</v>
      </c>
      <c r="AL375" t="s">
        <v>75</v>
      </c>
      <c r="AM375" t="s">
        <v>76</v>
      </c>
      <c r="AN375" t="s">
        <v>78</v>
      </c>
      <c r="AO375" t="s">
        <v>168</v>
      </c>
      <c r="AP375" t="s">
        <v>58</v>
      </c>
      <c r="AQ375" t="s">
        <v>436</v>
      </c>
      <c r="AR375" t="s">
        <v>64</v>
      </c>
      <c r="AS375" t="s">
        <v>139</v>
      </c>
      <c r="AT375" t="s">
        <v>171</v>
      </c>
      <c r="AU375" t="s">
        <v>84</v>
      </c>
    </row>
    <row r="376" spans="1:47" hidden="1" x14ac:dyDescent="0.3">
      <c r="A376" t="s">
        <v>1998</v>
      </c>
      <c r="B376" t="s">
        <v>1999</v>
      </c>
      <c r="C376" s="1" t="str">
        <f t="shared" si="30"/>
        <v>21:0090</v>
      </c>
      <c r="D376" s="1" t="str">
        <f t="shared" si="31"/>
        <v>21:0006</v>
      </c>
      <c r="E376" t="s">
        <v>2000</v>
      </c>
      <c r="F376" t="s">
        <v>2001</v>
      </c>
      <c r="H376">
        <v>64.484415100000007</v>
      </c>
      <c r="I376">
        <v>-110.3273839</v>
      </c>
      <c r="J376" s="1" t="str">
        <f t="shared" si="26"/>
        <v>Till</v>
      </c>
      <c r="K376" s="1" t="str">
        <f t="shared" si="27"/>
        <v>&lt;63 micron</v>
      </c>
      <c r="L376" t="s">
        <v>51</v>
      </c>
      <c r="M376" t="s">
        <v>702</v>
      </c>
      <c r="N376" t="s">
        <v>60</v>
      </c>
      <c r="O376" t="s">
        <v>1184</v>
      </c>
      <c r="P376" t="s">
        <v>299</v>
      </c>
      <c r="Q376" t="s">
        <v>259</v>
      </c>
      <c r="R376" t="s">
        <v>164</v>
      </c>
      <c r="S376" t="s">
        <v>181</v>
      </c>
      <c r="T376" t="s">
        <v>338</v>
      </c>
      <c r="U376" t="s">
        <v>81</v>
      </c>
      <c r="V376" t="s">
        <v>95</v>
      </c>
      <c r="W376" t="s">
        <v>361</v>
      </c>
      <c r="X376" t="s">
        <v>181</v>
      </c>
      <c r="Y376" t="s">
        <v>64</v>
      </c>
      <c r="Z376" t="s">
        <v>51</v>
      </c>
      <c r="AA376" t="s">
        <v>206</v>
      </c>
      <c r="AB376" t="s">
        <v>236</v>
      </c>
      <c r="AC376" t="s">
        <v>64</v>
      </c>
      <c r="AD376" t="s">
        <v>362</v>
      </c>
      <c r="AE376" t="s">
        <v>223</v>
      </c>
      <c r="AF376" t="s">
        <v>69</v>
      </c>
      <c r="AG376" t="s">
        <v>382</v>
      </c>
      <c r="AH376" t="s">
        <v>71</v>
      </c>
      <c r="AI376" t="s">
        <v>153</v>
      </c>
      <c r="AJ376" t="s">
        <v>73</v>
      </c>
      <c r="AK376" t="s">
        <v>339</v>
      </c>
      <c r="AL376" t="s">
        <v>75</v>
      </c>
      <c r="AM376" t="s">
        <v>76</v>
      </c>
      <c r="AN376" t="s">
        <v>78</v>
      </c>
      <c r="AO376" t="s">
        <v>168</v>
      </c>
      <c r="AP376" t="s">
        <v>232</v>
      </c>
      <c r="AQ376" t="s">
        <v>170</v>
      </c>
      <c r="AR376" t="s">
        <v>64</v>
      </c>
      <c r="AS376" t="s">
        <v>82</v>
      </c>
      <c r="AT376" t="s">
        <v>171</v>
      </c>
      <c r="AU376" t="s">
        <v>84</v>
      </c>
    </row>
    <row r="377" spans="1:47" hidden="1" x14ac:dyDescent="0.3">
      <c r="A377" t="s">
        <v>2002</v>
      </c>
      <c r="B377" t="s">
        <v>2003</v>
      </c>
      <c r="C377" s="1" t="str">
        <f t="shared" si="30"/>
        <v>21:0090</v>
      </c>
      <c r="D377" s="1" t="str">
        <f t="shared" si="31"/>
        <v>21:0006</v>
      </c>
      <c r="E377" t="s">
        <v>2004</v>
      </c>
      <c r="F377" t="s">
        <v>2005</v>
      </c>
      <c r="H377">
        <v>64.588883600000003</v>
      </c>
      <c r="I377">
        <v>-110.2056468</v>
      </c>
      <c r="J377" s="1" t="str">
        <f t="shared" si="26"/>
        <v>Till</v>
      </c>
      <c r="K377" s="1" t="str">
        <f t="shared" si="27"/>
        <v>&lt;63 micron</v>
      </c>
      <c r="L377" t="s">
        <v>51</v>
      </c>
      <c r="M377" t="s">
        <v>209</v>
      </c>
      <c r="N377" t="s">
        <v>56</v>
      </c>
      <c r="O377" t="s">
        <v>233</v>
      </c>
      <c r="P377" t="s">
        <v>116</v>
      </c>
      <c r="Q377" t="s">
        <v>64</v>
      </c>
      <c r="R377" t="s">
        <v>234</v>
      </c>
      <c r="S377" t="s">
        <v>72</v>
      </c>
      <c r="T377" t="s">
        <v>238</v>
      </c>
      <c r="U377" t="s">
        <v>116</v>
      </c>
      <c r="V377" t="s">
        <v>61</v>
      </c>
      <c r="W377" t="s">
        <v>904</v>
      </c>
      <c r="X377" t="s">
        <v>97</v>
      </c>
      <c r="Y377" t="s">
        <v>64</v>
      </c>
      <c r="Z377" t="s">
        <v>51</v>
      </c>
      <c r="AA377" t="s">
        <v>318</v>
      </c>
      <c r="AB377" t="s">
        <v>66</v>
      </c>
      <c r="AC377" t="s">
        <v>64</v>
      </c>
      <c r="AD377" t="s">
        <v>1064</v>
      </c>
      <c r="AE377" t="s">
        <v>470</v>
      </c>
      <c r="AF377" t="s">
        <v>69</v>
      </c>
      <c r="AG377" t="s">
        <v>156</v>
      </c>
      <c r="AH377" t="s">
        <v>194</v>
      </c>
      <c r="AI377" t="s">
        <v>232</v>
      </c>
      <c r="AJ377" t="s">
        <v>73</v>
      </c>
      <c r="AK377" t="s">
        <v>314</v>
      </c>
      <c r="AL377" t="s">
        <v>75</v>
      </c>
      <c r="AM377" t="s">
        <v>76</v>
      </c>
      <c r="AN377" t="s">
        <v>137</v>
      </c>
      <c r="AO377" t="s">
        <v>168</v>
      </c>
      <c r="AP377" t="s">
        <v>58</v>
      </c>
      <c r="AQ377" t="s">
        <v>340</v>
      </c>
      <c r="AR377" t="s">
        <v>64</v>
      </c>
      <c r="AS377" t="s">
        <v>246</v>
      </c>
      <c r="AT377" t="s">
        <v>140</v>
      </c>
      <c r="AU377" t="s">
        <v>84</v>
      </c>
    </row>
    <row r="378" spans="1:47" hidden="1" x14ac:dyDescent="0.3">
      <c r="A378" t="s">
        <v>2006</v>
      </c>
      <c r="B378" t="s">
        <v>2007</v>
      </c>
      <c r="C378" s="1" t="str">
        <f t="shared" si="30"/>
        <v>21:0090</v>
      </c>
      <c r="D378" s="1" t="str">
        <f t="shared" si="31"/>
        <v>21:0006</v>
      </c>
      <c r="E378" t="s">
        <v>2008</v>
      </c>
      <c r="F378" t="s">
        <v>2009</v>
      </c>
      <c r="H378">
        <v>64.661727600000006</v>
      </c>
      <c r="I378">
        <v>-110.2631609</v>
      </c>
      <c r="J378" s="1" t="str">
        <f t="shared" si="26"/>
        <v>Till</v>
      </c>
      <c r="K378" s="1" t="str">
        <f t="shared" si="27"/>
        <v>&lt;63 micron</v>
      </c>
      <c r="L378" t="s">
        <v>51</v>
      </c>
      <c r="M378" t="s">
        <v>600</v>
      </c>
      <c r="N378" t="s">
        <v>53</v>
      </c>
      <c r="O378" t="s">
        <v>54</v>
      </c>
      <c r="P378" t="s">
        <v>82</v>
      </c>
      <c r="Q378" t="s">
        <v>81</v>
      </c>
      <c r="R378" t="s">
        <v>59</v>
      </c>
      <c r="S378" t="s">
        <v>58</v>
      </c>
      <c r="T378" t="s">
        <v>94</v>
      </c>
      <c r="U378" t="s">
        <v>60</v>
      </c>
      <c r="V378" t="s">
        <v>61</v>
      </c>
      <c r="W378" t="s">
        <v>118</v>
      </c>
      <c r="X378" t="s">
        <v>97</v>
      </c>
      <c r="Y378" t="s">
        <v>64</v>
      </c>
      <c r="Z378" t="s">
        <v>51</v>
      </c>
      <c r="AA378" t="s">
        <v>120</v>
      </c>
      <c r="AB378" t="s">
        <v>408</v>
      </c>
      <c r="AC378" t="s">
        <v>64</v>
      </c>
      <c r="AD378" t="s">
        <v>479</v>
      </c>
      <c r="AE378" t="s">
        <v>206</v>
      </c>
      <c r="AF378" t="s">
        <v>69</v>
      </c>
      <c r="AG378" t="s">
        <v>261</v>
      </c>
      <c r="AH378" t="s">
        <v>102</v>
      </c>
      <c r="AI378" t="s">
        <v>58</v>
      </c>
      <c r="AJ378" t="s">
        <v>73</v>
      </c>
      <c r="AK378" t="s">
        <v>277</v>
      </c>
      <c r="AL378" t="s">
        <v>75</v>
      </c>
      <c r="AM378" t="s">
        <v>76</v>
      </c>
      <c r="AN378" t="s">
        <v>78</v>
      </c>
      <c r="AO378" t="s">
        <v>137</v>
      </c>
      <c r="AP378" t="s">
        <v>183</v>
      </c>
      <c r="AQ378" t="s">
        <v>202</v>
      </c>
      <c r="AR378" t="s">
        <v>64</v>
      </c>
      <c r="AS378" t="s">
        <v>81</v>
      </c>
      <c r="AT378" t="s">
        <v>709</v>
      </c>
      <c r="AU378" t="s">
        <v>84</v>
      </c>
    </row>
    <row r="379" spans="1:47" hidden="1" x14ac:dyDescent="0.3">
      <c r="A379" t="s">
        <v>2010</v>
      </c>
      <c r="B379" t="s">
        <v>2011</v>
      </c>
      <c r="C379" s="1" t="str">
        <f t="shared" si="30"/>
        <v>21:0090</v>
      </c>
      <c r="D379" s="1" t="str">
        <f t="shared" si="31"/>
        <v>21:0006</v>
      </c>
      <c r="E379" t="s">
        <v>2012</v>
      </c>
      <c r="F379" t="s">
        <v>2013</v>
      </c>
      <c r="H379">
        <v>64.863397800000001</v>
      </c>
      <c r="I379">
        <v>-110.883619</v>
      </c>
      <c r="J379" s="1" t="str">
        <f t="shared" si="26"/>
        <v>Till</v>
      </c>
      <c r="K379" s="1" t="str">
        <f t="shared" si="27"/>
        <v>&lt;63 micron</v>
      </c>
      <c r="L379" t="s">
        <v>51</v>
      </c>
      <c r="M379" t="s">
        <v>147</v>
      </c>
      <c r="N379" t="s">
        <v>53</v>
      </c>
      <c r="O379" t="s">
        <v>315</v>
      </c>
      <c r="P379" t="s">
        <v>82</v>
      </c>
      <c r="Q379" t="s">
        <v>81</v>
      </c>
      <c r="R379" t="s">
        <v>562</v>
      </c>
      <c r="S379" t="s">
        <v>60</v>
      </c>
      <c r="T379" t="s">
        <v>814</v>
      </c>
      <c r="U379" t="s">
        <v>56</v>
      </c>
      <c r="V379" t="s">
        <v>95</v>
      </c>
      <c r="W379" t="s">
        <v>708</v>
      </c>
      <c r="X379" t="s">
        <v>119</v>
      </c>
      <c r="Y379" t="s">
        <v>64</v>
      </c>
      <c r="Z379" t="s">
        <v>51</v>
      </c>
      <c r="AA379" t="s">
        <v>346</v>
      </c>
      <c r="AB379" t="s">
        <v>150</v>
      </c>
      <c r="AC379" t="s">
        <v>64</v>
      </c>
      <c r="AD379" t="s">
        <v>894</v>
      </c>
      <c r="AE379" t="s">
        <v>68</v>
      </c>
      <c r="AF379" t="s">
        <v>69</v>
      </c>
      <c r="AG379" t="s">
        <v>83</v>
      </c>
      <c r="AH379" t="s">
        <v>71</v>
      </c>
      <c r="AI379" t="s">
        <v>600</v>
      </c>
      <c r="AJ379" t="s">
        <v>73</v>
      </c>
      <c r="AK379" t="s">
        <v>533</v>
      </c>
      <c r="AL379" t="s">
        <v>75</v>
      </c>
      <c r="AM379" t="s">
        <v>76</v>
      </c>
      <c r="AN379" t="s">
        <v>137</v>
      </c>
      <c r="AO379" t="s">
        <v>137</v>
      </c>
      <c r="AP379" t="s">
        <v>183</v>
      </c>
      <c r="AQ379" t="s">
        <v>314</v>
      </c>
      <c r="AR379" t="s">
        <v>64</v>
      </c>
      <c r="AS379" t="s">
        <v>81</v>
      </c>
      <c r="AT379" t="s">
        <v>171</v>
      </c>
      <c r="AU379" t="s">
        <v>84</v>
      </c>
    </row>
    <row r="380" spans="1:47" hidden="1" x14ac:dyDescent="0.3">
      <c r="A380" t="s">
        <v>2014</v>
      </c>
      <c r="B380" t="s">
        <v>2015</v>
      </c>
      <c r="C380" s="1" t="str">
        <f t="shared" si="30"/>
        <v>21:0090</v>
      </c>
      <c r="D380" s="1" t="str">
        <f t="shared" si="31"/>
        <v>21:0006</v>
      </c>
      <c r="E380" t="s">
        <v>2016</v>
      </c>
      <c r="F380" t="s">
        <v>2017</v>
      </c>
      <c r="H380">
        <v>64.932587699999999</v>
      </c>
      <c r="I380">
        <v>-110.7406028</v>
      </c>
      <c r="J380" s="1" t="str">
        <f t="shared" si="26"/>
        <v>Till</v>
      </c>
      <c r="K380" s="1" t="str">
        <f t="shared" si="27"/>
        <v>&lt;63 micron</v>
      </c>
      <c r="L380" t="s">
        <v>51</v>
      </c>
      <c r="M380" t="s">
        <v>56</v>
      </c>
      <c r="N380" t="s">
        <v>116</v>
      </c>
      <c r="O380" t="s">
        <v>189</v>
      </c>
      <c r="P380" t="s">
        <v>78</v>
      </c>
      <c r="Q380" t="s">
        <v>259</v>
      </c>
      <c r="R380" t="s">
        <v>472</v>
      </c>
      <c r="S380" t="s">
        <v>97</v>
      </c>
      <c r="T380" t="s">
        <v>607</v>
      </c>
      <c r="U380" t="s">
        <v>56</v>
      </c>
      <c r="V380" t="s">
        <v>61</v>
      </c>
      <c r="W380" t="s">
        <v>429</v>
      </c>
      <c r="X380" t="s">
        <v>119</v>
      </c>
      <c r="Y380" t="s">
        <v>64</v>
      </c>
      <c r="Z380" t="s">
        <v>51</v>
      </c>
      <c r="AA380" t="s">
        <v>338</v>
      </c>
      <c r="AB380" t="s">
        <v>408</v>
      </c>
      <c r="AC380" t="s">
        <v>64</v>
      </c>
      <c r="AD380" t="s">
        <v>479</v>
      </c>
      <c r="AE380" t="s">
        <v>98</v>
      </c>
      <c r="AF380" t="s">
        <v>69</v>
      </c>
      <c r="AG380" t="s">
        <v>190</v>
      </c>
      <c r="AH380" t="s">
        <v>71</v>
      </c>
      <c r="AI380" t="s">
        <v>239</v>
      </c>
      <c r="AJ380" t="s">
        <v>73</v>
      </c>
      <c r="AK380" t="s">
        <v>74</v>
      </c>
      <c r="AL380" t="s">
        <v>75</v>
      </c>
      <c r="AM380" t="s">
        <v>76</v>
      </c>
      <c r="AN380" t="s">
        <v>117</v>
      </c>
      <c r="AO380" t="s">
        <v>219</v>
      </c>
      <c r="AP380" t="s">
        <v>114</v>
      </c>
      <c r="AQ380" t="s">
        <v>167</v>
      </c>
      <c r="AR380" t="s">
        <v>64</v>
      </c>
      <c r="AS380" t="s">
        <v>246</v>
      </c>
      <c r="AT380" t="s">
        <v>156</v>
      </c>
      <c r="AU380" t="s">
        <v>84</v>
      </c>
    </row>
    <row r="381" spans="1:47" hidden="1" x14ac:dyDescent="0.3">
      <c r="A381" t="s">
        <v>2018</v>
      </c>
      <c r="B381" t="s">
        <v>2019</v>
      </c>
      <c r="C381" s="1" t="str">
        <f t="shared" si="30"/>
        <v>21:0090</v>
      </c>
      <c r="D381" s="1" t="str">
        <f t="shared" si="31"/>
        <v>21:0006</v>
      </c>
      <c r="E381" t="s">
        <v>2020</v>
      </c>
      <c r="F381" t="s">
        <v>2021</v>
      </c>
      <c r="H381">
        <v>64.955734399999997</v>
      </c>
      <c r="I381">
        <v>-110.55705949999999</v>
      </c>
      <c r="J381" s="1" t="str">
        <f t="shared" si="26"/>
        <v>Till</v>
      </c>
      <c r="K381" s="1" t="str">
        <f t="shared" si="27"/>
        <v>&lt;63 micron</v>
      </c>
      <c r="L381" t="s">
        <v>51</v>
      </c>
      <c r="M381" t="s">
        <v>430</v>
      </c>
      <c r="N381" t="s">
        <v>81</v>
      </c>
      <c r="O381" t="s">
        <v>457</v>
      </c>
      <c r="P381" t="s">
        <v>82</v>
      </c>
      <c r="Q381" t="s">
        <v>259</v>
      </c>
      <c r="R381" t="s">
        <v>132</v>
      </c>
      <c r="S381" t="s">
        <v>58</v>
      </c>
      <c r="T381" t="s">
        <v>113</v>
      </c>
      <c r="U381" t="s">
        <v>181</v>
      </c>
      <c r="V381" t="s">
        <v>61</v>
      </c>
      <c r="W381" t="s">
        <v>1054</v>
      </c>
      <c r="X381" t="s">
        <v>97</v>
      </c>
      <c r="Y381" t="s">
        <v>64</v>
      </c>
      <c r="Z381" t="s">
        <v>51</v>
      </c>
      <c r="AA381" t="s">
        <v>120</v>
      </c>
      <c r="AB381" t="s">
        <v>236</v>
      </c>
      <c r="AC381" t="s">
        <v>64</v>
      </c>
      <c r="AD381" t="s">
        <v>415</v>
      </c>
      <c r="AE381" t="s">
        <v>336</v>
      </c>
      <c r="AF381" t="s">
        <v>494</v>
      </c>
      <c r="AG381" t="s">
        <v>261</v>
      </c>
      <c r="AH381" t="s">
        <v>102</v>
      </c>
      <c r="AI381" t="s">
        <v>58</v>
      </c>
      <c r="AJ381" t="s">
        <v>73</v>
      </c>
      <c r="AK381" t="s">
        <v>181</v>
      </c>
      <c r="AL381" t="s">
        <v>75</v>
      </c>
      <c r="AM381" t="s">
        <v>76</v>
      </c>
      <c r="AN381" t="s">
        <v>300</v>
      </c>
      <c r="AO381" t="s">
        <v>168</v>
      </c>
      <c r="AP381" t="s">
        <v>260</v>
      </c>
      <c r="AQ381" t="s">
        <v>63</v>
      </c>
      <c r="AR381" t="s">
        <v>64</v>
      </c>
      <c r="AS381" t="s">
        <v>81</v>
      </c>
      <c r="AT381" t="s">
        <v>562</v>
      </c>
      <c r="AU381" t="s">
        <v>84</v>
      </c>
    </row>
    <row r="382" spans="1:47" hidden="1" x14ac:dyDescent="0.3">
      <c r="A382" t="s">
        <v>2022</v>
      </c>
      <c r="B382" t="s">
        <v>2023</v>
      </c>
      <c r="C382" s="1" t="str">
        <f t="shared" si="30"/>
        <v>21:0090</v>
      </c>
      <c r="D382" s="1" t="str">
        <f t="shared" si="31"/>
        <v>21:0006</v>
      </c>
      <c r="E382" t="s">
        <v>2024</v>
      </c>
      <c r="F382" t="s">
        <v>2025</v>
      </c>
      <c r="H382">
        <v>64.867982999999995</v>
      </c>
      <c r="I382">
        <v>-110.6035983</v>
      </c>
      <c r="J382" s="1" t="str">
        <f t="shared" si="26"/>
        <v>Till</v>
      </c>
      <c r="K382" s="1" t="str">
        <f t="shared" si="27"/>
        <v>&lt;63 micron</v>
      </c>
      <c r="L382" t="s">
        <v>51</v>
      </c>
      <c r="M382" t="s">
        <v>72</v>
      </c>
      <c r="N382" t="s">
        <v>53</v>
      </c>
      <c r="O382" t="s">
        <v>493</v>
      </c>
      <c r="P382" t="s">
        <v>139</v>
      </c>
      <c r="Q382" t="s">
        <v>259</v>
      </c>
      <c r="R382" t="s">
        <v>217</v>
      </c>
      <c r="S382" t="s">
        <v>58</v>
      </c>
      <c r="T382" t="s">
        <v>190</v>
      </c>
      <c r="U382" t="s">
        <v>116</v>
      </c>
      <c r="V382" t="s">
        <v>95</v>
      </c>
      <c r="W382" t="s">
        <v>2026</v>
      </c>
      <c r="X382" t="s">
        <v>97</v>
      </c>
      <c r="Y382" t="s">
        <v>64</v>
      </c>
      <c r="Z382" t="s">
        <v>51</v>
      </c>
      <c r="AA382" t="s">
        <v>192</v>
      </c>
      <c r="AB382" t="s">
        <v>236</v>
      </c>
      <c r="AC382" t="s">
        <v>64</v>
      </c>
      <c r="AD382" t="s">
        <v>1148</v>
      </c>
      <c r="AE382" t="s">
        <v>152</v>
      </c>
      <c r="AF382" t="s">
        <v>69</v>
      </c>
      <c r="AG382" t="s">
        <v>123</v>
      </c>
      <c r="AH382" t="s">
        <v>102</v>
      </c>
      <c r="AI382" t="s">
        <v>58</v>
      </c>
      <c r="AJ382" t="s">
        <v>73</v>
      </c>
      <c r="AK382" t="s">
        <v>52</v>
      </c>
      <c r="AL382" t="s">
        <v>75</v>
      </c>
      <c r="AM382" t="s">
        <v>76</v>
      </c>
      <c r="AN382" t="s">
        <v>259</v>
      </c>
      <c r="AO382" t="s">
        <v>168</v>
      </c>
      <c r="AP382" t="s">
        <v>209</v>
      </c>
      <c r="AQ382" t="s">
        <v>686</v>
      </c>
      <c r="AR382" t="s">
        <v>56</v>
      </c>
      <c r="AS382" t="s">
        <v>77</v>
      </c>
      <c r="AT382" t="s">
        <v>145</v>
      </c>
      <c r="AU382" t="s">
        <v>84</v>
      </c>
    </row>
    <row r="383" spans="1:47" hidden="1" x14ac:dyDescent="0.3">
      <c r="A383" t="s">
        <v>2027</v>
      </c>
      <c r="B383" t="s">
        <v>2028</v>
      </c>
      <c r="C383" s="1" t="str">
        <f t="shared" si="30"/>
        <v>21:0090</v>
      </c>
      <c r="D383" s="1" t="str">
        <f t="shared" si="31"/>
        <v>21:0006</v>
      </c>
      <c r="E383" t="s">
        <v>2029</v>
      </c>
      <c r="F383" t="s">
        <v>2030</v>
      </c>
      <c r="H383">
        <v>64.833287900000002</v>
      </c>
      <c r="I383">
        <v>-110.93424400000001</v>
      </c>
      <c r="J383" s="1" t="str">
        <f t="shared" si="26"/>
        <v>Till</v>
      </c>
      <c r="K383" s="1" t="str">
        <f t="shared" si="27"/>
        <v>&lt;63 micron</v>
      </c>
      <c r="L383" t="s">
        <v>51</v>
      </c>
      <c r="M383" t="s">
        <v>686</v>
      </c>
      <c r="N383" t="s">
        <v>178</v>
      </c>
      <c r="O383" t="s">
        <v>504</v>
      </c>
      <c r="P383" t="s">
        <v>153</v>
      </c>
      <c r="Q383" t="s">
        <v>81</v>
      </c>
      <c r="R383" t="s">
        <v>70</v>
      </c>
      <c r="S383" t="s">
        <v>119</v>
      </c>
      <c r="T383" t="s">
        <v>136</v>
      </c>
      <c r="U383" t="s">
        <v>60</v>
      </c>
      <c r="V383" t="s">
        <v>253</v>
      </c>
      <c r="W383" t="s">
        <v>1896</v>
      </c>
      <c r="X383" t="s">
        <v>58</v>
      </c>
      <c r="Y383" t="s">
        <v>64</v>
      </c>
      <c r="Z383" t="s">
        <v>51</v>
      </c>
      <c r="AA383" t="s">
        <v>316</v>
      </c>
      <c r="AB383" t="s">
        <v>134</v>
      </c>
      <c r="AC383" t="s">
        <v>64</v>
      </c>
      <c r="AD383" t="s">
        <v>1943</v>
      </c>
      <c r="AE383" t="s">
        <v>346</v>
      </c>
      <c r="AF383" t="s">
        <v>69</v>
      </c>
      <c r="AG383" t="s">
        <v>70</v>
      </c>
      <c r="AH383" t="s">
        <v>102</v>
      </c>
      <c r="AI383" t="s">
        <v>570</v>
      </c>
      <c r="AJ383" t="s">
        <v>73</v>
      </c>
      <c r="AK383" t="s">
        <v>119</v>
      </c>
      <c r="AL383" t="s">
        <v>75</v>
      </c>
      <c r="AM383" t="s">
        <v>76</v>
      </c>
      <c r="AN383" t="s">
        <v>78</v>
      </c>
      <c r="AO383" t="s">
        <v>154</v>
      </c>
      <c r="AP383" t="s">
        <v>287</v>
      </c>
      <c r="AQ383" t="s">
        <v>570</v>
      </c>
      <c r="AR383" t="s">
        <v>64</v>
      </c>
      <c r="AS383" t="s">
        <v>82</v>
      </c>
      <c r="AT383" t="s">
        <v>190</v>
      </c>
      <c r="AU383" t="s">
        <v>84</v>
      </c>
    </row>
    <row r="384" spans="1:47" hidden="1" x14ac:dyDescent="0.3">
      <c r="A384" t="s">
        <v>2031</v>
      </c>
      <c r="B384" t="s">
        <v>2032</v>
      </c>
      <c r="C384" s="1" t="str">
        <f t="shared" si="30"/>
        <v>21:0090</v>
      </c>
      <c r="D384" s="1" t="str">
        <f t="shared" si="31"/>
        <v>21:0006</v>
      </c>
      <c r="E384" t="s">
        <v>2033</v>
      </c>
      <c r="F384" t="s">
        <v>2034</v>
      </c>
      <c r="H384">
        <v>64.775575099999998</v>
      </c>
      <c r="I384">
        <v>-110.9799364</v>
      </c>
      <c r="J384" s="1" t="str">
        <f t="shared" si="26"/>
        <v>Till</v>
      </c>
      <c r="K384" s="1" t="str">
        <f t="shared" si="27"/>
        <v>&lt;63 micron</v>
      </c>
      <c r="L384" t="s">
        <v>51</v>
      </c>
      <c r="M384" t="s">
        <v>348</v>
      </c>
      <c r="N384" t="s">
        <v>116</v>
      </c>
      <c r="O384" t="s">
        <v>112</v>
      </c>
      <c r="P384" t="s">
        <v>333</v>
      </c>
      <c r="Q384" t="s">
        <v>81</v>
      </c>
      <c r="R384" t="s">
        <v>389</v>
      </c>
      <c r="S384" t="s">
        <v>58</v>
      </c>
      <c r="T384" t="s">
        <v>131</v>
      </c>
      <c r="U384" t="s">
        <v>56</v>
      </c>
      <c r="V384" t="s">
        <v>147</v>
      </c>
      <c r="W384" t="s">
        <v>133</v>
      </c>
      <c r="X384" t="s">
        <v>119</v>
      </c>
      <c r="Y384" t="s">
        <v>64</v>
      </c>
      <c r="Z384" t="s">
        <v>51</v>
      </c>
      <c r="AA384" t="s">
        <v>284</v>
      </c>
      <c r="AB384" t="s">
        <v>66</v>
      </c>
      <c r="AC384" t="s">
        <v>64</v>
      </c>
      <c r="AD384" t="s">
        <v>220</v>
      </c>
      <c r="AE384" t="s">
        <v>318</v>
      </c>
      <c r="AF384" t="s">
        <v>69</v>
      </c>
      <c r="AG384" t="s">
        <v>435</v>
      </c>
      <c r="AH384" t="s">
        <v>102</v>
      </c>
      <c r="AI384" t="s">
        <v>464</v>
      </c>
      <c r="AJ384" t="s">
        <v>73</v>
      </c>
      <c r="AK384" t="s">
        <v>533</v>
      </c>
      <c r="AL384" t="s">
        <v>75</v>
      </c>
      <c r="AM384" t="s">
        <v>76</v>
      </c>
      <c r="AN384" t="s">
        <v>78</v>
      </c>
      <c r="AO384" t="s">
        <v>168</v>
      </c>
      <c r="AP384" t="s">
        <v>183</v>
      </c>
      <c r="AQ384" t="s">
        <v>210</v>
      </c>
      <c r="AR384" t="s">
        <v>64</v>
      </c>
      <c r="AS384" t="s">
        <v>81</v>
      </c>
      <c r="AT384" t="s">
        <v>217</v>
      </c>
      <c r="AU384" t="s">
        <v>84</v>
      </c>
    </row>
    <row r="385" spans="1:47" hidden="1" x14ac:dyDescent="0.3">
      <c r="A385" t="s">
        <v>2035</v>
      </c>
      <c r="B385" t="s">
        <v>2036</v>
      </c>
      <c r="C385" s="1" t="str">
        <f t="shared" si="30"/>
        <v>21:0090</v>
      </c>
      <c r="D385" s="1" t="str">
        <f t="shared" si="31"/>
        <v>21:0006</v>
      </c>
      <c r="E385" t="s">
        <v>2037</v>
      </c>
      <c r="F385" t="s">
        <v>2038</v>
      </c>
      <c r="H385">
        <v>64.479702399999994</v>
      </c>
      <c r="I385">
        <v>-110.0046262</v>
      </c>
      <c r="J385" s="1" t="str">
        <f t="shared" si="26"/>
        <v>Till</v>
      </c>
      <c r="K385" s="1" t="str">
        <f t="shared" si="27"/>
        <v>&lt;63 micron</v>
      </c>
      <c r="L385" t="s">
        <v>51</v>
      </c>
      <c r="M385" t="s">
        <v>339</v>
      </c>
      <c r="N385" t="s">
        <v>81</v>
      </c>
      <c r="O385" t="s">
        <v>397</v>
      </c>
      <c r="P385" t="s">
        <v>595</v>
      </c>
      <c r="Q385" t="s">
        <v>92</v>
      </c>
      <c r="R385" t="s">
        <v>435</v>
      </c>
      <c r="S385" t="s">
        <v>119</v>
      </c>
      <c r="T385" t="s">
        <v>57</v>
      </c>
      <c r="U385" t="s">
        <v>56</v>
      </c>
      <c r="V385" t="s">
        <v>147</v>
      </c>
      <c r="W385" t="s">
        <v>204</v>
      </c>
      <c r="X385" t="s">
        <v>63</v>
      </c>
      <c r="Y385" t="s">
        <v>64</v>
      </c>
      <c r="Z385" t="s">
        <v>51</v>
      </c>
      <c r="AA385" t="s">
        <v>284</v>
      </c>
      <c r="AB385" t="s">
        <v>391</v>
      </c>
      <c r="AC385" t="s">
        <v>64</v>
      </c>
      <c r="AD385" t="s">
        <v>295</v>
      </c>
      <c r="AE385" t="s">
        <v>334</v>
      </c>
      <c r="AF385" t="s">
        <v>69</v>
      </c>
      <c r="AG385" t="s">
        <v>525</v>
      </c>
      <c r="AH385" t="s">
        <v>71</v>
      </c>
      <c r="AI385" t="s">
        <v>364</v>
      </c>
      <c r="AJ385" t="s">
        <v>73</v>
      </c>
      <c r="AK385" t="s">
        <v>80</v>
      </c>
      <c r="AL385" t="s">
        <v>75</v>
      </c>
      <c r="AM385" t="s">
        <v>76</v>
      </c>
      <c r="AN385" t="s">
        <v>78</v>
      </c>
      <c r="AO385" t="s">
        <v>78</v>
      </c>
      <c r="AP385" t="s">
        <v>209</v>
      </c>
      <c r="AQ385" t="s">
        <v>355</v>
      </c>
      <c r="AR385" t="s">
        <v>64</v>
      </c>
      <c r="AS385" t="s">
        <v>333</v>
      </c>
      <c r="AT385" t="s">
        <v>327</v>
      </c>
      <c r="AU385" t="s">
        <v>84</v>
      </c>
    </row>
    <row r="386" spans="1:47" hidden="1" x14ac:dyDescent="0.3">
      <c r="A386" t="s">
        <v>2039</v>
      </c>
      <c r="B386" t="s">
        <v>2040</v>
      </c>
      <c r="C386" s="1" t="str">
        <f t="shared" si="30"/>
        <v>21:0090</v>
      </c>
      <c r="D386" s="1" t="str">
        <f t="shared" si="31"/>
        <v>21:0006</v>
      </c>
      <c r="E386" t="s">
        <v>2041</v>
      </c>
      <c r="F386" t="s">
        <v>2042</v>
      </c>
      <c r="H386">
        <v>64.750862400000003</v>
      </c>
      <c r="I386">
        <v>-111.30219289999999</v>
      </c>
      <c r="J386" s="1" t="str">
        <f t="shared" ref="J386:J449" si="32">HYPERLINK("https://geochem.nrcan.gc.ca/cdogs/content/kwd/kwd020044_e.htm", "Till")</f>
        <v>Till</v>
      </c>
      <c r="K386" s="1" t="str">
        <f t="shared" ref="K386:K449" si="33">HYPERLINK("https://geochem.nrcan.gc.ca/cdogs/content/kwd/kwd080004_e.htm", "&lt;63 micron")</f>
        <v>&lt;63 micron</v>
      </c>
      <c r="L386" t="s">
        <v>51</v>
      </c>
      <c r="M386" t="s">
        <v>702</v>
      </c>
      <c r="N386" t="s">
        <v>53</v>
      </c>
      <c r="O386" t="s">
        <v>282</v>
      </c>
      <c r="P386" t="s">
        <v>348</v>
      </c>
      <c r="Q386" t="s">
        <v>64</v>
      </c>
      <c r="R386" t="s">
        <v>127</v>
      </c>
      <c r="S386" t="s">
        <v>72</v>
      </c>
      <c r="T386" t="s">
        <v>825</v>
      </c>
      <c r="U386" t="s">
        <v>56</v>
      </c>
      <c r="V386" t="s">
        <v>95</v>
      </c>
      <c r="W386" t="s">
        <v>390</v>
      </c>
      <c r="X386" t="s">
        <v>181</v>
      </c>
      <c r="Y386" t="s">
        <v>64</v>
      </c>
      <c r="Z386" t="s">
        <v>51</v>
      </c>
      <c r="AA386" t="s">
        <v>68</v>
      </c>
      <c r="AB386" t="s">
        <v>428</v>
      </c>
      <c r="AC386" t="s">
        <v>64</v>
      </c>
      <c r="AD386" t="s">
        <v>719</v>
      </c>
      <c r="AE386" t="s">
        <v>223</v>
      </c>
      <c r="AF386" t="s">
        <v>69</v>
      </c>
      <c r="AG386" t="s">
        <v>692</v>
      </c>
      <c r="AH386" t="s">
        <v>71</v>
      </c>
      <c r="AI386" t="s">
        <v>58</v>
      </c>
      <c r="AJ386" t="s">
        <v>73</v>
      </c>
      <c r="AK386" t="s">
        <v>196</v>
      </c>
      <c r="AL386" t="s">
        <v>75</v>
      </c>
      <c r="AM386" t="s">
        <v>76</v>
      </c>
      <c r="AN386" t="s">
        <v>78</v>
      </c>
      <c r="AO386" t="s">
        <v>104</v>
      </c>
      <c r="AP386" t="s">
        <v>114</v>
      </c>
      <c r="AQ386" t="s">
        <v>210</v>
      </c>
      <c r="AR386" t="s">
        <v>64</v>
      </c>
      <c r="AS386" t="s">
        <v>139</v>
      </c>
      <c r="AT386" t="s">
        <v>217</v>
      </c>
      <c r="AU386" t="s">
        <v>84</v>
      </c>
    </row>
    <row r="387" spans="1:47" hidden="1" x14ac:dyDescent="0.3">
      <c r="A387" t="s">
        <v>2043</v>
      </c>
      <c r="B387" t="s">
        <v>2044</v>
      </c>
      <c r="C387" s="1" t="str">
        <f t="shared" si="30"/>
        <v>21:0090</v>
      </c>
      <c r="D387" s="1" t="str">
        <f t="shared" si="31"/>
        <v>21:0006</v>
      </c>
      <c r="E387" t="s">
        <v>2045</v>
      </c>
      <c r="F387" t="s">
        <v>2046</v>
      </c>
      <c r="H387">
        <v>64.613872400000005</v>
      </c>
      <c r="I387">
        <v>-111.3189476</v>
      </c>
      <c r="J387" s="1" t="str">
        <f t="shared" si="32"/>
        <v>Till</v>
      </c>
      <c r="K387" s="1" t="str">
        <f t="shared" si="33"/>
        <v>&lt;63 micron</v>
      </c>
      <c r="L387" t="s">
        <v>51</v>
      </c>
      <c r="M387" t="s">
        <v>114</v>
      </c>
      <c r="N387" t="s">
        <v>60</v>
      </c>
      <c r="O387" t="s">
        <v>375</v>
      </c>
      <c r="P387" t="s">
        <v>55</v>
      </c>
      <c r="Q387" t="s">
        <v>81</v>
      </c>
      <c r="R387" t="s">
        <v>562</v>
      </c>
      <c r="S387" t="s">
        <v>119</v>
      </c>
      <c r="T387" t="s">
        <v>825</v>
      </c>
      <c r="U387" t="s">
        <v>116</v>
      </c>
      <c r="V387" t="s">
        <v>253</v>
      </c>
      <c r="W387" t="s">
        <v>1046</v>
      </c>
      <c r="X387" t="s">
        <v>181</v>
      </c>
      <c r="Y387" t="s">
        <v>64</v>
      </c>
      <c r="Z387" t="s">
        <v>51</v>
      </c>
      <c r="AA387" t="s">
        <v>338</v>
      </c>
      <c r="AB387" t="s">
        <v>121</v>
      </c>
      <c r="AC387" t="s">
        <v>64</v>
      </c>
      <c r="AD387" t="s">
        <v>62</v>
      </c>
      <c r="AE387" t="s">
        <v>101</v>
      </c>
      <c r="AF387" t="s">
        <v>69</v>
      </c>
      <c r="AG387" t="s">
        <v>164</v>
      </c>
      <c r="AH387" t="s">
        <v>194</v>
      </c>
      <c r="AI387" t="s">
        <v>232</v>
      </c>
      <c r="AJ387" t="s">
        <v>73</v>
      </c>
      <c r="AK387" t="s">
        <v>125</v>
      </c>
      <c r="AL387" t="s">
        <v>75</v>
      </c>
      <c r="AM387" t="s">
        <v>76</v>
      </c>
      <c r="AN387" t="s">
        <v>61</v>
      </c>
      <c r="AO387" t="s">
        <v>137</v>
      </c>
      <c r="AP387" t="s">
        <v>209</v>
      </c>
      <c r="AQ387" t="s">
        <v>421</v>
      </c>
      <c r="AR387" t="s">
        <v>64</v>
      </c>
      <c r="AS387" t="s">
        <v>246</v>
      </c>
      <c r="AT387" t="s">
        <v>171</v>
      </c>
      <c r="AU387" t="s">
        <v>84</v>
      </c>
    </row>
    <row r="388" spans="1:47" hidden="1" x14ac:dyDescent="0.3">
      <c r="A388" t="s">
        <v>2047</v>
      </c>
      <c r="B388" t="s">
        <v>2048</v>
      </c>
      <c r="C388" s="1" t="str">
        <f t="shared" si="30"/>
        <v>21:0090</v>
      </c>
      <c r="D388" s="1" t="str">
        <f t="shared" si="31"/>
        <v>21:0006</v>
      </c>
      <c r="E388" t="s">
        <v>2049</v>
      </c>
      <c r="F388" t="s">
        <v>2050</v>
      </c>
      <c r="H388">
        <v>64.581503999999995</v>
      </c>
      <c r="I388">
        <v>-111.0293616</v>
      </c>
      <c r="J388" s="1" t="str">
        <f t="shared" si="32"/>
        <v>Till</v>
      </c>
      <c r="K388" s="1" t="str">
        <f t="shared" si="33"/>
        <v>&lt;63 micron</v>
      </c>
      <c r="L388" t="s">
        <v>51</v>
      </c>
      <c r="M388" t="s">
        <v>114</v>
      </c>
      <c r="N388" t="s">
        <v>53</v>
      </c>
      <c r="O388" t="s">
        <v>375</v>
      </c>
      <c r="P388" t="s">
        <v>196</v>
      </c>
      <c r="Q388" t="s">
        <v>64</v>
      </c>
      <c r="R388" t="s">
        <v>145</v>
      </c>
      <c r="S388" t="s">
        <v>119</v>
      </c>
      <c r="T388" t="s">
        <v>472</v>
      </c>
      <c r="U388" t="s">
        <v>56</v>
      </c>
      <c r="V388" t="s">
        <v>147</v>
      </c>
      <c r="W388" t="s">
        <v>469</v>
      </c>
      <c r="X388" t="s">
        <v>181</v>
      </c>
      <c r="Y388" t="s">
        <v>64</v>
      </c>
      <c r="Z388" t="s">
        <v>51</v>
      </c>
      <c r="AA388" t="s">
        <v>120</v>
      </c>
      <c r="AB388" t="s">
        <v>408</v>
      </c>
      <c r="AC388" t="s">
        <v>64</v>
      </c>
      <c r="AD388" t="s">
        <v>904</v>
      </c>
      <c r="AE388" t="s">
        <v>223</v>
      </c>
      <c r="AF388" t="s">
        <v>69</v>
      </c>
      <c r="AG388" t="s">
        <v>123</v>
      </c>
      <c r="AH388" t="s">
        <v>71</v>
      </c>
      <c r="AI388" t="s">
        <v>474</v>
      </c>
      <c r="AJ388" t="s">
        <v>73</v>
      </c>
      <c r="AK388" t="s">
        <v>264</v>
      </c>
      <c r="AL388" t="s">
        <v>75</v>
      </c>
      <c r="AM388" t="s">
        <v>76</v>
      </c>
      <c r="AN388" t="s">
        <v>78</v>
      </c>
      <c r="AO388" t="s">
        <v>104</v>
      </c>
      <c r="AP388" t="s">
        <v>58</v>
      </c>
      <c r="AQ388" t="s">
        <v>55</v>
      </c>
      <c r="AR388" t="s">
        <v>64</v>
      </c>
      <c r="AS388" t="s">
        <v>82</v>
      </c>
      <c r="AT388" t="s">
        <v>249</v>
      </c>
      <c r="AU388" t="s">
        <v>84</v>
      </c>
    </row>
    <row r="389" spans="1:47" hidden="1" x14ac:dyDescent="0.3">
      <c r="A389" t="s">
        <v>2051</v>
      </c>
      <c r="B389" t="s">
        <v>2052</v>
      </c>
      <c r="C389" s="1" t="str">
        <f t="shared" si="30"/>
        <v>21:0090</v>
      </c>
      <c r="D389" s="1" t="str">
        <f t="shared" si="31"/>
        <v>21:0006</v>
      </c>
      <c r="E389" t="s">
        <v>2053</v>
      </c>
      <c r="F389" t="s">
        <v>2054</v>
      </c>
      <c r="H389">
        <v>64.501668199999997</v>
      </c>
      <c r="I389">
        <v>-110.10899310000001</v>
      </c>
      <c r="J389" s="1" t="str">
        <f t="shared" si="32"/>
        <v>Till</v>
      </c>
      <c r="K389" s="1" t="str">
        <f t="shared" si="33"/>
        <v>&lt;63 micron</v>
      </c>
      <c r="L389" t="s">
        <v>51</v>
      </c>
      <c r="M389" t="s">
        <v>207</v>
      </c>
      <c r="N389" t="s">
        <v>60</v>
      </c>
      <c r="O389" t="s">
        <v>375</v>
      </c>
      <c r="P389" t="s">
        <v>77</v>
      </c>
      <c r="Q389" t="s">
        <v>64</v>
      </c>
      <c r="R389" t="s">
        <v>197</v>
      </c>
      <c r="S389" t="s">
        <v>209</v>
      </c>
      <c r="T389" t="s">
        <v>106</v>
      </c>
      <c r="U389" t="s">
        <v>116</v>
      </c>
      <c r="V389" t="s">
        <v>117</v>
      </c>
      <c r="W389" t="s">
        <v>55</v>
      </c>
      <c r="X389" t="s">
        <v>97</v>
      </c>
      <c r="Y389" t="s">
        <v>64</v>
      </c>
      <c r="Z389" t="s">
        <v>51</v>
      </c>
      <c r="AA389" t="s">
        <v>346</v>
      </c>
      <c r="AB389" t="s">
        <v>2055</v>
      </c>
      <c r="AC389" t="s">
        <v>64</v>
      </c>
      <c r="AD389" t="s">
        <v>407</v>
      </c>
      <c r="AE389" t="s">
        <v>334</v>
      </c>
      <c r="AF389" t="s">
        <v>69</v>
      </c>
      <c r="AG389" t="s">
        <v>140</v>
      </c>
      <c r="AH389" t="s">
        <v>71</v>
      </c>
      <c r="AI389" t="s">
        <v>58</v>
      </c>
      <c r="AJ389" t="s">
        <v>73</v>
      </c>
      <c r="AK389" t="s">
        <v>181</v>
      </c>
      <c r="AL389" t="s">
        <v>75</v>
      </c>
      <c r="AM389" t="s">
        <v>76</v>
      </c>
      <c r="AN389" t="s">
        <v>147</v>
      </c>
      <c r="AO389" t="s">
        <v>168</v>
      </c>
      <c r="AP389" t="s">
        <v>209</v>
      </c>
      <c r="AQ389" t="s">
        <v>116</v>
      </c>
      <c r="AR389" t="s">
        <v>64</v>
      </c>
      <c r="AS389" t="s">
        <v>92</v>
      </c>
      <c r="AT389" t="s">
        <v>164</v>
      </c>
      <c r="AU389" t="s">
        <v>84</v>
      </c>
    </row>
    <row r="390" spans="1:47" hidden="1" x14ac:dyDescent="0.3">
      <c r="A390" t="s">
        <v>2056</v>
      </c>
      <c r="B390" t="s">
        <v>2057</v>
      </c>
      <c r="C390" s="1" t="str">
        <f t="shared" si="30"/>
        <v>21:0090</v>
      </c>
      <c r="D390" s="1" t="str">
        <f t="shared" si="31"/>
        <v>21:0006</v>
      </c>
      <c r="E390" t="s">
        <v>2058</v>
      </c>
      <c r="F390" t="s">
        <v>2059</v>
      </c>
      <c r="H390">
        <v>64.488303999999999</v>
      </c>
      <c r="I390">
        <v>-110.1146725</v>
      </c>
      <c r="J390" s="1" t="str">
        <f t="shared" si="32"/>
        <v>Till</v>
      </c>
      <c r="K390" s="1" t="str">
        <f t="shared" si="33"/>
        <v>&lt;63 micron</v>
      </c>
      <c r="L390" t="s">
        <v>51</v>
      </c>
      <c r="M390" t="s">
        <v>58</v>
      </c>
      <c r="N390" t="s">
        <v>53</v>
      </c>
      <c r="O390" t="s">
        <v>90</v>
      </c>
      <c r="P390" t="s">
        <v>170</v>
      </c>
      <c r="Q390" t="s">
        <v>81</v>
      </c>
      <c r="R390" t="s">
        <v>197</v>
      </c>
      <c r="S390" t="s">
        <v>58</v>
      </c>
      <c r="T390" t="s">
        <v>70</v>
      </c>
      <c r="U390" t="s">
        <v>60</v>
      </c>
      <c r="V390" t="s">
        <v>117</v>
      </c>
      <c r="W390" t="s">
        <v>2026</v>
      </c>
      <c r="X390" t="s">
        <v>97</v>
      </c>
      <c r="Y390" t="s">
        <v>64</v>
      </c>
      <c r="Z390" t="s">
        <v>51</v>
      </c>
      <c r="AA390" t="s">
        <v>346</v>
      </c>
      <c r="AB390" t="s">
        <v>487</v>
      </c>
      <c r="AC390" t="s">
        <v>64</v>
      </c>
      <c r="AD390" t="s">
        <v>222</v>
      </c>
      <c r="AE390" t="s">
        <v>206</v>
      </c>
      <c r="AF390" t="s">
        <v>69</v>
      </c>
      <c r="AG390" t="s">
        <v>113</v>
      </c>
      <c r="AH390" t="s">
        <v>194</v>
      </c>
      <c r="AI390" t="s">
        <v>209</v>
      </c>
      <c r="AJ390" t="s">
        <v>73</v>
      </c>
      <c r="AK390" t="s">
        <v>125</v>
      </c>
      <c r="AL390" t="s">
        <v>75</v>
      </c>
      <c r="AM390" t="s">
        <v>76</v>
      </c>
      <c r="AN390" t="s">
        <v>78</v>
      </c>
      <c r="AO390" t="s">
        <v>137</v>
      </c>
      <c r="AP390" t="s">
        <v>58</v>
      </c>
      <c r="AQ390" t="s">
        <v>473</v>
      </c>
      <c r="AR390" t="s">
        <v>64</v>
      </c>
      <c r="AS390" t="s">
        <v>299</v>
      </c>
      <c r="AT390" t="s">
        <v>2060</v>
      </c>
      <c r="AU390" t="s">
        <v>84</v>
      </c>
    </row>
    <row r="391" spans="1:47" hidden="1" x14ac:dyDescent="0.3">
      <c r="A391" t="s">
        <v>2061</v>
      </c>
      <c r="B391" t="s">
        <v>2062</v>
      </c>
      <c r="C391" s="1" t="str">
        <f t="shared" si="30"/>
        <v>21:0090</v>
      </c>
      <c r="D391" s="1" t="str">
        <f t="shared" si="31"/>
        <v>21:0006</v>
      </c>
      <c r="E391" t="s">
        <v>2063</v>
      </c>
      <c r="F391" t="s">
        <v>2064</v>
      </c>
      <c r="H391">
        <v>64.482443099999998</v>
      </c>
      <c r="I391">
        <v>-110.1402454</v>
      </c>
      <c r="J391" s="1" t="str">
        <f t="shared" si="32"/>
        <v>Till</v>
      </c>
      <c r="K391" s="1" t="str">
        <f t="shared" si="33"/>
        <v>&lt;63 micron</v>
      </c>
      <c r="L391" t="s">
        <v>51</v>
      </c>
      <c r="M391" t="s">
        <v>584</v>
      </c>
      <c r="N391" t="s">
        <v>53</v>
      </c>
      <c r="O391" t="s">
        <v>203</v>
      </c>
      <c r="P391" t="s">
        <v>55</v>
      </c>
      <c r="Q391" t="s">
        <v>81</v>
      </c>
      <c r="R391" t="s">
        <v>234</v>
      </c>
      <c r="S391" t="s">
        <v>63</v>
      </c>
      <c r="T391" t="s">
        <v>93</v>
      </c>
      <c r="U391" t="s">
        <v>81</v>
      </c>
      <c r="V391" t="s">
        <v>95</v>
      </c>
      <c r="W391" t="s">
        <v>854</v>
      </c>
      <c r="X391" t="s">
        <v>97</v>
      </c>
      <c r="Y391" t="s">
        <v>64</v>
      </c>
      <c r="Z391" t="s">
        <v>51</v>
      </c>
      <c r="AA391" t="s">
        <v>149</v>
      </c>
      <c r="AB391" t="s">
        <v>121</v>
      </c>
      <c r="AC391" t="s">
        <v>64</v>
      </c>
      <c r="AD391" t="s">
        <v>275</v>
      </c>
      <c r="AE391" t="s">
        <v>152</v>
      </c>
      <c r="AF391" t="s">
        <v>69</v>
      </c>
      <c r="AG391" t="s">
        <v>249</v>
      </c>
      <c r="AH391" t="s">
        <v>71</v>
      </c>
      <c r="AI391" t="s">
        <v>584</v>
      </c>
      <c r="AJ391" t="s">
        <v>73</v>
      </c>
      <c r="AK391" t="s">
        <v>52</v>
      </c>
      <c r="AL391" t="s">
        <v>75</v>
      </c>
      <c r="AM391" t="s">
        <v>76</v>
      </c>
      <c r="AN391" t="s">
        <v>78</v>
      </c>
      <c r="AO391" t="s">
        <v>104</v>
      </c>
      <c r="AP391" t="s">
        <v>58</v>
      </c>
      <c r="AQ391" t="s">
        <v>595</v>
      </c>
      <c r="AR391" t="s">
        <v>64</v>
      </c>
      <c r="AS391" t="s">
        <v>81</v>
      </c>
      <c r="AT391" t="s">
        <v>171</v>
      </c>
      <c r="AU391" t="s">
        <v>84</v>
      </c>
    </row>
    <row r="392" spans="1:47" hidden="1" x14ac:dyDescent="0.3">
      <c r="A392" t="s">
        <v>2065</v>
      </c>
      <c r="B392" t="s">
        <v>2066</v>
      </c>
      <c r="C392" s="1" t="str">
        <f t="shared" si="30"/>
        <v>21:0090</v>
      </c>
      <c r="D392" s="1" t="str">
        <f t="shared" si="31"/>
        <v>21:0006</v>
      </c>
      <c r="E392" t="s">
        <v>2067</v>
      </c>
      <c r="F392" t="s">
        <v>2068</v>
      </c>
      <c r="H392">
        <v>64.319178300000004</v>
      </c>
      <c r="I392">
        <v>-110.6964706</v>
      </c>
      <c r="J392" s="1" t="str">
        <f t="shared" si="32"/>
        <v>Till</v>
      </c>
      <c r="K392" s="1" t="str">
        <f t="shared" si="33"/>
        <v>&lt;63 micron</v>
      </c>
      <c r="L392" t="s">
        <v>51</v>
      </c>
      <c r="M392" t="s">
        <v>97</v>
      </c>
      <c r="N392" t="s">
        <v>81</v>
      </c>
      <c r="O392" t="s">
        <v>245</v>
      </c>
      <c r="P392" t="s">
        <v>271</v>
      </c>
      <c r="Q392" t="s">
        <v>259</v>
      </c>
      <c r="R392" t="s">
        <v>145</v>
      </c>
      <c r="S392" t="s">
        <v>181</v>
      </c>
      <c r="T392" t="s">
        <v>316</v>
      </c>
      <c r="U392" t="s">
        <v>56</v>
      </c>
      <c r="V392" t="s">
        <v>147</v>
      </c>
      <c r="W392" t="s">
        <v>519</v>
      </c>
      <c r="X392" t="s">
        <v>181</v>
      </c>
      <c r="Y392" t="s">
        <v>64</v>
      </c>
      <c r="Z392" t="s">
        <v>51</v>
      </c>
      <c r="AA392" t="s">
        <v>206</v>
      </c>
      <c r="AB392" t="s">
        <v>66</v>
      </c>
      <c r="AC392" t="s">
        <v>64</v>
      </c>
      <c r="AD392" t="s">
        <v>82</v>
      </c>
      <c r="AE392" t="s">
        <v>176</v>
      </c>
      <c r="AF392" t="s">
        <v>69</v>
      </c>
      <c r="AG392" t="s">
        <v>93</v>
      </c>
      <c r="AH392" t="s">
        <v>71</v>
      </c>
      <c r="AI392" t="s">
        <v>332</v>
      </c>
      <c r="AJ392" t="s">
        <v>73</v>
      </c>
      <c r="AK392" t="s">
        <v>686</v>
      </c>
      <c r="AL392" t="s">
        <v>75</v>
      </c>
      <c r="AM392" t="s">
        <v>76</v>
      </c>
      <c r="AN392" t="s">
        <v>78</v>
      </c>
      <c r="AO392" t="s">
        <v>251</v>
      </c>
      <c r="AP392" t="s">
        <v>195</v>
      </c>
      <c r="AQ392" t="s">
        <v>105</v>
      </c>
      <c r="AR392" t="s">
        <v>64</v>
      </c>
      <c r="AS392" t="s">
        <v>139</v>
      </c>
      <c r="AT392" t="s">
        <v>171</v>
      </c>
      <c r="AU392" t="s">
        <v>84</v>
      </c>
    </row>
    <row r="393" spans="1:47" hidden="1" x14ac:dyDescent="0.3">
      <c r="A393" t="s">
        <v>2069</v>
      </c>
      <c r="B393" t="s">
        <v>2070</v>
      </c>
      <c r="C393" s="1" t="str">
        <f t="shared" ref="C393:C424" si="34">HYPERLINK("https://geochem.nrcan.gc.ca/cdogs/content/bdl/bdl210093_e.htm", "21:0093")</f>
        <v>21:0093</v>
      </c>
      <c r="D393" s="1" t="str">
        <f t="shared" ref="D393:D424" si="35">HYPERLINK("https://geochem.nrcan.gc.ca/cdogs/content/svy/svy210007_e.htm", "21:0007")</f>
        <v>21:0007</v>
      </c>
      <c r="E393" t="s">
        <v>2071</v>
      </c>
      <c r="F393" t="s">
        <v>2072</v>
      </c>
      <c r="H393">
        <v>64.551105199999995</v>
      </c>
      <c r="I393">
        <v>-112.94762830000001</v>
      </c>
      <c r="J393" s="1" t="str">
        <f t="shared" si="32"/>
        <v>Till</v>
      </c>
      <c r="K393" s="1" t="str">
        <f t="shared" si="33"/>
        <v>&lt;63 micron</v>
      </c>
      <c r="L393" t="s">
        <v>51</v>
      </c>
      <c r="M393" t="s">
        <v>340</v>
      </c>
      <c r="N393" t="s">
        <v>53</v>
      </c>
      <c r="O393" t="s">
        <v>163</v>
      </c>
      <c r="P393" t="s">
        <v>348</v>
      </c>
      <c r="Q393" t="s">
        <v>64</v>
      </c>
      <c r="R393" t="s">
        <v>384</v>
      </c>
      <c r="S393" t="s">
        <v>116</v>
      </c>
      <c r="T393" t="s">
        <v>192</v>
      </c>
      <c r="U393" t="s">
        <v>64</v>
      </c>
      <c r="V393" t="s">
        <v>259</v>
      </c>
      <c r="W393" t="s">
        <v>658</v>
      </c>
      <c r="X393" t="s">
        <v>119</v>
      </c>
      <c r="Y393" t="s">
        <v>64</v>
      </c>
      <c r="Z393" t="s">
        <v>51</v>
      </c>
      <c r="AA393" t="s">
        <v>206</v>
      </c>
      <c r="AB393" t="s">
        <v>391</v>
      </c>
      <c r="AC393" t="s">
        <v>64</v>
      </c>
      <c r="AD393" t="s">
        <v>77</v>
      </c>
      <c r="AE393" t="s">
        <v>223</v>
      </c>
      <c r="AF393" t="s">
        <v>69</v>
      </c>
      <c r="AG393" t="s">
        <v>249</v>
      </c>
      <c r="AH393" t="s">
        <v>71</v>
      </c>
      <c r="AI393" t="s">
        <v>80</v>
      </c>
      <c r="AJ393" t="s">
        <v>73</v>
      </c>
      <c r="AK393" t="s">
        <v>60</v>
      </c>
      <c r="AL393" t="s">
        <v>75</v>
      </c>
      <c r="AM393" t="s">
        <v>76</v>
      </c>
      <c r="AN393" t="s">
        <v>78</v>
      </c>
      <c r="AO393" t="s">
        <v>78</v>
      </c>
      <c r="AP393" t="s">
        <v>183</v>
      </c>
      <c r="AQ393" t="s">
        <v>288</v>
      </c>
      <c r="AR393" t="s">
        <v>64</v>
      </c>
      <c r="AS393" t="s">
        <v>55</v>
      </c>
      <c r="AT393" t="s">
        <v>171</v>
      </c>
      <c r="AU393" t="s">
        <v>84</v>
      </c>
    </row>
    <row r="394" spans="1:47" hidden="1" x14ac:dyDescent="0.3">
      <c r="A394" t="s">
        <v>2073</v>
      </c>
      <c r="B394" t="s">
        <v>2074</v>
      </c>
      <c r="C394" s="1" t="str">
        <f t="shared" si="34"/>
        <v>21:0093</v>
      </c>
      <c r="D394" s="1" t="str">
        <f t="shared" si="35"/>
        <v>21:0007</v>
      </c>
      <c r="E394" t="s">
        <v>2075</v>
      </c>
      <c r="F394" t="s">
        <v>2076</v>
      </c>
      <c r="H394">
        <v>64.513447600000006</v>
      </c>
      <c r="I394">
        <v>-112.8060578</v>
      </c>
      <c r="J394" s="1" t="str">
        <f t="shared" si="32"/>
        <v>Till</v>
      </c>
      <c r="K394" s="1" t="str">
        <f t="shared" si="33"/>
        <v>&lt;63 micron</v>
      </c>
      <c r="L394" t="s">
        <v>51</v>
      </c>
      <c r="M394" t="s">
        <v>91</v>
      </c>
      <c r="N394" t="s">
        <v>56</v>
      </c>
      <c r="O394" t="s">
        <v>315</v>
      </c>
      <c r="P394" t="s">
        <v>253</v>
      </c>
      <c r="Q394" t="s">
        <v>64</v>
      </c>
      <c r="R394" t="s">
        <v>327</v>
      </c>
      <c r="S394" t="s">
        <v>116</v>
      </c>
      <c r="T394" t="s">
        <v>336</v>
      </c>
      <c r="U394" t="s">
        <v>259</v>
      </c>
      <c r="V394" t="s">
        <v>259</v>
      </c>
      <c r="W394" t="s">
        <v>963</v>
      </c>
      <c r="X394" t="s">
        <v>63</v>
      </c>
      <c r="Y394" t="s">
        <v>64</v>
      </c>
      <c r="Z394" t="s">
        <v>51</v>
      </c>
      <c r="AA394" t="s">
        <v>101</v>
      </c>
      <c r="AB394" t="s">
        <v>121</v>
      </c>
      <c r="AC394" t="s">
        <v>64</v>
      </c>
      <c r="AD394" t="s">
        <v>1064</v>
      </c>
      <c r="AE394" t="s">
        <v>223</v>
      </c>
      <c r="AF394" t="s">
        <v>69</v>
      </c>
      <c r="AG394" t="s">
        <v>127</v>
      </c>
      <c r="AH394" t="s">
        <v>194</v>
      </c>
      <c r="AI394" t="s">
        <v>153</v>
      </c>
      <c r="AJ394" t="s">
        <v>73</v>
      </c>
      <c r="AK394" t="s">
        <v>210</v>
      </c>
      <c r="AL394" t="s">
        <v>75</v>
      </c>
      <c r="AM394" t="s">
        <v>76</v>
      </c>
      <c r="AN394" t="s">
        <v>78</v>
      </c>
      <c r="AO394" t="s">
        <v>251</v>
      </c>
      <c r="AP394" t="s">
        <v>209</v>
      </c>
      <c r="AQ394" t="s">
        <v>473</v>
      </c>
      <c r="AR394" t="s">
        <v>64</v>
      </c>
      <c r="AS394" t="s">
        <v>77</v>
      </c>
      <c r="AT394" t="s">
        <v>171</v>
      </c>
      <c r="AU394" t="s">
        <v>84</v>
      </c>
    </row>
    <row r="395" spans="1:47" hidden="1" x14ac:dyDescent="0.3">
      <c r="A395" t="s">
        <v>2077</v>
      </c>
      <c r="B395" t="s">
        <v>2078</v>
      </c>
      <c r="C395" s="1" t="str">
        <f t="shared" si="34"/>
        <v>21:0093</v>
      </c>
      <c r="D395" s="1" t="str">
        <f t="shared" si="35"/>
        <v>21:0007</v>
      </c>
      <c r="E395" t="s">
        <v>2075</v>
      </c>
      <c r="F395" t="s">
        <v>2079</v>
      </c>
      <c r="H395">
        <v>64.513447600000006</v>
      </c>
      <c r="I395">
        <v>-112.8060578</v>
      </c>
      <c r="J395" s="1" t="str">
        <f t="shared" si="32"/>
        <v>Till</v>
      </c>
      <c r="K395" s="1" t="str">
        <f t="shared" si="33"/>
        <v>&lt;63 micron</v>
      </c>
      <c r="L395" t="s">
        <v>51</v>
      </c>
      <c r="M395" t="s">
        <v>297</v>
      </c>
      <c r="N395" t="s">
        <v>81</v>
      </c>
      <c r="O395" t="s">
        <v>1353</v>
      </c>
      <c r="P395" t="s">
        <v>77</v>
      </c>
      <c r="Q395" t="s">
        <v>64</v>
      </c>
      <c r="R395" t="s">
        <v>308</v>
      </c>
      <c r="S395" t="s">
        <v>116</v>
      </c>
      <c r="T395" t="s">
        <v>149</v>
      </c>
      <c r="U395" t="s">
        <v>64</v>
      </c>
      <c r="V395" t="s">
        <v>259</v>
      </c>
      <c r="W395" t="s">
        <v>963</v>
      </c>
      <c r="X395" t="s">
        <v>63</v>
      </c>
      <c r="Y395" t="s">
        <v>64</v>
      </c>
      <c r="Z395" t="s">
        <v>51</v>
      </c>
      <c r="AA395" t="s">
        <v>68</v>
      </c>
      <c r="AB395" t="s">
        <v>487</v>
      </c>
      <c r="AC395" t="s">
        <v>64</v>
      </c>
      <c r="AD395" t="s">
        <v>82</v>
      </c>
      <c r="AE395" t="s">
        <v>287</v>
      </c>
      <c r="AF395" t="s">
        <v>69</v>
      </c>
      <c r="AG395" t="s">
        <v>273</v>
      </c>
      <c r="AH395" t="s">
        <v>194</v>
      </c>
      <c r="AI395" t="s">
        <v>153</v>
      </c>
      <c r="AJ395" t="s">
        <v>73</v>
      </c>
      <c r="AK395" t="s">
        <v>355</v>
      </c>
      <c r="AL395" t="s">
        <v>75</v>
      </c>
      <c r="AM395" t="s">
        <v>76</v>
      </c>
      <c r="AN395" t="s">
        <v>78</v>
      </c>
      <c r="AO395" t="s">
        <v>78</v>
      </c>
      <c r="AP395" t="s">
        <v>183</v>
      </c>
      <c r="AQ395" t="s">
        <v>170</v>
      </c>
      <c r="AR395" t="s">
        <v>64</v>
      </c>
      <c r="AS395" t="s">
        <v>246</v>
      </c>
      <c r="AT395" t="s">
        <v>171</v>
      </c>
      <c r="AU395" t="s">
        <v>84</v>
      </c>
    </row>
    <row r="396" spans="1:47" hidden="1" x14ac:dyDescent="0.3">
      <c r="A396" t="s">
        <v>2080</v>
      </c>
      <c r="B396" t="s">
        <v>2081</v>
      </c>
      <c r="C396" s="1" t="str">
        <f t="shared" si="34"/>
        <v>21:0093</v>
      </c>
      <c r="D396" s="1" t="str">
        <f t="shared" si="35"/>
        <v>21:0007</v>
      </c>
      <c r="E396" t="s">
        <v>2082</v>
      </c>
      <c r="F396" t="s">
        <v>2083</v>
      </c>
      <c r="H396">
        <v>64.549209200000007</v>
      </c>
      <c r="I396">
        <v>-112.4345138</v>
      </c>
      <c r="J396" s="1" t="str">
        <f t="shared" si="32"/>
        <v>Till</v>
      </c>
      <c r="K396" s="1" t="str">
        <f t="shared" si="33"/>
        <v>&lt;63 micron</v>
      </c>
      <c r="L396" t="s">
        <v>51</v>
      </c>
      <c r="M396" t="s">
        <v>52</v>
      </c>
      <c r="N396" t="s">
        <v>116</v>
      </c>
      <c r="O396" t="s">
        <v>270</v>
      </c>
      <c r="P396" t="s">
        <v>92</v>
      </c>
      <c r="Q396" t="s">
        <v>64</v>
      </c>
      <c r="R396" t="s">
        <v>272</v>
      </c>
      <c r="S396" t="s">
        <v>60</v>
      </c>
      <c r="T396" t="s">
        <v>470</v>
      </c>
      <c r="U396" t="s">
        <v>259</v>
      </c>
      <c r="V396" t="s">
        <v>219</v>
      </c>
      <c r="W396" t="s">
        <v>1548</v>
      </c>
      <c r="X396" t="s">
        <v>97</v>
      </c>
      <c r="Y396" t="s">
        <v>64</v>
      </c>
      <c r="Z396" t="s">
        <v>51</v>
      </c>
      <c r="AA396" t="s">
        <v>276</v>
      </c>
      <c r="AB396" t="s">
        <v>428</v>
      </c>
      <c r="AC396" t="s">
        <v>81</v>
      </c>
      <c r="AD396" t="s">
        <v>399</v>
      </c>
      <c r="AE396" t="s">
        <v>178</v>
      </c>
      <c r="AF396" t="s">
        <v>69</v>
      </c>
      <c r="AG396" t="s">
        <v>607</v>
      </c>
      <c r="AH396" t="s">
        <v>71</v>
      </c>
      <c r="AI396" t="s">
        <v>196</v>
      </c>
      <c r="AJ396" t="s">
        <v>73</v>
      </c>
      <c r="AK396" t="s">
        <v>167</v>
      </c>
      <c r="AL396" t="s">
        <v>75</v>
      </c>
      <c r="AM396" t="s">
        <v>76</v>
      </c>
      <c r="AN396" t="s">
        <v>81</v>
      </c>
      <c r="AO396" t="s">
        <v>78</v>
      </c>
      <c r="AP396" t="s">
        <v>114</v>
      </c>
      <c r="AQ396" t="s">
        <v>56</v>
      </c>
      <c r="AR396" t="s">
        <v>64</v>
      </c>
      <c r="AS396" t="s">
        <v>77</v>
      </c>
      <c r="AT396" t="s">
        <v>171</v>
      </c>
      <c r="AU396" t="s">
        <v>84</v>
      </c>
    </row>
    <row r="397" spans="1:47" hidden="1" x14ac:dyDescent="0.3">
      <c r="A397" t="s">
        <v>2084</v>
      </c>
      <c r="B397" t="s">
        <v>2085</v>
      </c>
      <c r="C397" s="1" t="str">
        <f t="shared" si="34"/>
        <v>21:0093</v>
      </c>
      <c r="D397" s="1" t="str">
        <f t="shared" si="35"/>
        <v>21:0007</v>
      </c>
      <c r="E397" t="s">
        <v>2086</v>
      </c>
      <c r="F397" t="s">
        <v>2087</v>
      </c>
      <c r="H397">
        <v>64.625411400000004</v>
      </c>
      <c r="I397">
        <v>-112.4175063</v>
      </c>
      <c r="J397" s="1" t="str">
        <f t="shared" si="32"/>
        <v>Till</v>
      </c>
      <c r="K397" s="1" t="str">
        <f t="shared" si="33"/>
        <v>&lt;63 micron</v>
      </c>
      <c r="L397" t="s">
        <v>51</v>
      </c>
      <c r="M397" t="s">
        <v>355</v>
      </c>
      <c r="N397" t="s">
        <v>63</v>
      </c>
      <c r="O397" t="s">
        <v>1353</v>
      </c>
      <c r="P397" t="s">
        <v>436</v>
      </c>
      <c r="Q397" t="s">
        <v>81</v>
      </c>
      <c r="R397" t="s">
        <v>211</v>
      </c>
      <c r="S397" t="s">
        <v>60</v>
      </c>
      <c r="T397" t="s">
        <v>65</v>
      </c>
      <c r="U397" t="s">
        <v>64</v>
      </c>
      <c r="V397" t="s">
        <v>259</v>
      </c>
      <c r="W397" t="s">
        <v>305</v>
      </c>
      <c r="X397" t="s">
        <v>97</v>
      </c>
      <c r="Y397" t="s">
        <v>64</v>
      </c>
      <c r="Z397" t="s">
        <v>51</v>
      </c>
      <c r="AA397" t="s">
        <v>287</v>
      </c>
      <c r="AB397" t="s">
        <v>99</v>
      </c>
      <c r="AC397" t="s">
        <v>64</v>
      </c>
      <c r="AD397" t="s">
        <v>77</v>
      </c>
      <c r="AE397" t="s">
        <v>419</v>
      </c>
      <c r="AF397" t="s">
        <v>224</v>
      </c>
      <c r="AG397" t="s">
        <v>692</v>
      </c>
      <c r="AH397" t="s">
        <v>983</v>
      </c>
      <c r="AI397" t="s">
        <v>314</v>
      </c>
      <c r="AJ397" t="s">
        <v>73</v>
      </c>
      <c r="AK397" t="s">
        <v>91</v>
      </c>
      <c r="AL397" t="s">
        <v>75</v>
      </c>
      <c r="AM397" t="s">
        <v>76</v>
      </c>
      <c r="AN397" t="s">
        <v>78</v>
      </c>
      <c r="AO397" t="s">
        <v>78</v>
      </c>
      <c r="AP397" t="s">
        <v>195</v>
      </c>
      <c r="AQ397" t="s">
        <v>105</v>
      </c>
      <c r="AR397" t="s">
        <v>64</v>
      </c>
      <c r="AS397" t="s">
        <v>253</v>
      </c>
      <c r="AT397" t="s">
        <v>171</v>
      </c>
      <c r="AU397" t="s">
        <v>84</v>
      </c>
    </row>
    <row r="398" spans="1:47" hidden="1" x14ac:dyDescent="0.3">
      <c r="A398" t="s">
        <v>2088</v>
      </c>
      <c r="B398" t="s">
        <v>2089</v>
      </c>
      <c r="C398" s="1" t="str">
        <f t="shared" si="34"/>
        <v>21:0093</v>
      </c>
      <c r="D398" s="1" t="str">
        <f t="shared" si="35"/>
        <v>21:0007</v>
      </c>
      <c r="E398" t="s">
        <v>2090</v>
      </c>
      <c r="F398" t="s">
        <v>2091</v>
      </c>
      <c r="H398">
        <v>64.709946799999997</v>
      </c>
      <c r="I398">
        <v>-112.4156929</v>
      </c>
      <c r="J398" s="1" t="str">
        <f t="shared" si="32"/>
        <v>Till</v>
      </c>
      <c r="K398" s="1" t="str">
        <f t="shared" si="33"/>
        <v>&lt;63 micron</v>
      </c>
      <c r="L398" t="s">
        <v>51</v>
      </c>
      <c r="M398" t="s">
        <v>702</v>
      </c>
      <c r="N398" t="s">
        <v>60</v>
      </c>
      <c r="O398" t="s">
        <v>1353</v>
      </c>
      <c r="P398" t="s">
        <v>398</v>
      </c>
      <c r="Q398" t="s">
        <v>64</v>
      </c>
      <c r="R398" t="s">
        <v>127</v>
      </c>
      <c r="S398" t="s">
        <v>60</v>
      </c>
      <c r="T398" t="s">
        <v>814</v>
      </c>
      <c r="U398" t="s">
        <v>64</v>
      </c>
      <c r="V398" t="s">
        <v>95</v>
      </c>
      <c r="W398" t="s">
        <v>831</v>
      </c>
      <c r="X398" t="s">
        <v>97</v>
      </c>
      <c r="Y398" t="s">
        <v>64</v>
      </c>
      <c r="Z398" t="s">
        <v>51</v>
      </c>
      <c r="AA398" t="s">
        <v>470</v>
      </c>
      <c r="AB398" t="s">
        <v>121</v>
      </c>
      <c r="AC398" t="s">
        <v>64</v>
      </c>
      <c r="AD398" t="s">
        <v>81</v>
      </c>
      <c r="AE398" t="s">
        <v>337</v>
      </c>
      <c r="AF398" t="s">
        <v>69</v>
      </c>
      <c r="AG398" t="s">
        <v>136</v>
      </c>
      <c r="AH398" t="s">
        <v>194</v>
      </c>
      <c r="AI398" t="s">
        <v>153</v>
      </c>
      <c r="AJ398" t="s">
        <v>73</v>
      </c>
      <c r="AK398" t="s">
        <v>103</v>
      </c>
      <c r="AL398" t="s">
        <v>75</v>
      </c>
      <c r="AM398" t="s">
        <v>76</v>
      </c>
      <c r="AN398" t="s">
        <v>78</v>
      </c>
      <c r="AO398" t="s">
        <v>78</v>
      </c>
      <c r="AP398" t="s">
        <v>209</v>
      </c>
      <c r="AQ398" t="s">
        <v>348</v>
      </c>
      <c r="AR398" t="s">
        <v>64</v>
      </c>
      <c r="AS398" t="s">
        <v>246</v>
      </c>
      <c r="AT398" t="s">
        <v>171</v>
      </c>
      <c r="AU398" t="s">
        <v>84</v>
      </c>
    </row>
    <row r="399" spans="1:47" hidden="1" x14ac:dyDescent="0.3">
      <c r="A399" t="s">
        <v>2092</v>
      </c>
      <c r="B399" t="s">
        <v>2093</v>
      </c>
      <c r="C399" s="1" t="str">
        <f t="shared" si="34"/>
        <v>21:0093</v>
      </c>
      <c r="D399" s="1" t="str">
        <f t="shared" si="35"/>
        <v>21:0007</v>
      </c>
      <c r="E399" t="s">
        <v>2094</v>
      </c>
      <c r="F399" t="s">
        <v>2095</v>
      </c>
      <c r="H399">
        <v>64.684467100000006</v>
      </c>
      <c r="I399">
        <v>-112.2092246</v>
      </c>
      <c r="J399" s="1" t="str">
        <f t="shared" si="32"/>
        <v>Till</v>
      </c>
      <c r="K399" s="1" t="str">
        <f t="shared" si="33"/>
        <v>&lt;63 micron</v>
      </c>
      <c r="L399" t="s">
        <v>51</v>
      </c>
      <c r="M399" t="s">
        <v>276</v>
      </c>
      <c r="N399" t="s">
        <v>181</v>
      </c>
      <c r="O399" t="s">
        <v>1363</v>
      </c>
      <c r="P399" t="s">
        <v>155</v>
      </c>
      <c r="Q399" t="s">
        <v>64</v>
      </c>
      <c r="R399" t="s">
        <v>140</v>
      </c>
      <c r="S399" t="s">
        <v>58</v>
      </c>
      <c r="T399" t="s">
        <v>132</v>
      </c>
      <c r="U399" t="s">
        <v>81</v>
      </c>
      <c r="V399" t="s">
        <v>154</v>
      </c>
      <c r="W399" t="s">
        <v>133</v>
      </c>
      <c r="X399" t="s">
        <v>181</v>
      </c>
      <c r="Y399" t="s">
        <v>64</v>
      </c>
      <c r="Z399" t="s">
        <v>51</v>
      </c>
      <c r="AA399" t="s">
        <v>206</v>
      </c>
      <c r="AB399" t="s">
        <v>606</v>
      </c>
      <c r="AC399" t="s">
        <v>64</v>
      </c>
      <c r="AD399" t="s">
        <v>538</v>
      </c>
      <c r="AE399" t="s">
        <v>276</v>
      </c>
      <c r="AF399" t="s">
        <v>69</v>
      </c>
      <c r="AG399" t="s">
        <v>389</v>
      </c>
      <c r="AH399" t="s">
        <v>71</v>
      </c>
      <c r="AI399" t="s">
        <v>392</v>
      </c>
      <c r="AJ399" t="s">
        <v>73</v>
      </c>
      <c r="AK399" t="s">
        <v>196</v>
      </c>
      <c r="AL399" t="s">
        <v>75</v>
      </c>
      <c r="AM399" t="s">
        <v>76</v>
      </c>
      <c r="AN399" t="s">
        <v>61</v>
      </c>
      <c r="AO399" t="s">
        <v>104</v>
      </c>
      <c r="AP399" t="s">
        <v>260</v>
      </c>
      <c r="AQ399" t="s">
        <v>421</v>
      </c>
      <c r="AR399" t="s">
        <v>64</v>
      </c>
      <c r="AS399" t="s">
        <v>81</v>
      </c>
      <c r="AT399" t="s">
        <v>171</v>
      </c>
      <c r="AU399" t="s">
        <v>84</v>
      </c>
    </row>
    <row r="400" spans="1:47" hidden="1" x14ac:dyDescent="0.3">
      <c r="A400" t="s">
        <v>2096</v>
      </c>
      <c r="B400" t="s">
        <v>2097</v>
      </c>
      <c r="C400" s="1" t="str">
        <f t="shared" si="34"/>
        <v>21:0093</v>
      </c>
      <c r="D400" s="1" t="str">
        <f t="shared" si="35"/>
        <v>21:0007</v>
      </c>
      <c r="E400" t="s">
        <v>2098</v>
      </c>
      <c r="F400" t="s">
        <v>2099</v>
      </c>
      <c r="H400">
        <v>64.708514800000003</v>
      </c>
      <c r="I400">
        <v>-112.0647996</v>
      </c>
      <c r="J400" s="1" t="str">
        <f t="shared" si="32"/>
        <v>Till</v>
      </c>
      <c r="K400" s="1" t="str">
        <f t="shared" si="33"/>
        <v>&lt;63 micron</v>
      </c>
      <c r="L400" t="s">
        <v>51</v>
      </c>
      <c r="M400" t="s">
        <v>178</v>
      </c>
      <c r="N400" t="s">
        <v>53</v>
      </c>
      <c r="O400" t="s">
        <v>315</v>
      </c>
      <c r="P400" t="s">
        <v>481</v>
      </c>
      <c r="Q400" t="s">
        <v>64</v>
      </c>
      <c r="R400" t="s">
        <v>59</v>
      </c>
      <c r="S400" t="s">
        <v>97</v>
      </c>
      <c r="T400" t="s">
        <v>156</v>
      </c>
      <c r="U400" t="s">
        <v>64</v>
      </c>
      <c r="V400" t="s">
        <v>61</v>
      </c>
      <c r="W400" t="s">
        <v>538</v>
      </c>
      <c r="X400" t="s">
        <v>97</v>
      </c>
      <c r="Y400" t="s">
        <v>64</v>
      </c>
      <c r="Z400" t="s">
        <v>51</v>
      </c>
      <c r="AA400" t="s">
        <v>192</v>
      </c>
      <c r="AB400" t="s">
        <v>150</v>
      </c>
      <c r="AC400" t="s">
        <v>64</v>
      </c>
      <c r="AD400" t="s">
        <v>263</v>
      </c>
      <c r="AE400" t="s">
        <v>223</v>
      </c>
      <c r="AF400" t="s">
        <v>69</v>
      </c>
      <c r="AG400" t="s">
        <v>382</v>
      </c>
      <c r="AH400" t="s">
        <v>71</v>
      </c>
      <c r="AI400" t="s">
        <v>584</v>
      </c>
      <c r="AJ400" t="s">
        <v>73</v>
      </c>
      <c r="AK400" t="s">
        <v>153</v>
      </c>
      <c r="AL400" t="s">
        <v>75</v>
      </c>
      <c r="AM400" t="s">
        <v>76</v>
      </c>
      <c r="AN400" t="s">
        <v>139</v>
      </c>
      <c r="AO400" t="s">
        <v>78</v>
      </c>
      <c r="AP400" t="s">
        <v>79</v>
      </c>
      <c r="AQ400" t="s">
        <v>473</v>
      </c>
      <c r="AR400" t="s">
        <v>64</v>
      </c>
      <c r="AS400" t="s">
        <v>81</v>
      </c>
      <c r="AT400" t="s">
        <v>171</v>
      </c>
      <c r="AU400" t="s">
        <v>84</v>
      </c>
    </row>
    <row r="401" spans="1:47" hidden="1" x14ac:dyDescent="0.3">
      <c r="A401" t="s">
        <v>2100</v>
      </c>
      <c r="B401" t="s">
        <v>2101</v>
      </c>
      <c r="C401" s="1" t="str">
        <f t="shared" si="34"/>
        <v>21:0093</v>
      </c>
      <c r="D401" s="1" t="str">
        <f t="shared" si="35"/>
        <v>21:0007</v>
      </c>
      <c r="E401" t="s">
        <v>2102</v>
      </c>
      <c r="F401" t="s">
        <v>2103</v>
      </c>
      <c r="H401">
        <v>64.537560900000003</v>
      </c>
      <c r="I401">
        <v>-112.05002349999999</v>
      </c>
      <c r="J401" s="1" t="str">
        <f t="shared" si="32"/>
        <v>Till</v>
      </c>
      <c r="K401" s="1" t="str">
        <f t="shared" si="33"/>
        <v>&lt;63 micron</v>
      </c>
      <c r="L401" t="s">
        <v>51</v>
      </c>
      <c r="M401" t="s">
        <v>339</v>
      </c>
      <c r="N401" t="s">
        <v>53</v>
      </c>
      <c r="O401" t="s">
        <v>163</v>
      </c>
      <c r="P401" t="s">
        <v>299</v>
      </c>
      <c r="Q401" t="s">
        <v>56</v>
      </c>
      <c r="R401" t="s">
        <v>327</v>
      </c>
      <c r="S401" t="s">
        <v>60</v>
      </c>
      <c r="T401" t="s">
        <v>68</v>
      </c>
      <c r="U401" t="s">
        <v>81</v>
      </c>
      <c r="V401" t="s">
        <v>154</v>
      </c>
      <c r="W401" t="s">
        <v>451</v>
      </c>
      <c r="X401" t="s">
        <v>181</v>
      </c>
      <c r="Y401" t="s">
        <v>64</v>
      </c>
      <c r="Z401" t="s">
        <v>51</v>
      </c>
      <c r="AA401" t="s">
        <v>101</v>
      </c>
      <c r="AB401" t="s">
        <v>408</v>
      </c>
      <c r="AC401" t="s">
        <v>64</v>
      </c>
      <c r="AD401" t="s">
        <v>734</v>
      </c>
      <c r="AE401" t="s">
        <v>507</v>
      </c>
      <c r="AF401" t="s">
        <v>69</v>
      </c>
      <c r="AG401" t="s">
        <v>548</v>
      </c>
      <c r="AH401" t="s">
        <v>194</v>
      </c>
      <c r="AI401" t="s">
        <v>124</v>
      </c>
      <c r="AJ401" t="s">
        <v>73</v>
      </c>
      <c r="AK401" t="s">
        <v>103</v>
      </c>
      <c r="AL401" t="s">
        <v>75</v>
      </c>
      <c r="AM401" t="s">
        <v>76</v>
      </c>
      <c r="AN401" t="s">
        <v>78</v>
      </c>
      <c r="AO401" t="s">
        <v>168</v>
      </c>
      <c r="AP401" t="s">
        <v>58</v>
      </c>
      <c r="AQ401" t="s">
        <v>398</v>
      </c>
      <c r="AR401" t="s">
        <v>64</v>
      </c>
      <c r="AS401" t="s">
        <v>139</v>
      </c>
      <c r="AT401" t="s">
        <v>171</v>
      </c>
      <c r="AU401" t="s">
        <v>84</v>
      </c>
    </row>
    <row r="402" spans="1:47" hidden="1" x14ac:dyDescent="0.3">
      <c r="A402" t="s">
        <v>2104</v>
      </c>
      <c r="B402" t="s">
        <v>2105</v>
      </c>
      <c r="C402" s="1" t="str">
        <f t="shared" si="34"/>
        <v>21:0093</v>
      </c>
      <c r="D402" s="1" t="str">
        <f t="shared" si="35"/>
        <v>21:0007</v>
      </c>
      <c r="E402" t="s">
        <v>2106</v>
      </c>
      <c r="F402" t="s">
        <v>2107</v>
      </c>
      <c r="H402">
        <v>64.591675300000006</v>
      </c>
      <c r="I402">
        <v>-112.2388447</v>
      </c>
      <c r="J402" s="1" t="str">
        <f t="shared" si="32"/>
        <v>Till</v>
      </c>
      <c r="K402" s="1" t="str">
        <f t="shared" si="33"/>
        <v>&lt;63 micron</v>
      </c>
      <c r="L402" t="s">
        <v>51</v>
      </c>
      <c r="M402" t="s">
        <v>355</v>
      </c>
      <c r="N402" t="s">
        <v>53</v>
      </c>
      <c r="O402" t="s">
        <v>909</v>
      </c>
      <c r="P402" t="s">
        <v>78</v>
      </c>
      <c r="Q402" t="s">
        <v>81</v>
      </c>
      <c r="R402" t="s">
        <v>607</v>
      </c>
      <c r="S402" t="s">
        <v>181</v>
      </c>
      <c r="T402" t="s">
        <v>152</v>
      </c>
      <c r="U402" t="s">
        <v>259</v>
      </c>
      <c r="V402" t="s">
        <v>154</v>
      </c>
      <c r="W402" t="s">
        <v>376</v>
      </c>
      <c r="X402" t="s">
        <v>63</v>
      </c>
      <c r="Y402" t="s">
        <v>64</v>
      </c>
      <c r="Z402" t="s">
        <v>51</v>
      </c>
      <c r="AA402" t="s">
        <v>276</v>
      </c>
      <c r="AB402" t="s">
        <v>66</v>
      </c>
      <c r="AC402" t="s">
        <v>64</v>
      </c>
      <c r="AD402" t="s">
        <v>1148</v>
      </c>
      <c r="AE402" t="s">
        <v>269</v>
      </c>
      <c r="AF402" t="s">
        <v>70</v>
      </c>
      <c r="AG402" t="s">
        <v>316</v>
      </c>
      <c r="AH402" t="s">
        <v>71</v>
      </c>
      <c r="AI402" t="s">
        <v>314</v>
      </c>
      <c r="AJ402" t="s">
        <v>73</v>
      </c>
      <c r="AK402" t="s">
        <v>473</v>
      </c>
      <c r="AL402" t="s">
        <v>75</v>
      </c>
      <c r="AM402" t="s">
        <v>76</v>
      </c>
      <c r="AN402" t="s">
        <v>78</v>
      </c>
      <c r="AO402" t="s">
        <v>78</v>
      </c>
      <c r="AP402" t="s">
        <v>209</v>
      </c>
      <c r="AQ402" t="s">
        <v>271</v>
      </c>
      <c r="AR402" t="s">
        <v>64</v>
      </c>
      <c r="AS402" t="s">
        <v>77</v>
      </c>
      <c r="AT402" t="s">
        <v>171</v>
      </c>
      <c r="AU402" t="s">
        <v>84</v>
      </c>
    </row>
    <row r="403" spans="1:47" hidden="1" x14ac:dyDescent="0.3">
      <c r="A403" t="s">
        <v>2108</v>
      </c>
      <c r="B403" t="s">
        <v>2109</v>
      </c>
      <c r="C403" s="1" t="str">
        <f t="shared" si="34"/>
        <v>21:0093</v>
      </c>
      <c r="D403" s="1" t="str">
        <f t="shared" si="35"/>
        <v>21:0007</v>
      </c>
      <c r="E403" t="s">
        <v>2110</v>
      </c>
      <c r="F403" t="s">
        <v>2111</v>
      </c>
      <c r="H403">
        <v>64.546055999999993</v>
      </c>
      <c r="I403">
        <v>-112.75950690000001</v>
      </c>
      <c r="J403" s="1" t="str">
        <f t="shared" si="32"/>
        <v>Till</v>
      </c>
      <c r="K403" s="1" t="str">
        <f t="shared" si="33"/>
        <v>&lt;63 micron</v>
      </c>
      <c r="L403" t="s">
        <v>51</v>
      </c>
      <c r="M403" t="s">
        <v>80</v>
      </c>
      <c r="N403" t="s">
        <v>97</v>
      </c>
      <c r="O403" t="s">
        <v>1184</v>
      </c>
      <c r="P403" t="s">
        <v>271</v>
      </c>
      <c r="Q403" t="s">
        <v>64</v>
      </c>
      <c r="R403" t="s">
        <v>136</v>
      </c>
      <c r="S403" t="s">
        <v>116</v>
      </c>
      <c r="T403" t="s">
        <v>65</v>
      </c>
      <c r="U403" t="s">
        <v>81</v>
      </c>
      <c r="V403" t="s">
        <v>259</v>
      </c>
      <c r="W403" t="s">
        <v>708</v>
      </c>
      <c r="X403" t="s">
        <v>97</v>
      </c>
      <c r="Y403" t="s">
        <v>64</v>
      </c>
      <c r="Z403" t="s">
        <v>51</v>
      </c>
      <c r="AA403" t="s">
        <v>152</v>
      </c>
      <c r="AB403" t="s">
        <v>408</v>
      </c>
      <c r="AC403" t="s">
        <v>64</v>
      </c>
      <c r="AD403" t="s">
        <v>122</v>
      </c>
      <c r="AE403" t="s">
        <v>281</v>
      </c>
      <c r="AF403" t="s">
        <v>69</v>
      </c>
      <c r="AG403" t="s">
        <v>284</v>
      </c>
      <c r="AH403" t="s">
        <v>71</v>
      </c>
      <c r="AI403" t="s">
        <v>181</v>
      </c>
      <c r="AJ403" t="s">
        <v>73</v>
      </c>
      <c r="AK403" t="s">
        <v>297</v>
      </c>
      <c r="AL403" t="s">
        <v>75</v>
      </c>
      <c r="AM403" t="s">
        <v>76</v>
      </c>
      <c r="AN403" t="s">
        <v>78</v>
      </c>
      <c r="AO403" t="s">
        <v>78</v>
      </c>
      <c r="AP403" t="s">
        <v>209</v>
      </c>
      <c r="AQ403" t="s">
        <v>421</v>
      </c>
      <c r="AR403" t="s">
        <v>64</v>
      </c>
      <c r="AS403" t="s">
        <v>77</v>
      </c>
      <c r="AT403" t="s">
        <v>115</v>
      </c>
      <c r="AU403" t="s">
        <v>84</v>
      </c>
    </row>
    <row r="404" spans="1:47" hidden="1" x14ac:dyDescent="0.3">
      <c r="A404" t="s">
        <v>2112</v>
      </c>
      <c r="B404" t="s">
        <v>2113</v>
      </c>
      <c r="C404" s="1" t="str">
        <f t="shared" si="34"/>
        <v>21:0093</v>
      </c>
      <c r="D404" s="1" t="str">
        <f t="shared" si="35"/>
        <v>21:0007</v>
      </c>
      <c r="E404" t="s">
        <v>2114</v>
      </c>
      <c r="F404" t="s">
        <v>2115</v>
      </c>
      <c r="H404">
        <v>64.604332999999997</v>
      </c>
      <c r="I404">
        <v>-112.899714</v>
      </c>
      <c r="J404" s="1" t="str">
        <f t="shared" si="32"/>
        <v>Till</v>
      </c>
      <c r="K404" s="1" t="str">
        <f t="shared" si="33"/>
        <v>&lt;63 micron</v>
      </c>
      <c r="L404" t="s">
        <v>51</v>
      </c>
      <c r="M404" t="s">
        <v>584</v>
      </c>
      <c r="N404" t="s">
        <v>116</v>
      </c>
      <c r="O404" t="s">
        <v>1353</v>
      </c>
      <c r="P404" t="s">
        <v>92</v>
      </c>
      <c r="Q404" t="s">
        <v>64</v>
      </c>
      <c r="R404" t="s">
        <v>607</v>
      </c>
      <c r="S404" t="s">
        <v>181</v>
      </c>
      <c r="T404" t="s">
        <v>192</v>
      </c>
      <c r="U404" t="s">
        <v>81</v>
      </c>
      <c r="V404" t="s">
        <v>259</v>
      </c>
      <c r="W404" t="s">
        <v>1354</v>
      </c>
      <c r="X404" t="s">
        <v>97</v>
      </c>
      <c r="Y404" t="s">
        <v>64</v>
      </c>
      <c r="Z404" t="s">
        <v>51</v>
      </c>
      <c r="AA404" t="s">
        <v>152</v>
      </c>
      <c r="AB404" t="s">
        <v>66</v>
      </c>
      <c r="AC404" t="s">
        <v>64</v>
      </c>
      <c r="AD404" t="s">
        <v>685</v>
      </c>
      <c r="AE404" t="s">
        <v>507</v>
      </c>
      <c r="AF404" t="s">
        <v>69</v>
      </c>
      <c r="AG404" t="s">
        <v>249</v>
      </c>
      <c r="AH404" t="s">
        <v>71</v>
      </c>
      <c r="AI404" t="s">
        <v>153</v>
      </c>
      <c r="AJ404" t="s">
        <v>73</v>
      </c>
      <c r="AK404" t="s">
        <v>105</v>
      </c>
      <c r="AL404" t="s">
        <v>75</v>
      </c>
      <c r="AM404" t="s">
        <v>76</v>
      </c>
      <c r="AN404" t="s">
        <v>78</v>
      </c>
      <c r="AO404" t="s">
        <v>78</v>
      </c>
      <c r="AP404" t="s">
        <v>114</v>
      </c>
      <c r="AQ404" t="s">
        <v>473</v>
      </c>
      <c r="AR404" t="s">
        <v>64</v>
      </c>
      <c r="AS404" t="s">
        <v>139</v>
      </c>
      <c r="AT404" t="s">
        <v>171</v>
      </c>
      <c r="AU404" t="s">
        <v>84</v>
      </c>
    </row>
    <row r="405" spans="1:47" hidden="1" x14ac:dyDescent="0.3">
      <c r="A405" t="s">
        <v>2116</v>
      </c>
      <c r="B405" t="s">
        <v>2117</v>
      </c>
      <c r="C405" s="1" t="str">
        <f t="shared" si="34"/>
        <v>21:0093</v>
      </c>
      <c r="D405" s="1" t="str">
        <f t="shared" si="35"/>
        <v>21:0007</v>
      </c>
      <c r="E405" t="s">
        <v>2118</v>
      </c>
      <c r="F405" t="s">
        <v>2119</v>
      </c>
      <c r="H405">
        <v>64.641066100000003</v>
      </c>
      <c r="I405">
        <v>-112.7323071</v>
      </c>
      <c r="J405" s="1" t="str">
        <f t="shared" si="32"/>
        <v>Till</v>
      </c>
      <c r="K405" s="1" t="str">
        <f t="shared" si="33"/>
        <v>&lt;63 micron</v>
      </c>
      <c r="L405" t="s">
        <v>51</v>
      </c>
      <c r="M405" t="s">
        <v>405</v>
      </c>
      <c r="N405" t="s">
        <v>53</v>
      </c>
      <c r="O405" t="s">
        <v>877</v>
      </c>
      <c r="P405" t="s">
        <v>81</v>
      </c>
      <c r="Q405" t="s">
        <v>64</v>
      </c>
      <c r="R405" t="s">
        <v>414</v>
      </c>
      <c r="S405" t="s">
        <v>60</v>
      </c>
      <c r="T405" t="s">
        <v>336</v>
      </c>
      <c r="U405" t="s">
        <v>64</v>
      </c>
      <c r="V405" t="s">
        <v>137</v>
      </c>
      <c r="W405" t="s">
        <v>878</v>
      </c>
      <c r="X405" t="s">
        <v>97</v>
      </c>
      <c r="Y405" t="s">
        <v>64</v>
      </c>
      <c r="Z405" t="s">
        <v>51</v>
      </c>
      <c r="AA405" t="s">
        <v>101</v>
      </c>
      <c r="AB405" t="s">
        <v>606</v>
      </c>
      <c r="AC405" t="s">
        <v>64</v>
      </c>
      <c r="AD405" t="s">
        <v>407</v>
      </c>
      <c r="AE405" t="s">
        <v>178</v>
      </c>
      <c r="AF405" t="s">
        <v>69</v>
      </c>
      <c r="AG405" t="s">
        <v>93</v>
      </c>
      <c r="AH405" t="s">
        <v>194</v>
      </c>
      <c r="AI405" t="s">
        <v>153</v>
      </c>
      <c r="AJ405" t="s">
        <v>73</v>
      </c>
      <c r="AK405" t="s">
        <v>297</v>
      </c>
      <c r="AL405" t="s">
        <v>75</v>
      </c>
      <c r="AM405" t="s">
        <v>76</v>
      </c>
      <c r="AN405" t="s">
        <v>78</v>
      </c>
      <c r="AO405" t="s">
        <v>78</v>
      </c>
      <c r="AP405" t="s">
        <v>183</v>
      </c>
      <c r="AQ405" t="s">
        <v>340</v>
      </c>
      <c r="AR405" t="s">
        <v>64</v>
      </c>
      <c r="AS405" t="s">
        <v>300</v>
      </c>
      <c r="AT405" t="s">
        <v>171</v>
      </c>
      <c r="AU405" t="s">
        <v>84</v>
      </c>
    </row>
    <row r="406" spans="1:47" hidden="1" x14ac:dyDescent="0.3">
      <c r="A406" t="s">
        <v>2120</v>
      </c>
      <c r="B406" t="s">
        <v>2121</v>
      </c>
      <c r="C406" s="1" t="str">
        <f t="shared" si="34"/>
        <v>21:0093</v>
      </c>
      <c r="D406" s="1" t="str">
        <f t="shared" si="35"/>
        <v>21:0007</v>
      </c>
      <c r="E406" t="s">
        <v>2122</v>
      </c>
      <c r="F406" t="s">
        <v>2123</v>
      </c>
      <c r="H406">
        <v>64.684087700000006</v>
      </c>
      <c r="I406">
        <v>-112.8773053</v>
      </c>
      <c r="J406" s="1" t="str">
        <f t="shared" si="32"/>
        <v>Till</v>
      </c>
      <c r="K406" s="1" t="str">
        <f t="shared" si="33"/>
        <v>&lt;63 micron</v>
      </c>
      <c r="L406" t="s">
        <v>51</v>
      </c>
      <c r="M406" t="s">
        <v>124</v>
      </c>
      <c r="N406" t="s">
        <v>60</v>
      </c>
      <c r="O406" t="s">
        <v>163</v>
      </c>
      <c r="P406" t="s">
        <v>126</v>
      </c>
      <c r="Q406" t="s">
        <v>64</v>
      </c>
      <c r="R406" t="s">
        <v>272</v>
      </c>
      <c r="S406" t="s">
        <v>60</v>
      </c>
      <c r="T406" t="s">
        <v>65</v>
      </c>
      <c r="U406" t="s">
        <v>259</v>
      </c>
      <c r="V406" t="s">
        <v>259</v>
      </c>
      <c r="W406" t="s">
        <v>899</v>
      </c>
      <c r="X406" t="s">
        <v>63</v>
      </c>
      <c r="Y406" t="s">
        <v>64</v>
      </c>
      <c r="Z406" t="s">
        <v>51</v>
      </c>
      <c r="AA406" t="s">
        <v>98</v>
      </c>
      <c r="AB406" t="s">
        <v>606</v>
      </c>
      <c r="AC406" t="s">
        <v>64</v>
      </c>
      <c r="AD406" t="s">
        <v>429</v>
      </c>
      <c r="AE406" t="s">
        <v>152</v>
      </c>
      <c r="AF406" t="s">
        <v>69</v>
      </c>
      <c r="AG406" t="s">
        <v>607</v>
      </c>
      <c r="AH406" t="s">
        <v>71</v>
      </c>
      <c r="AI406" t="s">
        <v>686</v>
      </c>
      <c r="AJ406" t="s">
        <v>73</v>
      </c>
      <c r="AK406" t="s">
        <v>155</v>
      </c>
      <c r="AL406" t="s">
        <v>75</v>
      </c>
      <c r="AM406" t="s">
        <v>76</v>
      </c>
      <c r="AN406" t="s">
        <v>78</v>
      </c>
      <c r="AO406" t="s">
        <v>78</v>
      </c>
      <c r="AP406" t="s">
        <v>183</v>
      </c>
      <c r="AQ406" t="s">
        <v>264</v>
      </c>
      <c r="AR406" t="s">
        <v>64</v>
      </c>
      <c r="AS406" t="s">
        <v>81</v>
      </c>
      <c r="AT406" t="s">
        <v>171</v>
      </c>
      <c r="AU406" t="s">
        <v>84</v>
      </c>
    </row>
    <row r="407" spans="1:47" hidden="1" x14ac:dyDescent="0.3">
      <c r="A407" t="s">
        <v>2124</v>
      </c>
      <c r="B407" t="s">
        <v>2125</v>
      </c>
      <c r="C407" s="1" t="str">
        <f t="shared" si="34"/>
        <v>21:0093</v>
      </c>
      <c r="D407" s="1" t="str">
        <f t="shared" si="35"/>
        <v>21:0007</v>
      </c>
      <c r="E407" t="s">
        <v>2126</v>
      </c>
      <c r="F407" t="s">
        <v>2127</v>
      </c>
      <c r="H407">
        <v>64.708667300000002</v>
      </c>
      <c r="I407">
        <v>-112.7465304</v>
      </c>
      <c r="J407" s="1" t="str">
        <f t="shared" si="32"/>
        <v>Till</v>
      </c>
      <c r="K407" s="1" t="str">
        <f t="shared" si="33"/>
        <v>&lt;63 micron</v>
      </c>
      <c r="L407" t="s">
        <v>51</v>
      </c>
      <c r="M407" t="s">
        <v>430</v>
      </c>
      <c r="N407" t="s">
        <v>81</v>
      </c>
      <c r="O407" t="s">
        <v>1353</v>
      </c>
      <c r="P407" t="s">
        <v>126</v>
      </c>
      <c r="Q407" t="s">
        <v>259</v>
      </c>
      <c r="R407" t="s">
        <v>211</v>
      </c>
      <c r="S407" t="s">
        <v>56</v>
      </c>
      <c r="T407" t="s">
        <v>287</v>
      </c>
      <c r="U407" t="s">
        <v>64</v>
      </c>
      <c r="V407" t="s">
        <v>219</v>
      </c>
      <c r="W407" t="s">
        <v>2128</v>
      </c>
      <c r="X407" t="s">
        <v>97</v>
      </c>
      <c r="Y407" t="s">
        <v>64</v>
      </c>
      <c r="Z407" t="s">
        <v>51</v>
      </c>
      <c r="AA407" t="s">
        <v>223</v>
      </c>
      <c r="AB407" t="s">
        <v>121</v>
      </c>
      <c r="AC407" t="s">
        <v>64</v>
      </c>
      <c r="AD407" t="s">
        <v>583</v>
      </c>
      <c r="AE407" t="s">
        <v>178</v>
      </c>
      <c r="AF407" t="s">
        <v>69</v>
      </c>
      <c r="AG407" t="s">
        <v>336</v>
      </c>
      <c r="AH407" t="s">
        <v>71</v>
      </c>
      <c r="AI407" t="s">
        <v>167</v>
      </c>
      <c r="AJ407" t="s">
        <v>73</v>
      </c>
      <c r="AK407" t="s">
        <v>116</v>
      </c>
      <c r="AL407" t="s">
        <v>75</v>
      </c>
      <c r="AM407" t="s">
        <v>76</v>
      </c>
      <c r="AN407" t="s">
        <v>78</v>
      </c>
      <c r="AO407" t="s">
        <v>78</v>
      </c>
      <c r="AP407" t="s">
        <v>209</v>
      </c>
      <c r="AQ407" t="s">
        <v>170</v>
      </c>
      <c r="AR407" t="s">
        <v>64</v>
      </c>
      <c r="AS407" t="s">
        <v>139</v>
      </c>
      <c r="AT407" t="s">
        <v>171</v>
      </c>
      <c r="AU407" t="s">
        <v>84</v>
      </c>
    </row>
    <row r="408" spans="1:47" hidden="1" x14ac:dyDescent="0.3">
      <c r="A408" t="s">
        <v>2129</v>
      </c>
      <c r="B408" t="s">
        <v>2130</v>
      </c>
      <c r="C408" s="1" t="str">
        <f t="shared" si="34"/>
        <v>21:0093</v>
      </c>
      <c r="D408" s="1" t="str">
        <f t="shared" si="35"/>
        <v>21:0007</v>
      </c>
      <c r="E408" t="s">
        <v>2131</v>
      </c>
      <c r="F408" t="s">
        <v>2132</v>
      </c>
      <c r="H408">
        <v>64.684775299999998</v>
      </c>
      <c r="I408">
        <v>-112.60031050000001</v>
      </c>
      <c r="J408" s="1" t="str">
        <f t="shared" si="32"/>
        <v>Till</v>
      </c>
      <c r="K408" s="1" t="str">
        <f t="shared" si="33"/>
        <v>&lt;63 micron</v>
      </c>
      <c r="L408" t="s">
        <v>51</v>
      </c>
      <c r="M408" t="s">
        <v>314</v>
      </c>
      <c r="N408" t="s">
        <v>53</v>
      </c>
      <c r="O408" t="s">
        <v>352</v>
      </c>
      <c r="P408" t="s">
        <v>126</v>
      </c>
      <c r="Q408" t="s">
        <v>64</v>
      </c>
      <c r="R408" t="s">
        <v>346</v>
      </c>
      <c r="S408" t="s">
        <v>60</v>
      </c>
      <c r="T408" t="s">
        <v>98</v>
      </c>
      <c r="U408" t="s">
        <v>259</v>
      </c>
      <c r="V408" t="s">
        <v>137</v>
      </c>
      <c r="W408" t="s">
        <v>1492</v>
      </c>
      <c r="X408" t="s">
        <v>181</v>
      </c>
      <c r="Y408" t="s">
        <v>64</v>
      </c>
      <c r="Z408" t="s">
        <v>51</v>
      </c>
      <c r="AA408" t="s">
        <v>419</v>
      </c>
      <c r="AB408" t="s">
        <v>102</v>
      </c>
      <c r="AC408" t="s">
        <v>64</v>
      </c>
      <c r="AD408" t="s">
        <v>854</v>
      </c>
      <c r="AE408" t="s">
        <v>281</v>
      </c>
      <c r="AF408" t="s">
        <v>69</v>
      </c>
      <c r="AG408" t="s">
        <v>382</v>
      </c>
      <c r="AH408" t="s">
        <v>71</v>
      </c>
      <c r="AI408" t="s">
        <v>52</v>
      </c>
      <c r="AJ408" t="s">
        <v>73</v>
      </c>
      <c r="AK408" t="s">
        <v>348</v>
      </c>
      <c r="AL408" t="s">
        <v>75</v>
      </c>
      <c r="AM408" t="s">
        <v>76</v>
      </c>
      <c r="AN408" t="s">
        <v>78</v>
      </c>
      <c r="AO408" t="s">
        <v>78</v>
      </c>
      <c r="AP408" t="s">
        <v>392</v>
      </c>
      <c r="AQ408" t="s">
        <v>56</v>
      </c>
      <c r="AR408" t="s">
        <v>64</v>
      </c>
      <c r="AS408" t="s">
        <v>253</v>
      </c>
      <c r="AT408" t="s">
        <v>171</v>
      </c>
      <c r="AU408" t="s">
        <v>84</v>
      </c>
    </row>
    <row r="409" spans="1:47" hidden="1" x14ac:dyDescent="0.3">
      <c r="A409" t="s">
        <v>2133</v>
      </c>
      <c r="B409" t="s">
        <v>2134</v>
      </c>
      <c r="C409" s="1" t="str">
        <f t="shared" si="34"/>
        <v>21:0093</v>
      </c>
      <c r="D409" s="1" t="str">
        <f t="shared" si="35"/>
        <v>21:0007</v>
      </c>
      <c r="E409" t="s">
        <v>2135</v>
      </c>
      <c r="F409" t="s">
        <v>2136</v>
      </c>
      <c r="H409">
        <v>64.594296999999997</v>
      </c>
      <c r="I409">
        <v>-112.5882465</v>
      </c>
      <c r="J409" s="1" t="str">
        <f t="shared" si="32"/>
        <v>Till</v>
      </c>
      <c r="K409" s="1" t="str">
        <f t="shared" si="33"/>
        <v>&lt;63 micron</v>
      </c>
      <c r="L409" t="s">
        <v>51</v>
      </c>
      <c r="M409" t="s">
        <v>202</v>
      </c>
      <c r="N409" t="s">
        <v>60</v>
      </c>
      <c r="O409" t="s">
        <v>270</v>
      </c>
      <c r="P409" t="s">
        <v>139</v>
      </c>
      <c r="Q409" t="s">
        <v>64</v>
      </c>
      <c r="R409" t="s">
        <v>272</v>
      </c>
      <c r="S409" t="s">
        <v>181</v>
      </c>
      <c r="T409" t="s">
        <v>382</v>
      </c>
      <c r="U409" t="s">
        <v>81</v>
      </c>
      <c r="V409" t="s">
        <v>154</v>
      </c>
      <c r="W409" t="s">
        <v>883</v>
      </c>
      <c r="X409" t="s">
        <v>97</v>
      </c>
      <c r="Y409" t="s">
        <v>64</v>
      </c>
      <c r="Z409" t="s">
        <v>51</v>
      </c>
      <c r="AA409" t="s">
        <v>176</v>
      </c>
      <c r="AB409" t="s">
        <v>121</v>
      </c>
      <c r="AC409" t="s">
        <v>64</v>
      </c>
      <c r="AD409" t="s">
        <v>77</v>
      </c>
      <c r="AE409" t="s">
        <v>152</v>
      </c>
      <c r="AF409" t="s">
        <v>69</v>
      </c>
      <c r="AG409" t="s">
        <v>164</v>
      </c>
      <c r="AH409" t="s">
        <v>71</v>
      </c>
      <c r="AI409" t="s">
        <v>430</v>
      </c>
      <c r="AJ409" t="s">
        <v>73</v>
      </c>
      <c r="AK409" t="s">
        <v>155</v>
      </c>
      <c r="AL409" t="s">
        <v>75</v>
      </c>
      <c r="AM409" t="s">
        <v>76</v>
      </c>
      <c r="AN409" t="s">
        <v>78</v>
      </c>
      <c r="AO409" t="s">
        <v>78</v>
      </c>
      <c r="AP409" t="s">
        <v>392</v>
      </c>
      <c r="AQ409" t="s">
        <v>436</v>
      </c>
      <c r="AR409" t="s">
        <v>64</v>
      </c>
      <c r="AS409" t="s">
        <v>81</v>
      </c>
      <c r="AT409" t="s">
        <v>171</v>
      </c>
      <c r="AU409" t="s">
        <v>84</v>
      </c>
    </row>
    <row r="410" spans="1:47" hidden="1" x14ac:dyDescent="0.3">
      <c r="A410" t="s">
        <v>2137</v>
      </c>
      <c r="B410" t="s">
        <v>2138</v>
      </c>
      <c r="C410" s="1" t="str">
        <f t="shared" si="34"/>
        <v>21:0093</v>
      </c>
      <c r="D410" s="1" t="str">
        <f t="shared" si="35"/>
        <v>21:0007</v>
      </c>
      <c r="E410" t="s">
        <v>2139</v>
      </c>
      <c r="F410" t="s">
        <v>2140</v>
      </c>
      <c r="H410">
        <v>64.828267299999993</v>
      </c>
      <c r="I410">
        <v>-112.40194579999999</v>
      </c>
      <c r="J410" s="1" t="str">
        <f t="shared" si="32"/>
        <v>Till</v>
      </c>
      <c r="K410" s="1" t="str">
        <f t="shared" si="33"/>
        <v>&lt;63 micron</v>
      </c>
      <c r="L410" t="s">
        <v>51</v>
      </c>
      <c r="M410" t="s">
        <v>299</v>
      </c>
      <c r="N410" t="s">
        <v>116</v>
      </c>
      <c r="O410" t="s">
        <v>203</v>
      </c>
      <c r="P410" t="s">
        <v>56</v>
      </c>
      <c r="Q410" t="s">
        <v>64</v>
      </c>
      <c r="R410" t="s">
        <v>621</v>
      </c>
      <c r="S410" t="s">
        <v>60</v>
      </c>
      <c r="T410" t="s">
        <v>337</v>
      </c>
      <c r="U410" t="s">
        <v>81</v>
      </c>
      <c r="V410" t="s">
        <v>95</v>
      </c>
      <c r="W410" t="s">
        <v>1383</v>
      </c>
      <c r="X410" t="s">
        <v>119</v>
      </c>
      <c r="Y410" t="s">
        <v>64</v>
      </c>
      <c r="Z410" t="s">
        <v>51</v>
      </c>
      <c r="AA410" t="s">
        <v>192</v>
      </c>
      <c r="AB410" t="s">
        <v>391</v>
      </c>
      <c r="AC410" t="s">
        <v>64</v>
      </c>
      <c r="AD410" t="s">
        <v>442</v>
      </c>
      <c r="AE410" t="s">
        <v>101</v>
      </c>
      <c r="AF410" t="s">
        <v>69</v>
      </c>
      <c r="AG410" t="s">
        <v>384</v>
      </c>
      <c r="AH410" t="s">
        <v>71</v>
      </c>
      <c r="AI410" t="s">
        <v>339</v>
      </c>
      <c r="AJ410" t="s">
        <v>181</v>
      </c>
      <c r="AK410" t="s">
        <v>124</v>
      </c>
      <c r="AL410" t="s">
        <v>75</v>
      </c>
      <c r="AM410" t="s">
        <v>76</v>
      </c>
      <c r="AN410" t="s">
        <v>78</v>
      </c>
      <c r="AO410" t="s">
        <v>78</v>
      </c>
      <c r="AP410" t="s">
        <v>183</v>
      </c>
      <c r="AQ410" t="s">
        <v>55</v>
      </c>
      <c r="AR410" t="s">
        <v>64</v>
      </c>
      <c r="AS410" t="s">
        <v>299</v>
      </c>
      <c r="AT410" t="s">
        <v>171</v>
      </c>
      <c r="AU410" t="s">
        <v>84</v>
      </c>
    </row>
    <row r="411" spans="1:47" hidden="1" x14ac:dyDescent="0.3">
      <c r="A411" t="s">
        <v>2141</v>
      </c>
      <c r="B411" t="s">
        <v>2142</v>
      </c>
      <c r="C411" s="1" t="str">
        <f t="shared" si="34"/>
        <v>21:0093</v>
      </c>
      <c r="D411" s="1" t="str">
        <f t="shared" si="35"/>
        <v>21:0007</v>
      </c>
      <c r="E411" t="s">
        <v>2143</v>
      </c>
      <c r="F411" t="s">
        <v>2144</v>
      </c>
      <c r="H411">
        <v>64.792951200000005</v>
      </c>
      <c r="I411">
        <v>-112.21675399999999</v>
      </c>
      <c r="J411" s="1" t="str">
        <f t="shared" si="32"/>
        <v>Till</v>
      </c>
      <c r="K411" s="1" t="str">
        <f t="shared" si="33"/>
        <v>&lt;63 micron</v>
      </c>
      <c r="L411" t="s">
        <v>51</v>
      </c>
      <c r="M411" t="s">
        <v>82</v>
      </c>
      <c r="N411" t="s">
        <v>72</v>
      </c>
      <c r="O411" t="s">
        <v>375</v>
      </c>
      <c r="P411" t="s">
        <v>436</v>
      </c>
      <c r="Q411" t="s">
        <v>64</v>
      </c>
      <c r="R411" t="s">
        <v>140</v>
      </c>
      <c r="S411" t="s">
        <v>116</v>
      </c>
      <c r="T411" t="s">
        <v>206</v>
      </c>
      <c r="U411" t="s">
        <v>64</v>
      </c>
      <c r="V411" t="s">
        <v>95</v>
      </c>
      <c r="W411" t="s">
        <v>963</v>
      </c>
      <c r="X411" t="s">
        <v>63</v>
      </c>
      <c r="Y411" t="s">
        <v>64</v>
      </c>
      <c r="Z411" t="s">
        <v>51</v>
      </c>
      <c r="AA411" t="s">
        <v>192</v>
      </c>
      <c r="AB411" t="s">
        <v>134</v>
      </c>
      <c r="AC411" t="s">
        <v>64</v>
      </c>
      <c r="AD411" t="s">
        <v>399</v>
      </c>
      <c r="AE411" t="s">
        <v>276</v>
      </c>
      <c r="AF411" t="s">
        <v>69</v>
      </c>
      <c r="AG411" t="s">
        <v>607</v>
      </c>
      <c r="AH411" t="s">
        <v>71</v>
      </c>
      <c r="AI411" t="s">
        <v>153</v>
      </c>
      <c r="AJ411" t="s">
        <v>73</v>
      </c>
      <c r="AK411" t="s">
        <v>124</v>
      </c>
      <c r="AL411" t="s">
        <v>75</v>
      </c>
      <c r="AM411" t="s">
        <v>76</v>
      </c>
      <c r="AN411" t="s">
        <v>78</v>
      </c>
      <c r="AO411" t="s">
        <v>78</v>
      </c>
      <c r="AP411" t="s">
        <v>260</v>
      </c>
      <c r="AQ411" t="s">
        <v>210</v>
      </c>
      <c r="AR411" t="s">
        <v>64</v>
      </c>
      <c r="AS411" t="s">
        <v>246</v>
      </c>
      <c r="AT411" t="s">
        <v>171</v>
      </c>
      <c r="AU411" t="s">
        <v>84</v>
      </c>
    </row>
    <row r="412" spans="1:47" hidden="1" x14ac:dyDescent="0.3">
      <c r="A412" t="s">
        <v>2145</v>
      </c>
      <c r="B412" t="s">
        <v>2146</v>
      </c>
      <c r="C412" s="1" t="str">
        <f t="shared" si="34"/>
        <v>21:0093</v>
      </c>
      <c r="D412" s="1" t="str">
        <f t="shared" si="35"/>
        <v>21:0007</v>
      </c>
      <c r="E412" t="s">
        <v>2147</v>
      </c>
      <c r="F412" t="s">
        <v>2148</v>
      </c>
      <c r="H412">
        <v>64.836832999999999</v>
      </c>
      <c r="I412">
        <v>-112.08867050000001</v>
      </c>
      <c r="J412" s="1" t="str">
        <f t="shared" si="32"/>
        <v>Till</v>
      </c>
      <c r="K412" s="1" t="str">
        <f t="shared" si="33"/>
        <v>&lt;63 micron</v>
      </c>
      <c r="L412" t="s">
        <v>51</v>
      </c>
      <c r="M412" t="s">
        <v>170</v>
      </c>
      <c r="N412" t="s">
        <v>206</v>
      </c>
      <c r="O412" t="s">
        <v>504</v>
      </c>
      <c r="P412" t="s">
        <v>340</v>
      </c>
      <c r="Q412" t="s">
        <v>64</v>
      </c>
      <c r="R412" t="s">
        <v>621</v>
      </c>
      <c r="S412" t="s">
        <v>63</v>
      </c>
      <c r="T412" t="s">
        <v>120</v>
      </c>
      <c r="U412" t="s">
        <v>81</v>
      </c>
      <c r="V412" t="s">
        <v>61</v>
      </c>
      <c r="W412" t="s">
        <v>222</v>
      </c>
      <c r="X412" t="s">
        <v>97</v>
      </c>
      <c r="Y412" t="s">
        <v>64</v>
      </c>
      <c r="Z412" t="s">
        <v>51</v>
      </c>
      <c r="AA412" t="s">
        <v>336</v>
      </c>
      <c r="AB412" t="s">
        <v>274</v>
      </c>
      <c r="AC412" t="s">
        <v>64</v>
      </c>
      <c r="AD412" t="s">
        <v>205</v>
      </c>
      <c r="AE412" t="s">
        <v>336</v>
      </c>
      <c r="AF412" t="s">
        <v>69</v>
      </c>
      <c r="AG412" t="s">
        <v>164</v>
      </c>
      <c r="AH412" t="s">
        <v>71</v>
      </c>
      <c r="AI412" t="s">
        <v>97</v>
      </c>
      <c r="AJ412" t="s">
        <v>73</v>
      </c>
      <c r="AK412" t="s">
        <v>208</v>
      </c>
      <c r="AL412" t="s">
        <v>75</v>
      </c>
      <c r="AM412" t="s">
        <v>76</v>
      </c>
      <c r="AN412" t="s">
        <v>300</v>
      </c>
      <c r="AO412" t="s">
        <v>78</v>
      </c>
      <c r="AP412" t="s">
        <v>209</v>
      </c>
      <c r="AQ412" t="s">
        <v>481</v>
      </c>
      <c r="AR412" t="s">
        <v>64</v>
      </c>
      <c r="AS412" t="s">
        <v>253</v>
      </c>
      <c r="AT412" t="s">
        <v>171</v>
      </c>
      <c r="AU412" t="s">
        <v>84</v>
      </c>
    </row>
    <row r="413" spans="1:47" hidden="1" x14ac:dyDescent="0.3">
      <c r="A413" t="s">
        <v>2149</v>
      </c>
      <c r="B413" t="s">
        <v>2150</v>
      </c>
      <c r="C413" s="1" t="str">
        <f t="shared" si="34"/>
        <v>21:0093</v>
      </c>
      <c r="D413" s="1" t="str">
        <f t="shared" si="35"/>
        <v>21:0007</v>
      </c>
      <c r="E413" t="s">
        <v>2151</v>
      </c>
      <c r="F413" t="s">
        <v>2152</v>
      </c>
      <c r="H413">
        <v>64.918147399999995</v>
      </c>
      <c r="I413">
        <v>-112.0787299</v>
      </c>
      <c r="J413" s="1" t="str">
        <f t="shared" si="32"/>
        <v>Till</v>
      </c>
      <c r="K413" s="1" t="str">
        <f t="shared" si="33"/>
        <v>&lt;63 micron</v>
      </c>
      <c r="L413" t="s">
        <v>51</v>
      </c>
      <c r="M413" t="s">
        <v>333</v>
      </c>
      <c r="N413" t="s">
        <v>60</v>
      </c>
      <c r="O413" t="s">
        <v>282</v>
      </c>
      <c r="P413" t="s">
        <v>333</v>
      </c>
      <c r="Q413" t="s">
        <v>64</v>
      </c>
      <c r="R413" t="s">
        <v>83</v>
      </c>
      <c r="S413" t="s">
        <v>116</v>
      </c>
      <c r="T413" t="s">
        <v>206</v>
      </c>
      <c r="U413" t="s">
        <v>81</v>
      </c>
      <c r="V413" t="s">
        <v>95</v>
      </c>
      <c r="W413" t="s">
        <v>718</v>
      </c>
      <c r="X413" t="s">
        <v>63</v>
      </c>
      <c r="Y413" t="s">
        <v>64</v>
      </c>
      <c r="Z413" t="s">
        <v>51</v>
      </c>
      <c r="AA413" t="s">
        <v>206</v>
      </c>
      <c r="AB413" t="s">
        <v>102</v>
      </c>
      <c r="AC413" t="s">
        <v>64</v>
      </c>
      <c r="AD413" t="s">
        <v>286</v>
      </c>
      <c r="AE413" t="s">
        <v>223</v>
      </c>
      <c r="AF413" t="s">
        <v>69</v>
      </c>
      <c r="AG413" t="s">
        <v>93</v>
      </c>
      <c r="AH413" t="s">
        <v>71</v>
      </c>
      <c r="AI413" t="s">
        <v>153</v>
      </c>
      <c r="AJ413" t="s">
        <v>73</v>
      </c>
      <c r="AK413" t="s">
        <v>314</v>
      </c>
      <c r="AL413" t="s">
        <v>75</v>
      </c>
      <c r="AM413" t="s">
        <v>76</v>
      </c>
      <c r="AN413" t="s">
        <v>78</v>
      </c>
      <c r="AO413" t="s">
        <v>78</v>
      </c>
      <c r="AP413" t="s">
        <v>114</v>
      </c>
      <c r="AQ413" t="s">
        <v>340</v>
      </c>
      <c r="AR413" t="s">
        <v>64</v>
      </c>
      <c r="AS413" t="s">
        <v>300</v>
      </c>
      <c r="AT413" t="s">
        <v>171</v>
      </c>
      <c r="AU413" t="s">
        <v>84</v>
      </c>
    </row>
    <row r="414" spans="1:47" hidden="1" x14ac:dyDescent="0.3">
      <c r="A414" t="s">
        <v>2153</v>
      </c>
      <c r="B414" t="s">
        <v>2154</v>
      </c>
      <c r="C414" s="1" t="str">
        <f t="shared" si="34"/>
        <v>21:0093</v>
      </c>
      <c r="D414" s="1" t="str">
        <f t="shared" si="35"/>
        <v>21:0007</v>
      </c>
      <c r="E414" t="s">
        <v>2155</v>
      </c>
      <c r="F414" t="s">
        <v>2156</v>
      </c>
      <c r="H414">
        <v>64.9587176</v>
      </c>
      <c r="I414">
        <v>-112.2230895</v>
      </c>
      <c r="J414" s="1" t="str">
        <f t="shared" si="32"/>
        <v>Till</v>
      </c>
      <c r="K414" s="1" t="str">
        <f t="shared" si="33"/>
        <v>&lt;63 micron</v>
      </c>
      <c r="L414" t="s">
        <v>51</v>
      </c>
      <c r="M414" t="s">
        <v>348</v>
      </c>
      <c r="N414" t="s">
        <v>56</v>
      </c>
      <c r="O414" t="s">
        <v>233</v>
      </c>
      <c r="P414" t="s">
        <v>147</v>
      </c>
      <c r="Q414" t="s">
        <v>259</v>
      </c>
      <c r="R414" t="s">
        <v>123</v>
      </c>
      <c r="S414" t="s">
        <v>60</v>
      </c>
      <c r="T414" t="s">
        <v>346</v>
      </c>
      <c r="U414" t="s">
        <v>259</v>
      </c>
      <c r="V414" t="s">
        <v>95</v>
      </c>
      <c r="W414" t="s">
        <v>672</v>
      </c>
      <c r="X414" t="s">
        <v>63</v>
      </c>
      <c r="Y414" t="s">
        <v>64</v>
      </c>
      <c r="Z414" t="s">
        <v>51</v>
      </c>
      <c r="AA414" t="s">
        <v>470</v>
      </c>
      <c r="AB414" t="s">
        <v>606</v>
      </c>
      <c r="AC414" t="s">
        <v>64</v>
      </c>
      <c r="AD414" t="s">
        <v>480</v>
      </c>
      <c r="AE414" t="s">
        <v>287</v>
      </c>
      <c r="AF414" t="s">
        <v>69</v>
      </c>
      <c r="AG414" t="s">
        <v>296</v>
      </c>
      <c r="AH414" t="s">
        <v>983</v>
      </c>
      <c r="AI414" t="s">
        <v>202</v>
      </c>
      <c r="AJ414" t="s">
        <v>73</v>
      </c>
      <c r="AK414" t="s">
        <v>355</v>
      </c>
      <c r="AL414" t="s">
        <v>75</v>
      </c>
      <c r="AM414" t="s">
        <v>76</v>
      </c>
      <c r="AN414" t="s">
        <v>78</v>
      </c>
      <c r="AO414" t="s">
        <v>168</v>
      </c>
      <c r="AP414" t="s">
        <v>72</v>
      </c>
      <c r="AQ414" t="s">
        <v>92</v>
      </c>
      <c r="AR414" t="s">
        <v>64</v>
      </c>
      <c r="AS414" t="s">
        <v>246</v>
      </c>
      <c r="AT414" t="s">
        <v>171</v>
      </c>
      <c r="AU414" t="s">
        <v>84</v>
      </c>
    </row>
    <row r="415" spans="1:47" hidden="1" x14ac:dyDescent="0.3">
      <c r="A415" t="s">
        <v>2157</v>
      </c>
      <c r="B415" t="s">
        <v>2158</v>
      </c>
      <c r="C415" s="1" t="str">
        <f t="shared" si="34"/>
        <v>21:0093</v>
      </c>
      <c r="D415" s="1" t="str">
        <f t="shared" si="35"/>
        <v>21:0007</v>
      </c>
      <c r="E415" t="s">
        <v>2159</v>
      </c>
      <c r="F415" t="s">
        <v>2160</v>
      </c>
      <c r="H415">
        <v>64.917671400000003</v>
      </c>
      <c r="I415">
        <v>-112.3732469</v>
      </c>
      <c r="J415" s="1" t="str">
        <f t="shared" si="32"/>
        <v>Till</v>
      </c>
      <c r="K415" s="1" t="str">
        <f t="shared" si="33"/>
        <v>&lt;63 micron</v>
      </c>
      <c r="L415" t="s">
        <v>51</v>
      </c>
      <c r="M415" t="s">
        <v>299</v>
      </c>
      <c r="N415" t="s">
        <v>81</v>
      </c>
      <c r="O415" t="s">
        <v>54</v>
      </c>
      <c r="P415" t="s">
        <v>126</v>
      </c>
      <c r="Q415" t="s">
        <v>64</v>
      </c>
      <c r="R415" t="s">
        <v>197</v>
      </c>
      <c r="S415" t="s">
        <v>116</v>
      </c>
      <c r="T415" t="s">
        <v>470</v>
      </c>
      <c r="U415" t="s">
        <v>259</v>
      </c>
      <c r="V415" t="s">
        <v>61</v>
      </c>
      <c r="W415" t="s">
        <v>1315</v>
      </c>
      <c r="X415" t="s">
        <v>72</v>
      </c>
      <c r="Y415" t="s">
        <v>64</v>
      </c>
      <c r="Z415" t="s">
        <v>51</v>
      </c>
      <c r="AA415" t="s">
        <v>192</v>
      </c>
      <c r="AB415" t="s">
        <v>134</v>
      </c>
      <c r="AC415" t="s">
        <v>64</v>
      </c>
      <c r="AD415" t="s">
        <v>100</v>
      </c>
      <c r="AE415" t="s">
        <v>98</v>
      </c>
      <c r="AF415" t="s">
        <v>106</v>
      </c>
      <c r="AG415" t="s">
        <v>113</v>
      </c>
      <c r="AH415" t="s">
        <v>71</v>
      </c>
      <c r="AI415" t="s">
        <v>125</v>
      </c>
      <c r="AJ415" t="s">
        <v>73</v>
      </c>
      <c r="AK415" t="s">
        <v>181</v>
      </c>
      <c r="AL415" t="s">
        <v>75</v>
      </c>
      <c r="AM415" t="s">
        <v>76</v>
      </c>
      <c r="AN415" t="s">
        <v>78</v>
      </c>
      <c r="AO415" t="s">
        <v>78</v>
      </c>
      <c r="AP415" t="s">
        <v>260</v>
      </c>
      <c r="AQ415" t="s">
        <v>481</v>
      </c>
      <c r="AR415" t="s">
        <v>64</v>
      </c>
      <c r="AS415" t="s">
        <v>81</v>
      </c>
      <c r="AT415" t="s">
        <v>171</v>
      </c>
      <c r="AU415" t="s">
        <v>84</v>
      </c>
    </row>
    <row r="416" spans="1:47" hidden="1" x14ac:dyDescent="0.3">
      <c r="A416" t="s">
        <v>2161</v>
      </c>
      <c r="B416" t="s">
        <v>2162</v>
      </c>
      <c r="C416" s="1" t="str">
        <f t="shared" si="34"/>
        <v>21:0093</v>
      </c>
      <c r="D416" s="1" t="str">
        <f t="shared" si="35"/>
        <v>21:0007</v>
      </c>
      <c r="E416" t="s">
        <v>2163</v>
      </c>
      <c r="F416" t="s">
        <v>2164</v>
      </c>
      <c r="H416">
        <v>64.877877699999999</v>
      </c>
      <c r="I416">
        <v>-112.21428179999999</v>
      </c>
      <c r="J416" s="1" t="str">
        <f t="shared" si="32"/>
        <v>Till</v>
      </c>
      <c r="K416" s="1" t="str">
        <f t="shared" si="33"/>
        <v>&lt;63 micron</v>
      </c>
      <c r="L416" t="s">
        <v>51</v>
      </c>
      <c r="M416" t="s">
        <v>105</v>
      </c>
      <c r="N416" t="s">
        <v>60</v>
      </c>
      <c r="O416" t="s">
        <v>381</v>
      </c>
      <c r="P416" t="s">
        <v>297</v>
      </c>
      <c r="Q416" t="s">
        <v>64</v>
      </c>
      <c r="R416" t="s">
        <v>115</v>
      </c>
      <c r="S416" t="s">
        <v>97</v>
      </c>
      <c r="T416" t="s">
        <v>296</v>
      </c>
      <c r="U416" t="s">
        <v>56</v>
      </c>
      <c r="V416" t="s">
        <v>61</v>
      </c>
      <c r="W416" t="s">
        <v>1064</v>
      </c>
      <c r="X416" t="s">
        <v>72</v>
      </c>
      <c r="Y416" t="s">
        <v>64</v>
      </c>
      <c r="Z416" t="s">
        <v>51</v>
      </c>
      <c r="AA416" t="s">
        <v>120</v>
      </c>
      <c r="AB416" t="s">
        <v>319</v>
      </c>
      <c r="AC416" t="s">
        <v>64</v>
      </c>
      <c r="AD416" t="s">
        <v>82</v>
      </c>
      <c r="AE416" t="s">
        <v>470</v>
      </c>
      <c r="AF416" t="s">
        <v>69</v>
      </c>
      <c r="AG416" t="s">
        <v>164</v>
      </c>
      <c r="AH416" t="s">
        <v>71</v>
      </c>
      <c r="AI416" t="s">
        <v>63</v>
      </c>
      <c r="AJ416" t="s">
        <v>73</v>
      </c>
      <c r="AK416" t="s">
        <v>80</v>
      </c>
      <c r="AL416" t="s">
        <v>75</v>
      </c>
      <c r="AM416" t="s">
        <v>76</v>
      </c>
      <c r="AN416" t="s">
        <v>78</v>
      </c>
      <c r="AO416" t="s">
        <v>78</v>
      </c>
      <c r="AP416" t="s">
        <v>114</v>
      </c>
      <c r="AQ416" t="s">
        <v>277</v>
      </c>
      <c r="AR416" t="s">
        <v>64</v>
      </c>
      <c r="AS416" t="s">
        <v>126</v>
      </c>
      <c r="AT416" t="s">
        <v>171</v>
      </c>
      <c r="AU416" t="s">
        <v>84</v>
      </c>
    </row>
    <row r="417" spans="1:47" hidden="1" x14ac:dyDescent="0.3">
      <c r="A417" t="s">
        <v>2165</v>
      </c>
      <c r="B417" t="s">
        <v>2166</v>
      </c>
      <c r="C417" s="1" t="str">
        <f t="shared" si="34"/>
        <v>21:0093</v>
      </c>
      <c r="D417" s="1" t="str">
        <f t="shared" si="35"/>
        <v>21:0007</v>
      </c>
      <c r="E417" t="s">
        <v>2167</v>
      </c>
      <c r="F417" t="s">
        <v>2168</v>
      </c>
      <c r="H417">
        <v>64.783719399999995</v>
      </c>
      <c r="I417">
        <v>-112.5777844</v>
      </c>
      <c r="J417" s="1" t="str">
        <f t="shared" si="32"/>
        <v>Till</v>
      </c>
      <c r="K417" s="1" t="str">
        <f t="shared" si="33"/>
        <v>&lt;63 micron</v>
      </c>
      <c r="L417" t="s">
        <v>51</v>
      </c>
      <c r="M417" t="s">
        <v>82</v>
      </c>
      <c r="N417" t="s">
        <v>116</v>
      </c>
      <c r="O417" t="s">
        <v>90</v>
      </c>
      <c r="P417" t="s">
        <v>126</v>
      </c>
      <c r="Q417" t="s">
        <v>81</v>
      </c>
      <c r="R417" t="s">
        <v>472</v>
      </c>
      <c r="S417" t="s">
        <v>181</v>
      </c>
      <c r="T417" t="s">
        <v>334</v>
      </c>
      <c r="U417" t="s">
        <v>64</v>
      </c>
      <c r="V417" t="s">
        <v>95</v>
      </c>
      <c r="W417" t="s">
        <v>451</v>
      </c>
      <c r="X417" t="s">
        <v>72</v>
      </c>
      <c r="Y417" t="s">
        <v>64</v>
      </c>
      <c r="Z417" t="s">
        <v>51</v>
      </c>
      <c r="AA417" t="s">
        <v>149</v>
      </c>
      <c r="AB417" t="s">
        <v>2169</v>
      </c>
      <c r="AC417" t="s">
        <v>64</v>
      </c>
      <c r="AD417" t="s">
        <v>275</v>
      </c>
      <c r="AE417" t="s">
        <v>206</v>
      </c>
      <c r="AF417" t="s">
        <v>69</v>
      </c>
      <c r="AG417" t="s">
        <v>127</v>
      </c>
      <c r="AH417" t="s">
        <v>71</v>
      </c>
      <c r="AI417" t="s">
        <v>264</v>
      </c>
      <c r="AJ417" t="s">
        <v>73</v>
      </c>
      <c r="AK417" t="s">
        <v>288</v>
      </c>
      <c r="AL417" t="s">
        <v>75</v>
      </c>
      <c r="AM417" t="s">
        <v>76</v>
      </c>
      <c r="AN417" t="s">
        <v>78</v>
      </c>
      <c r="AO417" t="s">
        <v>78</v>
      </c>
      <c r="AP417" t="s">
        <v>79</v>
      </c>
      <c r="AQ417" t="s">
        <v>271</v>
      </c>
      <c r="AR417" t="s">
        <v>64</v>
      </c>
      <c r="AS417" t="s">
        <v>170</v>
      </c>
      <c r="AT417" t="s">
        <v>171</v>
      </c>
      <c r="AU417" t="s">
        <v>84</v>
      </c>
    </row>
    <row r="418" spans="1:47" hidden="1" x14ac:dyDescent="0.3">
      <c r="A418" t="s">
        <v>2170</v>
      </c>
      <c r="B418" t="s">
        <v>2171</v>
      </c>
      <c r="C418" s="1" t="str">
        <f t="shared" si="34"/>
        <v>21:0093</v>
      </c>
      <c r="D418" s="1" t="str">
        <f t="shared" si="35"/>
        <v>21:0007</v>
      </c>
      <c r="E418" t="s">
        <v>2172</v>
      </c>
      <c r="F418" t="s">
        <v>2173</v>
      </c>
      <c r="H418">
        <v>64.8722396</v>
      </c>
      <c r="I418">
        <v>-112.5532718</v>
      </c>
      <c r="J418" s="1" t="str">
        <f t="shared" si="32"/>
        <v>Till</v>
      </c>
      <c r="K418" s="1" t="str">
        <f t="shared" si="33"/>
        <v>&lt;63 micron</v>
      </c>
      <c r="L418" t="s">
        <v>51</v>
      </c>
      <c r="M418" t="s">
        <v>481</v>
      </c>
      <c r="N418" t="s">
        <v>53</v>
      </c>
      <c r="O418" t="s">
        <v>315</v>
      </c>
      <c r="P418" t="s">
        <v>340</v>
      </c>
      <c r="Q418" t="s">
        <v>64</v>
      </c>
      <c r="R418" t="s">
        <v>115</v>
      </c>
      <c r="S418" t="s">
        <v>60</v>
      </c>
      <c r="T418" t="s">
        <v>336</v>
      </c>
      <c r="U418" t="s">
        <v>81</v>
      </c>
      <c r="V418" t="s">
        <v>61</v>
      </c>
      <c r="W418" t="s">
        <v>300</v>
      </c>
      <c r="X418" t="s">
        <v>119</v>
      </c>
      <c r="Y418" t="s">
        <v>64</v>
      </c>
      <c r="Z418" t="s">
        <v>51</v>
      </c>
      <c r="AA418" t="s">
        <v>346</v>
      </c>
      <c r="AB418" t="s">
        <v>391</v>
      </c>
      <c r="AC418" t="s">
        <v>64</v>
      </c>
      <c r="AD418" t="s">
        <v>1064</v>
      </c>
      <c r="AE418" t="s">
        <v>68</v>
      </c>
      <c r="AF418" t="s">
        <v>69</v>
      </c>
      <c r="AG418" t="s">
        <v>164</v>
      </c>
      <c r="AH418" t="s">
        <v>71</v>
      </c>
      <c r="AI418" t="s">
        <v>74</v>
      </c>
      <c r="AJ418" t="s">
        <v>73</v>
      </c>
      <c r="AK418" t="s">
        <v>533</v>
      </c>
      <c r="AL418" t="s">
        <v>75</v>
      </c>
      <c r="AM418" t="s">
        <v>76</v>
      </c>
      <c r="AN418" t="s">
        <v>78</v>
      </c>
      <c r="AO418" t="s">
        <v>78</v>
      </c>
      <c r="AP418" t="s">
        <v>79</v>
      </c>
      <c r="AQ418" t="s">
        <v>421</v>
      </c>
      <c r="AR418" t="s">
        <v>64</v>
      </c>
      <c r="AS418" t="s">
        <v>246</v>
      </c>
      <c r="AT418" t="s">
        <v>171</v>
      </c>
      <c r="AU418" t="s">
        <v>84</v>
      </c>
    </row>
    <row r="419" spans="1:47" hidden="1" x14ac:dyDescent="0.3">
      <c r="A419" t="s">
        <v>2174</v>
      </c>
      <c r="B419" t="s">
        <v>2175</v>
      </c>
      <c r="C419" s="1" t="str">
        <f t="shared" si="34"/>
        <v>21:0093</v>
      </c>
      <c r="D419" s="1" t="str">
        <f t="shared" si="35"/>
        <v>21:0007</v>
      </c>
      <c r="E419" t="s">
        <v>2176</v>
      </c>
      <c r="F419" t="s">
        <v>2177</v>
      </c>
      <c r="H419">
        <v>64.948928800000004</v>
      </c>
      <c r="I419">
        <v>-112.56552619999999</v>
      </c>
      <c r="J419" s="1" t="str">
        <f t="shared" si="32"/>
        <v>Till</v>
      </c>
      <c r="K419" s="1" t="str">
        <f t="shared" si="33"/>
        <v>&lt;63 micron</v>
      </c>
      <c r="L419" t="s">
        <v>51</v>
      </c>
      <c r="M419" t="s">
        <v>283</v>
      </c>
      <c r="N419" t="s">
        <v>60</v>
      </c>
      <c r="O419" t="s">
        <v>90</v>
      </c>
      <c r="P419" t="s">
        <v>82</v>
      </c>
      <c r="Q419" t="s">
        <v>64</v>
      </c>
      <c r="R419" t="s">
        <v>164</v>
      </c>
      <c r="S419" t="s">
        <v>60</v>
      </c>
      <c r="T419" t="s">
        <v>65</v>
      </c>
      <c r="U419" t="s">
        <v>81</v>
      </c>
      <c r="V419" t="s">
        <v>259</v>
      </c>
      <c r="W419" t="s">
        <v>744</v>
      </c>
      <c r="X419" t="s">
        <v>97</v>
      </c>
      <c r="Y419" t="s">
        <v>64</v>
      </c>
      <c r="Z419" t="s">
        <v>51</v>
      </c>
      <c r="AA419" t="s">
        <v>223</v>
      </c>
      <c r="AB419" t="s">
        <v>236</v>
      </c>
      <c r="AC419" t="s">
        <v>64</v>
      </c>
      <c r="AD419" t="s">
        <v>734</v>
      </c>
      <c r="AE419" t="s">
        <v>419</v>
      </c>
      <c r="AF419" t="s">
        <v>69</v>
      </c>
      <c r="AG419" t="s">
        <v>607</v>
      </c>
      <c r="AH419" t="s">
        <v>71</v>
      </c>
      <c r="AI419" t="s">
        <v>321</v>
      </c>
      <c r="AJ419" t="s">
        <v>73</v>
      </c>
      <c r="AK419" t="s">
        <v>167</v>
      </c>
      <c r="AL419" t="s">
        <v>75</v>
      </c>
      <c r="AM419" t="s">
        <v>76</v>
      </c>
      <c r="AN419" t="s">
        <v>78</v>
      </c>
      <c r="AO419" t="s">
        <v>104</v>
      </c>
      <c r="AP419" t="s">
        <v>474</v>
      </c>
      <c r="AQ419" t="s">
        <v>92</v>
      </c>
      <c r="AR419" t="s">
        <v>64</v>
      </c>
      <c r="AS419" t="s">
        <v>253</v>
      </c>
      <c r="AT419" t="s">
        <v>525</v>
      </c>
      <c r="AU419" t="s">
        <v>84</v>
      </c>
    </row>
    <row r="420" spans="1:47" hidden="1" x14ac:dyDescent="0.3">
      <c r="A420" t="s">
        <v>2178</v>
      </c>
      <c r="B420" t="s">
        <v>2179</v>
      </c>
      <c r="C420" s="1" t="str">
        <f t="shared" si="34"/>
        <v>21:0093</v>
      </c>
      <c r="D420" s="1" t="str">
        <f t="shared" si="35"/>
        <v>21:0007</v>
      </c>
      <c r="E420" t="s">
        <v>2180</v>
      </c>
      <c r="F420" t="s">
        <v>2181</v>
      </c>
      <c r="H420">
        <v>64.968896900000004</v>
      </c>
      <c r="I420">
        <v>-112.9059535</v>
      </c>
      <c r="J420" s="1" t="str">
        <f t="shared" si="32"/>
        <v>Till</v>
      </c>
      <c r="K420" s="1" t="str">
        <f t="shared" si="33"/>
        <v>&lt;63 micron</v>
      </c>
      <c r="L420" t="s">
        <v>51</v>
      </c>
      <c r="M420" t="s">
        <v>299</v>
      </c>
      <c r="N420" t="s">
        <v>53</v>
      </c>
      <c r="O420" t="s">
        <v>650</v>
      </c>
      <c r="P420" t="s">
        <v>246</v>
      </c>
      <c r="Q420" t="s">
        <v>259</v>
      </c>
      <c r="R420" t="s">
        <v>131</v>
      </c>
      <c r="S420" t="s">
        <v>116</v>
      </c>
      <c r="T420" t="s">
        <v>507</v>
      </c>
      <c r="U420" t="s">
        <v>64</v>
      </c>
      <c r="V420" t="s">
        <v>259</v>
      </c>
      <c r="W420" t="s">
        <v>1378</v>
      </c>
      <c r="X420" t="s">
        <v>119</v>
      </c>
      <c r="Y420" t="s">
        <v>64</v>
      </c>
      <c r="Z420" t="s">
        <v>51</v>
      </c>
      <c r="AA420" t="s">
        <v>336</v>
      </c>
      <c r="AB420" t="s">
        <v>319</v>
      </c>
      <c r="AC420" t="s">
        <v>64</v>
      </c>
      <c r="AD420" t="s">
        <v>307</v>
      </c>
      <c r="AE420" t="s">
        <v>337</v>
      </c>
      <c r="AF420" t="s">
        <v>69</v>
      </c>
      <c r="AG420" t="s">
        <v>218</v>
      </c>
      <c r="AH420" t="s">
        <v>71</v>
      </c>
      <c r="AI420" t="s">
        <v>421</v>
      </c>
      <c r="AJ420" t="s">
        <v>73</v>
      </c>
      <c r="AK420" t="s">
        <v>196</v>
      </c>
      <c r="AL420" t="s">
        <v>75</v>
      </c>
      <c r="AM420" t="s">
        <v>76</v>
      </c>
      <c r="AN420" t="s">
        <v>78</v>
      </c>
      <c r="AO420" t="s">
        <v>259</v>
      </c>
      <c r="AP420" t="s">
        <v>79</v>
      </c>
      <c r="AQ420" t="s">
        <v>348</v>
      </c>
      <c r="AR420" t="s">
        <v>64</v>
      </c>
      <c r="AS420" t="s">
        <v>126</v>
      </c>
      <c r="AT420" t="s">
        <v>171</v>
      </c>
      <c r="AU420" t="s">
        <v>84</v>
      </c>
    </row>
    <row r="421" spans="1:47" hidden="1" x14ac:dyDescent="0.3">
      <c r="A421" t="s">
        <v>2182</v>
      </c>
      <c r="B421" t="s">
        <v>2183</v>
      </c>
      <c r="C421" s="1" t="str">
        <f t="shared" si="34"/>
        <v>21:0093</v>
      </c>
      <c r="D421" s="1" t="str">
        <f t="shared" si="35"/>
        <v>21:0007</v>
      </c>
      <c r="E421" t="s">
        <v>2184</v>
      </c>
      <c r="F421" t="s">
        <v>2185</v>
      </c>
      <c r="H421">
        <v>64.892183399999993</v>
      </c>
      <c r="I421">
        <v>-112.89288310000001</v>
      </c>
      <c r="J421" s="1" t="str">
        <f t="shared" si="32"/>
        <v>Till</v>
      </c>
      <c r="K421" s="1" t="str">
        <f t="shared" si="33"/>
        <v>&lt;63 micron</v>
      </c>
      <c r="L421" t="s">
        <v>51</v>
      </c>
      <c r="M421" t="s">
        <v>154</v>
      </c>
      <c r="N421" t="s">
        <v>53</v>
      </c>
      <c r="O421" t="s">
        <v>504</v>
      </c>
      <c r="P421" t="s">
        <v>92</v>
      </c>
      <c r="Q421" t="s">
        <v>81</v>
      </c>
      <c r="R421" t="s">
        <v>197</v>
      </c>
      <c r="S421" t="s">
        <v>181</v>
      </c>
      <c r="T421" t="s">
        <v>287</v>
      </c>
      <c r="U421" t="s">
        <v>259</v>
      </c>
      <c r="V421" t="s">
        <v>61</v>
      </c>
      <c r="W421" t="s">
        <v>1473</v>
      </c>
      <c r="X421" t="s">
        <v>72</v>
      </c>
      <c r="Y421" t="s">
        <v>64</v>
      </c>
      <c r="Z421" t="s">
        <v>51</v>
      </c>
      <c r="AA421" t="s">
        <v>192</v>
      </c>
      <c r="AB421" t="s">
        <v>319</v>
      </c>
      <c r="AC421" t="s">
        <v>64</v>
      </c>
      <c r="AD421" t="s">
        <v>543</v>
      </c>
      <c r="AE421" t="s">
        <v>152</v>
      </c>
      <c r="AF421" t="s">
        <v>69</v>
      </c>
      <c r="AG421" t="s">
        <v>127</v>
      </c>
      <c r="AH421" t="s">
        <v>194</v>
      </c>
      <c r="AI421" t="s">
        <v>196</v>
      </c>
      <c r="AJ421" t="s">
        <v>73</v>
      </c>
      <c r="AK421" t="s">
        <v>124</v>
      </c>
      <c r="AL421" t="s">
        <v>75</v>
      </c>
      <c r="AM421" t="s">
        <v>76</v>
      </c>
      <c r="AN421" t="s">
        <v>259</v>
      </c>
      <c r="AO421" t="s">
        <v>78</v>
      </c>
      <c r="AP421" t="s">
        <v>260</v>
      </c>
      <c r="AQ421" t="s">
        <v>170</v>
      </c>
      <c r="AR421" t="s">
        <v>64</v>
      </c>
      <c r="AS421" t="s">
        <v>92</v>
      </c>
      <c r="AT421" t="s">
        <v>171</v>
      </c>
      <c r="AU421" t="s">
        <v>84</v>
      </c>
    </row>
    <row r="422" spans="1:47" hidden="1" x14ac:dyDescent="0.3">
      <c r="A422" t="s">
        <v>2186</v>
      </c>
      <c r="B422" t="s">
        <v>2187</v>
      </c>
      <c r="C422" s="1" t="str">
        <f t="shared" si="34"/>
        <v>21:0093</v>
      </c>
      <c r="D422" s="1" t="str">
        <f t="shared" si="35"/>
        <v>21:0007</v>
      </c>
      <c r="E422" t="s">
        <v>2188</v>
      </c>
      <c r="F422" t="s">
        <v>2189</v>
      </c>
      <c r="H422">
        <v>64.790854800000005</v>
      </c>
      <c r="I422">
        <v>-112.9143189</v>
      </c>
      <c r="J422" s="1" t="str">
        <f t="shared" si="32"/>
        <v>Till</v>
      </c>
      <c r="K422" s="1" t="str">
        <f t="shared" si="33"/>
        <v>&lt;63 micron</v>
      </c>
      <c r="L422" t="s">
        <v>51</v>
      </c>
      <c r="M422" t="s">
        <v>95</v>
      </c>
      <c r="N422" t="s">
        <v>53</v>
      </c>
      <c r="O422" t="s">
        <v>315</v>
      </c>
      <c r="P422" t="s">
        <v>82</v>
      </c>
      <c r="Q422" t="s">
        <v>64</v>
      </c>
      <c r="R422" t="s">
        <v>127</v>
      </c>
      <c r="S422" t="s">
        <v>116</v>
      </c>
      <c r="T422" t="s">
        <v>337</v>
      </c>
      <c r="U422" t="s">
        <v>64</v>
      </c>
      <c r="V422" t="s">
        <v>259</v>
      </c>
      <c r="W422" t="s">
        <v>2190</v>
      </c>
      <c r="X422" t="s">
        <v>119</v>
      </c>
      <c r="Y422" t="s">
        <v>64</v>
      </c>
      <c r="Z422" t="s">
        <v>51</v>
      </c>
      <c r="AA422" t="s">
        <v>98</v>
      </c>
      <c r="AB422" t="s">
        <v>319</v>
      </c>
      <c r="AC422" t="s">
        <v>64</v>
      </c>
      <c r="AD422" t="s">
        <v>320</v>
      </c>
      <c r="AE422" t="s">
        <v>287</v>
      </c>
      <c r="AF422" t="s">
        <v>69</v>
      </c>
      <c r="AG422" t="s">
        <v>296</v>
      </c>
      <c r="AH422" t="s">
        <v>71</v>
      </c>
      <c r="AI422" t="s">
        <v>473</v>
      </c>
      <c r="AJ422" t="s">
        <v>73</v>
      </c>
      <c r="AK422" t="s">
        <v>60</v>
      </c>
      <c r="AL422" t="s">
        <v>75</v>
      </c>
      <c r="AM422" t="s">
        <v>76</v>
      </c>
      <c r="AN422" t="s">
        <v>168</v>
      </c>
      <c r="AO422" t="s">
        <v>78</v>
      </c>
      <c r="AP422" t="s">
        <v>114</v>
      </c>
      <c r="AQ422" t="s">
        <v>170</v>
      </c>
      <c r="AR422" t="s">
        <v>64</v>
      </c>
      <c r="AS422" t="s">
        <v>246</v>
      </c>
      <c r="AT422" t="s">
        <v>164</v>
      </c>
      <c r="AU422" t="s">
        <v>84</v>
      </c>
    </row>
    <row r="423" spans="1:47" hidden="1" x14ac:dyDescent="0.3">
      <c r="A423" t="s">
        <v>2191</v>
      </c>
      <c r="B423" t="s">
        <v>2192</v>
      </c>
      <c r="C423" s="1" t="str">
        <f t="shared" si="34"/>
        <v>21:0093</v>
      </c>
      <c r="D423" s="1" t="str">
        <f t="shared" si="35"/>
        <v>21:0007</v>
      </c>
      <c r="E423" t="s">
        <v>2193</v>
      </c>
      <c r="F423" t="s">
        <v>2194</v>
      </c>
      <c r="H423">
        <v>64.827279899999994</v>
      </c>
      <c r="I423">
        <v>-112.7322066</v>
      </c>
      <c r="J423" s="1" t="str">
        <f t="shared" si="32"/>
        <v>Till</v>
      </c>
      <c r="K423" s="1" t="str">
        <f t="shared" si="33"/>
        <v>&lt;63 micron</v>
      </c>
      <c r="L423" t="s">
        <v>51</v>
      </c>
      <c r="M423" t="s">
        <v>170</v>
      </c>
      <c r="N423" t="s">
        <v>56</v>
      </c>
      <c r="O423" t="s">
        <v>909</v>
      </c>
      <c r="P423" t="s">
        <v>333</v>
      </c>
      <c r="Q423" t="s">
        <v>64</v>
      </c>
      <c r="R423" t="s">
        <v>123</v>
      </c>
      <c r="S423" t="s">
        <v>116</v>
      </c>
      <c r="T423" t="s">
        <v>470</v>
      </c>
      <c r="U423" t="s">
        <v>259</v>
      </c>
      <c r="V423" t="s">
        <v>154</v>
      </c>
      <c r="W423" t="s">
        <v>353</v>
      </c>
      <c r="X423" t="s">
        <v>63</v>
      </c>
      <c r="Y423" t="s">
        <v>64</v>
      </c>
      <c r="Z423" t="s">
        <v>51</v>
      </c>
      <c r="AA423" t="s">
        <v>470</v>
      </c>
      <c r="AB423" t="s">
        <v>150</v>
      </c>
      <c r="AC423" t="s">
        <v>64</v>
      </c>
      <c r="AD423" t="s">
        <v>719</v>
      </c>
      <c r="AE423" t="s">
        <v>152</v>
      </c>
      <c r="AF423" t="s">
        <v>69</v>
      </c>
      <c r="AG423" t="s">
        <v>211</v>
      </c>
      <c r="AH423" t="s">
        <v>71</v>
      </c>
      <c r="AI423" t="s">
        <v>339</v>
      </c>
      <c r="AJ423" t="s">
        <v>73</v>
      </c>
      <c r="AK423" t="s">
        <v>355</v>
      </c>
      <c r="AL423" t="s">
        <v>75</v>
      </c>
      <c r="AM423" t="s">
        <v>76</v>
      </c>
      <c r="AN423" t="s">
        <v>78</v>
      </c>
      <c r="AO423" t="s">
        <v>78</v>
      </c>
      <c r="AP423" t="s">
        <v>209</v>
      </c>
      <c r="AQ423" t="s">
        <v>92</v>
      </c>
      <c r="AR423" t="s">
        <v>64</v>
      </c>
      <c r="AS423" t="s">
        <v>81</v>
      </c>
      <c r="AT423" t="s">
        <v>171</v>
      </c>
      <c r="AU423" t="s">
        <v>84</v>
      </c>
    </row>
    <row r="424" spans="1:47" hidden="1" x14ac:dyDescent="0.3">
      <c r="A424" t="s">
        <v>2195</v>
      </c>
      <c r="B424" t="s">
        <v>2196</v>
      </c>
      <c r="C424" s="1" t="str">
        <f t="shared" si="34"/>
        <v>21:0093</v>
      </c>
      <c r="D424" s="1" t="str">
        <f t="shared" si="35"/>
        <v>21:0007</v>
      </c>
      <c r="E424" t="s">
        <v>2193</v>
      </c>
      <c r="F424" t="s">
        <v>2197</v>
      </c>
      <c r="H424">
        <v>64.827279899999994</v>
      </c>
      <c r="I424">
        <v>-112.7322066</v>
      </c>
      <c r="J424" s="1" t="str">
        <f t="shared" si="32"/>
        <v>Till</v>
      </c>
      <c r="K424" s="1" t="str">
        <f t="shared" si="33"/>
        <v>&lt;63 micron</v>
      </c>
      <c r="L424" t="s">
        <v>51</v>
      </c>
      <c r="M424" t="s">
        <v>92</v>
      </c>
      <c r="N424" t="s">
        <v>60</v>
      </c>
      <c r="O424" t="s">
        <v>270</v>
      </c>
      <c r="P424" t="s">
        <v>436</v>
      </c>
      <c r="Q424" t="s">
        <v>259</v>
      </c>
      <c r="R424" t="s">
        <v>113</v>
      </c>
      <c r="S424" t="s">
        <v>116</v>
      </c>
      <c r="T424" t="s">
        <v>192</v>
      </c>
      <c r="U424" t="s">
        <v>64</v>
      </c>
      <c r="V424" t="s">
        <v>95</v>
      </c>
      <c r="W424" t="s">
        <v>147</v>
      </c>
      <c r="X424" t="s">
        <v>63</v>
      </c>
      <c r="Y424" t="s">
        <v>64</v>
      </c>
      <c r="Z424" t="s">
        <v>51</v>
      </c>
      <c r="AA424" t="s">
        <v>120</v>
      </c>
      <c r="AB424" t="s">
        <v>768</v>
      </c>
      <c r="AC424" t="s">
        <v>64</v>
      </c>
      <c r="AD424" t="s">
        <v>165</v>
      </c>
      <c r="AE424" t="s">
        <v>276</v>
      </c>
      <c r="AF424" t="s">
        <v>69</v>
      </c>
      <c r="AG424" t="s">
        <v>273</v>
      </c>
      <c r="AH424" t="s">
        <v>71</v>
      </c>
      <c r="AI424" t="s">
        <v>196</v>
      </c>
      <c r="AJ424" t="s">
        <v>73</v>
      </c>
      <c r="AK424" t="s">
        <v>264</v>
      </c>
      <c r="AL424" t="s">
        <v>75</v>
      </c>
      <c r="AM424" t="s">
        <v>76</v>
      </c>
      <c r="AN424" t="s">
        <v>78</v>
      </c>
      <c r="AO424" t="s">
        <v>259</v>
      </c>
      <c r="AP424" t="s">
        <v>183</v>
      </c>
      <c r="AQ424" t="s">
        <v>340</v>
      </c>
      <c r="AR424" t="s">
        <v>64</v>
      </c>
      <c r="AS424" t="s">
        <v>55</v>
      </c>
      <c r="AT424" t="s">
        <v>211</v>
      </c>
      <c r="AU424" t="s">
        <v>84</v>
      </c>
    </row>
    <row r="425" spans="1:47" hidden="1" x14ac:dyDescent="0.3">
      <c r="A425" t="s">
        <v>2198</v>
      </c>
      <c r="B425" t="s">
        <v>2199</v>
      </c>
      <c r="C425" s="1" t="str">
        <f t="shared" ref="C425:C456" si="36">HYPERLINK("https://geochem.nrcan.gc.ca/cdogs/content/bdl/bdl210093_e.htm", "21:0093")</f>
        <v>21:0093</v>
      </c>
      <c r="D425" s="1" t="str">
        <f t="shared" ref="D425:D456" si="37">HYPERLINK("https://geochem.nrcan.gc.ca/cdogs/content/svy/svy210007_e.htm", "21:0007")</f>
        <v>21:0007</v>
      </c>
      <c r="E425" t="s">
        <v>2200</v>
      </c>
      <c r="F425" t="s">
        <v>2201</v>
      </c>
      <c r="H425">
        <v>64.462999300000007</v>
      </c>
      <c r="I425">
        <v>-112.2656516</v>
      </c>
      <c r="J425" s="1" t="str">
        <f t="shared" si="32"/>
        <v>Till</v>
      </c>
      <c r="K425" s="1" t="str">
        <f t="shared" si="33"/>
        <v>&lt;63 micron</v>
      </c>
      <c r="L425" t="s">
        <v>51</v>
      </c>
      <c r="M425" t="s">
        <v>60</v>
      </c>
      <c r="N425" t="s">
        <v>81</v>
      </c>
      <c r="O425" t="s">
        <v>270</v>
      </c>
      <c r="P425" t="s">
        <v>246</v>
      </c>
      <c r="Q425" t="s">
        <v>81</v>
      </c>
      <c r="R425" t="s">
        <v>308</v>
      </c>
      <c r="S425" t="s">
        <v>60</v>
      </c>
      <c r="T425" t="s">
        <v>470</v>
      </c>
      <c r="U425" t="s">
        <v>259</v>
      </c>
      <c r="V425" t="s">
        <v>259</v>
      </c>
      <c r="W425" t="s">
        <v>684</v>
      </c>
      <c r="X425" t="s">
        <v>97</v>
      </c>
      <c r="Y425" t="s">
        <v>64</v>
      </c>
      <c r="Z425" t="s">
        <v>51</v>
      </c>
      <c r="AA425" t="s">
        <v>176</v>
      </c>
      <c r="AB425" t="s">
        <v>408</v>
      </c>
      <c r="AC425" t="s">
        <v>64</v>
      </c>
      <c r="AD425" t="s">
        <v>307</v>
      </c>
      <c r="AE425" t="s">
        <v>287</v>
      </c>
      <c r="AF425" t="s">
        <v>69</v>
      </c>
      <c r="AG425" t="s">
        <v>382</v>
      </c>
      <c r="AH425" t="s">
        <v>71</v>
      </c>
      <c r="AI425" t="s">
        <v>208</v>
      </c>
      <c r="AJ425" t="s">
        <v>73</v>
      </c>
      <c r="AK425" t="s">
        <v>167</v>
      </c>
      <c r="AL425" t="s">
        <v>75</v>
      </c>
      <c r="AM425" t="s">
        <v>517</v>
      </c>
      <c r="AN425" t="s">
        <v>154</v>
      </c>
      <c r="AO425" t="s">
        <v>78</v>
      </c>
      <c r="AP425" t="s">
        <v>260</v>
      </c>
      <c r="AQ425" t="s">
        <v>56</v>
      </c>
      <c r="AR425" t="s">
        <v>64</v>
      </c>
      <c r="AS425" t="s">
        <v>81</v>
      </c>
      <c r="AT425" t="s">
        <v>171</v>
      </c>
      <c r="AU425" t="s">
        <v>84</v>
      </c>
    </row>
    <row r="426" spans="1:47" hidden="1" x14ac:dyDescent="0.3">
      <c r="A426" t="s">
        <v>2202</v>
      </c>
      <c r="B426" t="s">
        <v>2203</v>
      </c>
      <c r="C426" s="1" t="str">
        <f t="shared" si="36"/>
        <v>21:0093</v>
      </c>
      <c r="D426" s="1" t="str">
        <f t="shared" si="37"/>
        <v>21:0007</v>
      </c>
      <c r="E426" t="s">
        <v>2204</v>
      </c>
      <c r="F426" t="s">
        <v>2205</v>
      </c>
      <c r="H426">
        <v>64.421978600000003</v>
      </c>
      <c r="I426">
        <v>-112.07603880000001</v>
      </c>
      <c r="J426" s="1" t="str">
        <f t="shared" si="32"/>
        <v>Till</v>
      </c>
      <c r="K426" s="1" t="str">
        <f t="shared" si="33"/>
        <v>&lt;63 micron</v>
      </c>
      <c r="L426" t="s">
        <v>51</v>
      </c>
      <c r="M426" t="s">
        <v>58</v>
      </c>
      <c r="N426" t="s">
        <v>97</v>
      </c>
      <c r="O426" t="s">
        <v>1363</v>
      </c>
      <c r="P426" t="s">
        <v>271</v>
      </c>
      <c r="Q426" t="s">
        <v>81</v>
      </c>
      <c r="R426" t="s">
        <v>308</v>
      </c>
      <c r="S426" t="s">
        <v>181</v>
      </c>
      <c r="T426" t="s">
        <v>338</v>
      </c>
      <c r="U426" t="s">
        <v>81</v>
      </c>
      <c r="V426" t="s">
        <v>154</v>
      </c>
      <c r="W426" t="s">
        <v>697</v>
      </c>
      <c r="X426" t="s">
        <v>97</v>
      </c>
      <c r="Y426" t="s">
        <v>64</v>
      </c>
      <c r="Z426" t="s">
        <v>51</v>
      </c>
      <c r="AA426" t="s">
        <v>276</v>
      </c>
      <c r="AB426" t="s">
        <v>150</v>
      </c>
      <c r="AC426" t="s">
        <v>64</v>
      </c>
      <c r="AD426" t="s">
        <v>81</v>
      </c>
      <c r="AE426" t="s">
        <v>162</v>
      </c>
      <c r="AF426" t="s">
        <v>69</v>
      </c>
      <c r="AG426" t="s">
        <v>217</v>
      </c>
      <c r="AH426" t="s">
        <v>71</v>
      </c>
      <c r="AI426" t="s">
        <v>600</v>
      </c>
      <c r="AJ426" t="s">
        <v>73</v>
      </c>
      <c r="AK426" t="s">
        <v>167</v>
      </c>
      <c r="AL426" t="s">
        <v>75</v>
      </c>
      <c r="AM426" t="s">
        <v>76</v>
      </c>
      <c r="AN426" t="s">
        <v>253</v>
      </c>
      <c r="AO426" t="s">
        <v>78</v>
      </c>
      <c r="AP426" t="s">
        <v>58</v>
      </c>
      <c r="AQ426" t="s">
        <v>55</v>
      </c>
      <c r="AR426" t="s">
        <v>64</v>
      </c>
      <c r="AS426" t="s">
        <v>81</v>
      </c>
      <c r="AT426" t="s">
        <v>171</v>
      </c>
      <c r="AU426" t="s">
        <v>84</v>
      </c>
    </row>
    <row r="427" spans="1:47" hidden="1" x14ac:dyDescent="0.3">
      <c r="A427" t="s">
        <v>2206</v>
      </c>
      <c r="B427" t="s">
        <v>2207</v>
      </c>
      <c r="C427" s="1" t="str">
        <f t="shared" si="36"/>
        <v>21:0093</v>
      </c>
      <c r="D427" s="1" t="str">
        <f t="shared" si="37"/>
        <v>21:0007</v>
      </c>
      <c r="E427" t="s">
        <v>2208</v>
      </c>
      <c r="F427" t="s">
        <v>2209</v>
      </c>
      <c r="H427">
        <v>64.339708599999994</v>
      </c>
      <c r="I427">
        <v>-112.08450070000001</v>
      </c>
      <c r="J427" s="1" t="str">
        <f t="shared" si="32"/>
        <v>Till</v>
      </c>
      <c r="K427" s="1" t="str">
        <f t="shared" si="33"/>
        <v>&lt;63 micron</v>
      </c>
      <c r="L427" t="s">
        <v>51</v>
      </c>
      <c r="M427" t="s">
        <v>277</v>
      </c>
      <c r="N427" t="s">
        <v>60</v>
      </c>
      <c r="O427" t="s">
        <v>203</v>
      </c>
      <c r="P427" t="s">
        <v>139</v>
      </c>
      <c r="Q427" t="s">
        <v>64</v>
      </c>
      <c r="R427" t="s">
        <v>414</v>
      </c>
      <c r="S427" t="s">
        <v>116</v>
      </c>
      <c r="T427" t="s">
        <v>192</v>
      </c>
      <c r="U427" t="s">
        <v>259</v>
      </c>
      <c r="V427" t="s">
        <v>95</v>
      </c>
      <c r="W427" t="s">
        <v>630</v>
      </c>
      <c r="X427" t="s">
        <v>97</v>
      </c>
      <c r="Y427" t="s">
        <v>64</v>
      </c>
      <c r="Z427" t="s">
        <v>51</v>
      </c>
      <c r="AA427" t="s">
        <v>152</v>
      </c>
      <c r="AB427" t="s">
        <v>99</v>
      </c>
      <c r="AC427" t="s">
        <v>64</v>
      </c>
      <c r="AD427" t="s">
        <v>429</v>
      </c>
      <c r="AE427" t="s">
        <v>223</v>
      </c>
      <c r="AF427" t="s">
        <v>69</v>
      </c>
      <c r="AG427" t="s">
        <v>414</v>
      </c>
      <c r="AH427" t="s">
        <v>983</v>
      </c>
      <c r="AI427" t="s">
        <v>288</v>
      </c>
      <c r="AJ427" t="s">
        <v>73</v>
      </c>
      <c r="AK427" t="s">
        <v>155</v>
      </c>
      <c r="AL427" t="s">
        <v>75</v>
      </c>
      <c r="AM427" t="s">
        <v>76</v>
      </c>
      <c r="AN427" t="s">
        <v>78</v>
      </c>
      <c r="AO427" t="s">
        <v>78</v>
      </c>
      <c r="AP427" t="s">
        <v>63</v>
      </c>
      <c r="AQ427" t="s">
        <v>55</v>
      </c>
      <c r="AR427" t="s">
        <v>64</v>
      </c>
      <c r="AS427" t="s">
        <v>139</v>
      </c>
      <c r="AT427" t="s">
        <v>171</v>
      </c>
      <c r="AU427" t="s">
        <v>84</v>
      </c>
    </row>
    <row r="428" spans="1:47" hidden="1" x14ac:dyDescent="0.3">
      <c r="A428" t="s">
        <v>2210</v>
      </c>
      <c r="B428" t="s">
        <v>2211</v>
      </c>
      <c r="C428" s="1" t="str">
        <f t="shared" si="36"/>
        <v>21:0093</v>
      </c>
      <c r="D428" s="1" t="str">
        <f t="shared" si="37"/>
        <v>21:0007</v>
      </c>
      <c r="E428" t="s">
        <v>2212</v>
      </c>
      <c r="F428" t="s">
        <v>2213</v>
      </c>
      <c r="H428">
        <v>64.290702699999997</v>
      </c>
      <c r="I428">
        <v>-112.2513501</v>
      </c>
      <c r="J428" s="1" t="str">
        <f t="shared" si="32"/>
        <v>Till</v>
      </c>
      <c r="K428" s="1" t="str">
        <f t="shared" si="33"/>
        <v>&lt;63 micron</v>
      </c>
      <c r="L428" t="s">
        <v>51</v>
      </c>
      <c r="M428" t="s">
        <v>74</v>
      </c>
      <c r="N428" t="s">
        <v>60</v>
      </c>
      <c r="O428" t="s">
        <v>203</v>
      </c>
      <c r="P428" t="s">
        <v>82</v>
      </c>
      <c r="Q428" t="s">
        <v>64</v>
      </c>
      <c r="R428" t="s">
        <v>414</v>
      </c>
      <c r="S428" t="s">
        <v>60</v>
      </c>
      <c r="T428" t="s">
        <v>363</v>
      </c>
      <c r="U428" t="s">
        <v>81</v>
      </c>
      <c r="V428" t="s">
        <v>95</v>
      </c>
      <c r="W428" t="s">
        <v>427</v>
      </c>
      <c r="X428" t="s">
        <v>63</v>
      </c>
      <c r="Y428" t="s">
        <v>64</v>
      </c>
      <c r="Z428" t="s">
        <v>51</v>
      </c>
      <c r="AA428" t="s">
        <v>223</v>
      </c>
      <c r="AB428" t="s">
        <v>66</v>
      </c>
      <c r="AC428" t="s">
        <v>81</v>
      </c>
      <c r="AD428" t="s">
        <v>2214</v>
      </c>
      <c r="AE428" t="s">
        <v>223</v>
      </c>
      <c r="AF428" t="s">
        <v>69</v>
      </c>
      <c r="AG428" t="s">
        <v>814</v>
      </c>
      <c r="AH428" t="s">
        <v>71</v>
      </c>
      <c r="AI428" t="s">
        <v>202</v>
      </c>
      <c r="AJ428" t="s">
        <v>73</v>
      </c>
      <c r="AK428" t="s">
        <v>155</v>
      </c>
      <c r="AL428" t="s">
        <v>75</v>
      </c>
      <c r="AM428" t="s">
        <v>76</v>
      </c>
      <c r="AN428" t="s">
        <v>147</v>
      </c>
      <c r="AO428" t="s">
        <v>137</v>
      </c>
      <c r="AP428" t="s">
        <v>309</v>
      </c>
      <c r="AQ428" t="s">
        <v>139</v>
      </c>
      <c r="AR428" t="s">
        <v>81</v>
      </c>
      <c r="AS428" t="s">
        <v>82</v>
      </c>
      <c r="AT428" t="s">
        <v>171</v>
      </c>
      <c r="AU428" t="s">
        <v>84</v>
      </c>
    </row>
    <row r="429" spans="1:47" hidden="1" x14ac:dyDescent="0.3">
      <c r="A429" t="s">
        <v>2215</v>
      </c>
      <c r="B429" t="s">
        <v>2216</v>
      </c>
      <c r="C429" s="1" t="str">
        <f t="shared" si="36"/>
        <v>21:0093</v>
      </c>
      <c r="D429" s="1" t="str">
        <f t="shared" si="37"/>
        <v>21:0007</v>
      </c>
      <c r="E429" t="s">
        <v>2217</v>
      </c>
      <c r="F429" t="s">
        <v>2218</v>
      </c>
      <c r="H429">
        <v>64.343129000000005</v>
      </c>
      <c r="I429">
        <v>-112.38657910000001</v>
      </c>
      <c r="J429" s="1" t="str">
        <f t="shared" si="32"/>
        <v>Till</v>
      </c>
      <c r="K429" s="1" t="str">
        <f t="shared" si="33"/>
        <v>&lt;63 micron</v>
      </c>
      <c r="L429" t="s">
        <v>51</v>
      </c>
      <c r="M429" t="s">
        <v>293</v>
      </c>
      <c r="N429" t="s">
        <v>53</v>
      </c>
      <c r="O429" t="s">
        <v>381</v>
      </c>
      <c r="P429" t="s">
        <v>283</v>
      </c>
      <c r="Q429" t="s">
        <v>64</v>
      </c>
      <c r="R429" t="s">
        <v>327</v>
      </c>
      <c r="S429" t="s">
        <v>181</v>
      </c>
      <c r="T429" t="s">
        <v>316</v>
      </c>
      <c r="U429" t="s">
        <v>81</v>
      </c>
      <c r="V429" t="s">
        <v>95</v>
      </c>
      <c r="W429" t="s">
        <v>471</v>
      </c>
      <c r="X429" t="s">
        <v>63</v>
      </c>
      <c r="Y429" t="s">
        <v>64</v>
      </c>
      <c r="Z429" t="s">
        <v>51</v>
      </c>
      <c r="AA429" t="s">
        <v>276</v>
      </c>
      <c r="AB429" t="s">
        <v>66</v>
      </c>
      <c r="AC429" t="s">
        <v>64</v>
      </c>
      <c r="AD429" t="s">
        <v>784</v>
      </c>
      <c r="AE429" t="s">
        <v>223</v>
      </c>
      <c r="AF429" t="s">
        <v>69</v>
      </c>
      <c r="AG429" t="s">
        <v>51</v>
      </c>
      <c r="AH429" t="s">
        <v>194</v>
      </c>
      <c r="AI429" t="s">
        <v>226</v>
      </c>
      <c r="AJ429" t="s">
        <v>73</v>
      </c>
      <c r="AK429" t="s">
        <v>155</v>
      </c>
      <c r="AL429" t="s">
        <v>75</v>
      </c>
      <c r="AM429" t="s">
        <v>76</v>
      </c>
      <c r="AN429" t="s">
        <v>78</v>
      </c>
      <c r="AO429" t="s">
        <v>78</v>
      </c>
      <c r="AP429" t="s">
        <v>250</v>
      </c>
      <c r="AQ429" t="s">
        <v>55</v>
      </c>
      <c r="AR429" t="s">
        <v>64</v>
      </c>
      <c r="AS429" t="s">
        <v>77</v>
      </c>
      <c r="AT429" t="s">
        <v>171</v>
      </c>
      <c r="AU429" t="s">
        <v>84</v>
      </c>
    </row>
    <row r="430" spans="1:47" hidden="1" x14ac:dyDescent="0.3">
      <c r="A430" t="s">
        <v>2219</v>
      </c>
      <c r="B430" t="s">
        <v>2220</v>
      </c>
      <c r="C430" s="1" t="str">
        <f t="shared" si="36"/>
        <v>21:0093</v>
      </c>
      <c r="D430" s="1" t="str">
        <f t="shared" si="37"/>
        <v>21:0007</v>
      </c>
      <c r="E430" t="s">
        <v>2221</v>
      </c>
      <c r="F430" t="s">
        <v>2222</v>
      </c>
      <c r="H430">
        <v>64.373384200000004</v>
      </c>
      <c r="I430">
        <v>-112.2728676</v>
      </c>
      <c r="J430" s="1" t="str">
        <f t="shared" si="32"/>
        <v>Till</v>
      </c>
      <c r="K430" s="1" t="str">
        <f t="shared" si="33"/>
        <v>&lt;63 micron</v>
      </c>
      <c r="L430" t="s">
        <v>51</v>
      </c>
      <c r="M430" t="s">
        <v>153</v>
      </c>
      <c r="N430" t="s">
        <v>63</v>
      </c>
      <c r="O430" t="s">
        <v>345</v>
      </c>
      <c r="P430" t="s">
        <v>299</v>
      </c>
      <c r="Q430" t="s">
        <v>81</v>
      </c>
      <c r="R430" t="s">
        <v>382</v>
      </c>
      <c r="S430" t="s">
        <v>60</v>
      </c>
      <c r="T430" t="s">
        <v>120</v>
      </c>
      <c r="U430" t="s">
        <v>259</v>
      </c>
      <c r="V430" t="s">
        <v>154</v>
      </c>
      <c r="W430" t="s">
        <v>630</v>
      </c>
      <c r="X430" t="s">
        <v>181</v>
      </c>
      <c r="Y430" t="s">
        <v>64</v>
      </c>
      <c r="Z430" t="s">
        <v>51</v>
      </c>
      <c r="AA430" t="s">
        <v>337</v>
      </c>
      <c r="AB430" t="s">
        <v>236</v>
      </c>
      <c r="AC430" t="s">
        <v>64</v>
      </c>
      <c r="AD430" t="s">
        <v>1384</v>
      </c>
      <c r="AE430" t="s">
        <v>269</v>
      </c>
      <c r="AF430" t="s">
        <v>69</v>
      </c>
      <c r="AG430" t="s">
        <v>123</v>
      </c>
      <c r="AH430" t="s">
        <v>71</v>
      </c>
      <c r="AI430" t="s">
        <v>74</v>
      </c>
      <c r="AJ430" t="s">
        <v>73</v>
      </c>
      <c r="AK430" t="s">
        <v>91</v>
      </c>
      <c r="AL430" t="s">
        <v>75</v>
      </c>
      <c r="AM430" t="s">
        <v>76</v>
      </c>
      <c r="AN430" t="s">
        <v>78</v>
      </c>
      <c r="AO430" t="s">
        <v>104</v>
      </c>
      <c r="AP430" t="s">
        <v>636</v>
      </c>
      <c r="AQ430" t="s">
        <v>126</v>
      </c>
      <c r="AR430" t="s">
        <v>56</v>
      </c>
      <c r="AS430" t="s">
        <v>139</v>
      </c>
      <c r="AT430" t="s">
        <v>171</v>
      </c>
      <c r="AU430" t="s">
        <v>84</v>
      </c>
    </row>
    <row r="431" spans="1:47" hidden="1" x14ac:dyDescent="0.3">
      <c r="A431" t="s">
        <v>2223</v>
      </c>
      <c r="B431" t="s">
        <v>2224</v>
      </c>
      <c r="C431" s="1" t="str">
        <f t="shared" si="36"/>
        <v>21:0093</v>
      </c>
      <c r="D431" s="1" t="str">
        <f t="shared" si="37"/>
        <v>21:0007</v>
      </c>
      <c r="E431" t="s">
        <v>2225</v>
      </c>
      <c r="F431" t="s">
        <v>2226</v>
      </c>
      <c r="H431">
        <v>64.430709100000001</v>
      </c>
      <c r="I431">
        <v>-112.3810082</v>
      </c>
      <c r="J431" s="1" t="str">
        <f t="shared" si="32"/>
        <v>Till</v>
      </c>
      <c r="K431" s="1" t="str">
        <f t="shared" si="33"/>
        <v>&lt;63 micron</v>
      </c>
      <c r="L431" t="s">
        <v>51</v>
      </c>
      <c r="M431" t="s">
        <v>79</v>
      </c>
      <c r="N431" t="s">
        <v>53</v>
      </c>
      <c r="O431" t="s">
        <v>1116</v>
      </c>
      <c r="P431" t="s">
        <v>82</v>
      </c>
      <c r="Q431" t="s">
        <v>259</v>
      </c>
      <c r="R431" t="s">
        <v>369</v>
      </c>
      <c r="S431" t="s">
        <v>97</v>
      </c>
      <c r="T431" t="s">
        <v>548</v>
      </c>
      <c r="U431" t="s">
        <v>259</v>
      </c>
      <c r="V431" t="s">
        <v>154</v>
      </c>
      <c r="W431" t="s">
        <v>820</v>
      </c>
      <c r="X431" t="s">
        <v>97</v>
      </c>
      <c r="Y431" t="s">
        <v>64</v>
      </c>
      <c r="Z431" t="s">
        <v>51</v>
      </c>
      <c r="AA431" t="s">
        <v>98</v>
      </c>
      <c r="AB431" t="s">
        <v>319</v>
      </c>
      <c r="AC431" t="s">
        <v>64</v>
      </c>
      <c r="AD431" t="s">
        <v>894</v>
      </c>
      <c r="AE431" t="s">
        <v>507</v>
      </c>
      <c r="AF431" t="s">
        <v>69</v>
      </c>
      <c r="AG431" t="s">
        <v>346</v>
      </c>
      <c r="AH431" t="s">
        <v>71</v>
      </c>
      <c r="AI431" t="s">
        <v>321</v>
      </c>
      <c r="AJ431" t="s">
        <v>73</v>
      </c>
      <c r="AK431" t="s">
        <v>339</v>
      </c>
      <c r="AL431" t="s">
        <v>75</v>
      </c>
      <c r="AM431" t="s">
        <v>76</v>
      </c>
      <c r="AN431" t="s">
        <v>78</v>
      </c>
      <c r="AO431" t="s">
        <v>78</v>
      </c>
      <c r="AP431" t="s">
        <v>114</v>
      </c>
      <c r="AQ431" t="s">
        <v>55</v>
      </c>
      <c r="AR431" t="s">
        <v>64</v>
      </c>
      <c r="AS431" t="s">
        <v>82</v>
      </c>
      <c r="AT431" t="s">
        <v>140</v>
      </c>
      <c r="AU431" t="s">
        <v>84</v>
      </c>
    </row>
    <row r="432" spans="1:47" hidden="1" x14ac:dyDescent="0.3">
      <c r="A432" t="s">
        <v>2227</v>
      </c>
      <c r="B432" t="s">
        <v>2228</v>
      </c>
      <c r="C432" s="1" t="str">
        <f t="shared" si="36"/>
        <v>21:0093</v>
      </c>
      <c r="D432" s="1" t="str">
        <f t="shared" si="37"/>
        <v>21:0007</v>
      </c>
      <c r="E432" t="s">
        <v>2229</v>
      </c>
      <c r="F432" t="s">
        <v>2230</v>
      </c>
      <c r="H432">
        <v>64.458177000000006</v>
      </c>
      <c r="I432">
        <v>-112.90172440000001</v>
      </c>
      <c r="J432" s="1" t="str">
        <f t="shared" si="32"/>
        <v>Till</v>
      </c>
      <c r="K432" s="1" t="str">
        <f t="shared" si="33"/>
        <v>&lt;63 micron</v>
      </c>
      <c r="L432" t="s">
        <v>51</v>
      </c>
      <c r="M432" t="s">
        <v>92</v>
      </c>
      <c r="N432" t="s">
        <v>53</v>
      </c>
      <c r="O432" t="s">
        <v>189</v>
      </c>
      <c r="P432" t="s">
        <v>340</v>
      </c>
      <c r="Q432" t="s">
        <v>81</v>
      </c>
      <c r="R432" t="s">
        <v>414</v>
      </c>
      <c r="S432" t="s">
        <v>181</v>
      </c>
      <c r="T432" t="s">
        <v>363</v>
      </c>
      <c r="U432" t="s">
        <v>259</v>
      </c>
      <c r="V432" t="s">
        <v>259</v>
      </c>
      <c r="W432" t="s">
        <v>820</v>
      </c>
      <c r="X432" t="s">
        <v>97</v>
      </c>
      <c r="Y432" t="s">
        <v>64</v>
      </c>
      <c r="Z432" t="s">
        <v>51</v>
      </c>
      <c r="AA432" t="s">
        <v>276</v>
      </c>
      <c r="AB432" t="s">
        <v>66</v>
      </c>
      <c r="AC432" t="s">
        <v>64</v>
      </c>
      <c r="AD432" t="s">
        <v>126</v>
      </c>
      <c r="AE432" t="s">
        <v>162</v>
      </c>
      <c r="AF432" t="s">
        <v>69</v>
      </c>
      <c r="AG432" t="s">
        <v>308</v>
      </c>
      <c r="AH432" t="s">
        <v>71</v>
      </c>
      <c r="AI432" t="s">
        <v>202</v>
      </c>
      <c r="AJ432" t="s">
        <v>73</v>
      </c>
      <c r="AK432" t="s">
        <v>297</v>
      </c>
      <c r="AL432" t="s">
        <v>75</v>
      </c>
      <c r="AM432" t="s">
        <v>76</v>
      </c>
      <c r="AN432" t="s">
        <v>300</v>
      </c>
      <c r="AO432" t="s">
        <v>78</v>
      </c>
      <c r="AP432" t="s">
        <v>114</v>
      </c>
      <c r="AQ432" t="s">
        <v>283</v>
      </c>
      <c r="AR432" t="s">
        <v>64</v>
      </c>
      <c r="AS432" t="s">
        <v>81</v>
      </c>
      <c r="AT432" t="s">
        <v>171</v>
      </c>
      <c r="AU432" t="s">
        <v>84</v>
      </c>
    </row>
    <row r="433" spans="1:47" hidden="1" x14ac:dyDescent="0.3">
      <c r="A433" t="s">
        <v>2231</v>
      </c>
      <c r="B433" t="s">
        <v>2232</v>
      </c>
      <c r="C433" s="1" t="str">
        <f t="shared" si="36"/>
        <v>21:0093</v>
      </c>
      <c r="D433" s="1" t="str">
        <f t="shared" si="37"/>
        <v>21:0007</v>
      </c>
      <c r="E433" t="s">
        <v>2233</v>
      </c>
      <c r="F433" t="s">
        <v>2234</v>
      </c>
      <c r="H433">
        <v>64.434808899999993</v>
      </c>
      <c r="I433">
        <v>-112.73729059999999</v>
      </c>
      <c r="J433" s="1" t="str">
        <f t="shared" si="32"/>
        <v>Till</v>
      </c>
      <c r="K433" s="1" t="str">
        <f t="shared" si="33"/>
        <v>&lt;63 micron</v>
      </c>
      <c r="L433" t="s">
        <v>51</v>
      </c>
      <c r="M433" t="s">
        <v>277</v>
      </c>
      <c r="N433" t="s">
        <v>53</v>
      </c>
      <c r="O433" t="s">
        <v>909</v>
      </c>
      <c r="P433" t="s">
        <v>56</v>
      </c>
      <c r="Q433" t="s">
        <v>81</v>
      </c>
      <c r="R433" t="s">
        <v>316</v>
      </c>
      <c r="S433" t="s">
        <v>181</v>
      </c>
      <c r="T433" t="s">
        <v>363</v>
      </c>
      <c r="U433" t="s">
        <v>81</v>
      </c>
      <c r="V433" t="s">
        <v>259</v>
      </c>
      <c r="W433" t="s">
        <v>139</v>
      </c>
      <c r="X433" t="s">
        <v>97</v>
      </c>
      <c r="Y433" t="s">
        <v>64</v>
      </c>
      <c r="Z433" t="s">
        <v>51</v>
      </c>
      <c r="AA433" t="s">
        <v>162</v>
      </c>
      <c r="AB433" t="s">
        <v>66</v>
      </c>
      <c r="AC433" t="s">
        <v>64</v>
      </c>
      <c r="AD433" t="s">
        <v>1493</v>
      </c>
      <c r="AE433" t="s">
        <v>281</v>
      </c>
      <c r="AF433" t="s">
        <v>69</v>
      </c>
      <c r="AG433" t="s">
        <v>156</v>
      </c>
      <c r="AH433" t="s">
        <v>71</v>
      </c>
      <c r="AI433" t="s">
        <v>202</v>
      </c>
      <c r="AJ433" t="s">
        <v>73</v>
      </c>
      <c r="AK433" t="s">
        <v>116</v>
      </c>
      <c r="AL433" t="s">
        <v>75</v>
      </c>
      <c r="AM433" t="s">
        <v>76</v>
      </c>
      <c r="AN433" t="s">
        <v>78</v>
      </c>
      <c r="AO433" t="s">
        <v>78</v>
      </c>
      <c r="AP433" t="s">
        <v>58</v>
      </c>
      <c r="AQ433" t="s">
        <v>56</v>
      </c>
      <c r="AR433" t="s">
        <v>64</v>
      </c>
      <c r="AS433" t="s">
        <v>139</v>
      </c>
      <c r="AT433" t="s">
        <v>171</v>
      </c>
      <c r="AU433" t="s">
        <v>84</v>
      </c>
    </row>
    <row r="434" spans="1:47" hidden="1" x14ac:dyDescent="0.3">
      <c r="A434" t="s">
        <v>2235</v>
      </c>
      <c r="B434" t="s">
        <v>2236</v>
      </c>
      <c r="C434" s="1" t="str">
        <f t="shared" si="36"/>
        <v>21:0093</v>
      </c>
      <c r="D434" s="1" t="str">
        <f t="shared" si="37"/>
        <v>21:0007</v>
      </c>
      <c r="E434" t="s">
        <v>2237</v>
      </c>
      <c r="F434" t="s">
        <v>2238</v>
      </c>
      <c r="H434">
        <v>64.4706197</v>
      </c>
      <c r="I434">
        <v>-112.57837189999999</v>
      </c>
      <c r="J434" s="1" t="str">
        <f t="shared" si="32"/>
        <v>Till</v>
      </c>
      <c r="K434" s="1" t="str">
        <f t="shared" si="33"/>
        <v>&lt;63 micron</v>
      </c>
      <c r="L434" t="s">
        <v>51</v>
      </c>
      <c r="M434" t="s">
        <v>332</v>
      </c>
      <c r="N434" t="s">
        <v>60</v>
      </c>
      <c r="O434" t="s">
        <v>189</v>
      </c>
      <c r="P434" t="s">
        <v>246</v>
      </c>
      <c r="Q434" t="s">
        <v>64</v>
      </c>
      <c r="R434" t="s">
        <v>413</v>
      </c>
      <c r="S434" t="s">
        <v>60</v>
      </c>
      <c r="T434" t="s">
        <v>206</v>
      </c>
      <c r="U434" t="s">
        <v>259</v>
      </c>
      <c r="V434" t="s">
        <v>259</v>
      </c>
      <c r="W434" t="s">
        <v>294</v>
      </c>
      <c r="X434" t="s">
        <v>97</v>
      </c>
      <c r="Y434" t="s">
        <v>64</v>
      </c>
      <c r="Z434" t="s">
        <v>51</v>
      </c>
      <c r="AA434" t="s">
        <v>223</v>
      </c>
      <c r="AB434" t="s">
        <v>236</v>
      </c>
      <c r="AC434" t="s">
        <v>64</v>
      </c>
      <c r="AD434" t="s">
        <v>479</v>
      </c>
      <c r="AE434" t="s">
        <v>111</v>
      </c>
      <c r="AF434" t="s">
        <v>69</v>
      </c>
      <c r="AG434" t="s">
        <v>414</v>
      </c>
      <c r="AH434" t="s">
        <v>71</v>
      </c>
      <c r="AI434" t="s">
        <v>196</v>
      </c>
      <c r="AJ434" t="s">
        <v>73</v>
      </c>
      <c r="AK434" t="s">
        <v>116</v>
      </c>
      <c r="AL434" t="s">
        <v>75</v>
      </c>
      <c r="AM434" t="s">
        <v>76</v>
      </c>
      <c r="AN434" t="s">
        <v>78</v>
      </c>
      <c r="AO434" t="s">
        <v>104</v>
      </c>
      <c r="AP434" t="s">
        <v>209</v>
      </c>
      <c r="AQ434" t="s">
        <v>105</v>
      </c>
      <c r="AR434" t="s">
        <v>64</v>
      </c>
      <c r="AS434" t="s">
        <v>139</v>
      </c>
      <c r="AT434" t="s">
        <v>171</v>
      </c>
      <c r="AU434" t="s">
        <v>84</v>
      </c>
    </row>
    <row r="435" spans="1:47" hidden="1" x14ac:dyDescent="0.3">
      <c r="A435" t="s">
        <v>2239</v>
      </c>
      <c r="B435" t="s">
        <v>2240</v>
      </c>
      <c r="C435" s="1" t="str">
        <f t="shared" si="36"/>
        <v>21:0093</v>
      </c>
      <c r="D435" s="1" t="str">
        <f t="shared" si="37"/>
        <v>21:0007</v>
      </c>
      <c r="E435" t="s">
        <v>2241</v>
      </c>
      <c r="F435" t="s">
        <v>2242</v>
      </c>
      <c r="H435">
        <v>64.367765199999994</v>
      </c>
      <c r="I435">
        <v>-112.58926049999999</v>
      </c>
      <c r="J435" s="1" t="str">
        <f t="shared" si="32"/>
        <v>Till</v>
      </c>
      <c r="K435" s="1" t="str">
        <f t="shared" si="33"/>
        <v>&lt;63 micron</v>
      </c>
      <c r="L435" t="s">
        <v>51</v>
      </c>
      <c r="M435" t="s">
        <v>929</v>
      </c>
      <c r="N435" t="s">
        <v>53</v>
      </c>
      <c r="O435" t="s">
        <v>909</v>
      </c>
      <c r="P435" t="s">
        <v>56</v>
      </c>
      <c r="Q435" t="s">
        <v>259</v>
      </c>
      <c r="R435" t="s">
        <v>156</v>
      </c>
      <c r="S435" t="s">
        <v>97</v>
      </c>
      <c r="T435" t="s">
        <v>354</v>
      </c>
      <c r="U435" t="s">
        <v>259</v>
      </c>
      <c r="V435" t="s">
        <v>154</v>
      </c>
      <c r="W435" t="s">
        <v>672</v>
      </c>
      <c r="X435" t="s">
        <v>63</v>
      </c>
      <c r="Y435" t="s">
        <v>64</v>
      </c>
      <c r="Z435" t="s">
        <v>51</v>
      </c>
      <c r="AA435" t="s">
        <v>152</v>
      </c>
      <c r="AB435" t="s">
        <v>408</v>
      </c>
      <c r="AC435" t="s">
        <v>64</v>
      </c>
      <c r="AD435" t="s">
        <v>165</v>
      </c>
      <c r="AE435" t="s">
        <v>281</v>
      </c>
      <c r="AF435" t="s">
        <v>69</v>
      </c>
      <c r="AG435" t="s">
        <v>83</v>
      </c>
      <c r="AH435" t="s">
        <v>71</v>
      </c>
      <c r="AI435" t="s">
        <v>97</v>
      </c>
      <c r="AJ435" t="s">
        <v>73</v>
      </c>
      <c r="AK435" t="s">
        <v>473</v>
      </c>
      <c r="AL435" t="s">
        <v>75</v>
      </c>
      <c r="AM435" t="s">
        <v>76</v>
      </c>
      <c r="AN435" t="s">
        <v>78</v>
      </c>
      <c r="AO435" t="s">
        <v>251</v>
      </c>
      <c r="AP435" t="s">
        <v>232</v>
      </c>
      <c r="AQ435" t="s">
        <v>333</v>
      </c>
      <c r="AR435" t="s">
        <v>81</v>
      </c>
      <c r="AS435" t="s">
        <v>77</v>
      </c>
      <c r="AT435" t="s">
        <v>171</v>
      </c>
      <c r="AU435" t="s">
        <v>84</v>
      </c>
    </row>
    <row r="436" spans="1:47" hidden="1" x14ac:dyDescent="0.3">
      <c r="A436" t="s">
        <v>2243</v>
      </c>
      <c r="B436" t="s">
        <v>2244</v>
      </c>
      <c r="C436" s="1" t="str">
        <f t="shared" si="36"/>
        <v>21:0093</v>
      </c>
      <c r="D436" s="1" t="str">
        <f t="shared" si="37"/>
        <v>21:0007</v>
      </c>
      <c r="E436" t="s">
        <v>2245</v>
      </c>
      <c r="F436" t="s">
        <v>2246</v>
      </c>
      <c r="H436">
        <v>64.313922399999996</v>
      </c>
      <c r="I436">
        <v>-112.5922405</v>
      </c>
      <c r="J436" s="1" t="str">
        <f t="shared" si="32"/>
        <v>Till</v>
      </c>
      <c r="K436" s="1" t="str">
        <f t="shared" si="33"/>
        <v>&lt;63 micron</v>
      </c>
      <c r="L436" t="s">
        <v>51</v>
      </c>
      <c r="M436" t="s">
        <v>183</v>
      </c>
      <c r="N436" t="s">
        <v>116</v>
      </c>
      <c r="O436" t="s">
        <v>282</v>
      </c>
      <c r="P436" t="s">
        <v>481</v>
      </c>
      <c r="Q436" t="s">
        <v>81</v>
      </c>
      <c r="R436" t="s">
        <v>249</v>
      </c>
      <c r="S436" t="s">
        <v>97</v>
      </c>
      <c r="T436" t="s">
        <v>382</v>
      </c>
      <c r="U436" t="s">
        <v>81</v>
      </c>
      <c r="V436" t="s">
        <v>95</v>
      </c>
      <c r="W436" t="s">
        <v>2214</v>
      </c>
      <c r="X436" t="s">
        <v>97</v>
      </c>
      <c r="Y436" t="s">
        <v>64</v>
      </c>
      <c r="Z436" t="s">
        <v>51</v>
      </c>
      <c r="AA436" t="s">
        <v>162</v>
      </c>
      <c r="AB436" t="s">
        <v>150</v>
      </c>
      <c r="AC436" t="s">
        <v>64</v>
      </c>
      <c r="AD436" t="s">
        <v>992</v>
      </c>
      <c r="AE436" t="s">
        <v>507</v>
      </c>
      <c r="AF436" t="s">
        <v>69</v>
      </c>
      <c r="AG436" t="s">
        <v>327</v>
      </c>
      <c r="AH436" t="s">
        <v>102</v>
      </c>
      <c r="AI436" t="s">
        <v>239</v>
      </c>
      <c r="AJ436" t="s">
        <v>73</v>
      </c>
      <c r="AK436" t="s">
        <v>421</v>
      </c>
      <c r="AL436" t="s">
        <v>75</v>
      </c>
      <c r="AM436" t="s">
        <v>76</v>
      </c>
      <c r="AN436" t="s">
        <v>78</v>
      </c>
      <c r="AO436" t="s">
        <v>78</v>
      </c>
      <c r="AP436" t="s">
        <v>309</v>
      </c>
      <c r="AQ436" t="s">
        <v>271</v>
      </c>
      <c r="AR436" t="s">
        <v>64</v>
      </c>
      <c r="AS436" t="s">
        <v>77</v>
      </c>
      <c r="AT436" t="s">
        <v>171</v>
      </c>
      <c r="AU436" t="s">
        <v>84</v>
      </c>
    </row>
    <row r="437" spans="1:47" hidden="1" x14ac:dyDescent="0.3">
      <c r="A437" t="s">
        <v>2247</v>
      </c>
      <c r="B437" t="s">
        <v>2248</v>
      </c>
      <c r="C437" s="1" t="str">
        <f t="shared" si="36"/>
        <v>21:0093</v>
      </c>
      <c r="D437" s="1" t="str">
        <f t="shared" si="37"/>
        <v>21:0007</v>
      </c>
      <c r="E437" t="s">
        <v>2249</v>
      </c>
      <c r="F437" t="s">
        <v>2250</v>
      </c>
      <c r="H437">
        <v>64.352219099999999</v>
      </c>
      <c r="I437">
        <v>-112.7462903</v>
      </c>
      <c r="J437" s="1" t="str">
        <f t="shared" si="32"/>
        <v>Till</v>
      </c>
      <c r="K437" s="1" t="str">
        <f t="shared" si="33"/>
        <v>&lt;63 micron</v>
      </c>
      <c r="L437" t="s">
        <v>51</v>
      </c>
      <c r="M437" t="s">
        <v>332</v>
      </c>
      <c r="N437" t="s">
        <v>81</v>
      </c>
      <c r="O437" t="s">
        <v>216</v>
      </c>
      <c r="P437" t="s">
        <v>126</v>
      </c>
      <c r="Q437" t="s">
        <v>81</v>
      </c>
      <c r="R437" t="s">
        <v>218</v>
      </c>
      <c r="S437" t="s">
        <v>97</v>
      </c>
      <c r="T437" t="s">
        <v>363</v>
      </c>
      <c r="U437" t="s">
        <v>259</v>
      </c>
      <c r="V437" t="s">
        <v>154</v>
      </c>
      <c r="W437" t="s">
        <v>263</v>
      </c>
      <c r="X437" t="s">
        <v>97</v>
      </c>
      <c r="Y437" t="s">
        <v>64</v>
      </c>
      <c r="Z437" t="s">
        <v>51</v>
      </c>
      <c r="AA437" t="s">
        <v>337</v>
      </c>
      <c r="AB437" t="s">
        <v>121</v>
      </c>
      <c r="AC437" t="s">
        <v>64</v>
      </c>
      <c r="AD437" t="s">
        <v>1557</v>
      </c>
      <c r="AE437" t="s">
        <v>419</v>
      </c>
      <c r="AF437" t="s">
        <v>69</v>
      </c>
      <c r="AG437" t="s">
        <v>382</v>
      </c>
      <c r="AH437" t="s">
        <v>71</v>
      </c>
      <c r="AI437" t="s">
        <v>97</v>
      </c>
      <c r="AJ437" t="s">
        <v>73</v>
      </c>
      <c r="AK437" t="s">
        <v>405</v>
      </c>
      <c r="AL437" t="s">
        <v>75</v>
      </c>
      <c r="AM437" t="s">
        <v>76</v>
      </c>
      <c r="AN437" t="s">
        <v>78</v>
      </c>
      <c r="AO437" t="s">
        <v>78</v>
      </c>
      <c r="AP437" t="s">
        <v>58</v>
      </c>
      <c r="AQ437" t="s">
        <v>340</v>
      </c>
      <c r="AR437" t="s">
        <v>64</v>
      </c>
      <c r="AS437" t="s">
        <v>300</v>
      </c>
      <c r="AT437" t="s">
        <v>171</v>
      </c>
      <c r="AU437" t="s">
        <v>84</v>
      </c>
    </row>
    <row r="438" spans="1:47" hidden="1" x14ac:dyDescent="0.3">
      <c r="A438" t="s">
        <v>2251</v>
      </c>
      <c r="B438" t="s">
        <v>2252</v>
      </c>
      <c r="C438" s="1" t="str">
        <f t="shared" si="36"/>
        <v>21:0093</v>
      </c>
      <c r="D438" s="1" t="str">
        <f t="shared" si="37"/>
        <v>21:0007</v>
      </c>
      <c r="E438" t="s">
        <v>2253</v>
      </c>
      <c r="F438" t="s">
        <v>2254</v>
      </c>
      <c r="H438">
        <v>64.312646900000004</v>
      </c>
      <c r="I438">
        <v>-112.88637300000001</v>
      </c>
      <c r="J438" s="1" t="str">
        <f t="shared" si="32"/>
        <v>Till</v>
      </c>
      <c r="K438" s="1" t="str">
        <f t="shared" si="33"/>
        <v>&lt;63 micron</v>
      </c>
      <c r="L438" t="s">
        <v>51</v>
      </c>
      <c r="M438" t="s">
        <v>116</v>
      </c>
      <c r="N438" t="s">
        <v>56</v>
      </c>
      <c r="O438" t="s">
        <v>345</v>
      </c>
      <c r="P438" t="s">
        <v>55</v>
      </c>
      <c r="Q438" t="s">
        <v>81</v>
      </c>
      <c r="R438" t="s">
        <v>414</v>
      </c>
      <c r="S438" t="s">
        <v>116</v>
      </c>
      <c r="T438" t="s">
        <v>318</v>
      </c>
      <c r="U438" t="s">
        <v>259</v>
      </c>
      <c r="V438" t="s">
        <v>259</v>
      </c>
      <c r="W438" t="s">
        <v>253</v>
      </c>
      <c r="X438" t="s">
        <v>97</v>
      </c>
      <c r="Y438" t="s">
        <v>64</v>
      </c>
      <c r="Z438" t="s">
        <v>51</v>
      </c>
      <c r="AA438" t="s">
        <v>152</v>
      </c>
      <c r="AB438" t="s">
        <v>150</v>
      </c>
      <c r="AC438" t="s">
        <v>64</v>
      </c>
      <c r="AD438" t="s">
        <v>543</v>
      </c>
      <c r="AE438" t="s">
        <v>337</v>
      </c>
      <c r="AF438" t="s">
        <v>132</v>
      </c>
      <c r="AG438" t="s">
        <v>308</v>
      </c>
      <c r="AH438" t="s">
        <v>71</v>
      </c>
      <c r="AI438" t="s">
        <v>288</v>
      </c>
      <c r="AJ438" t="s">
        <v>73</v>
      </c>
      <c r="AK438" t="s">
        <v>421</v>
      </c>
      <c r="AL438" t="s">
        <v>75</v>
      </c>
      <c r="AM438" t="s">
        <v>76</v>
      </c>
      <c r="AN438" t="s">
        <v>78</v>
      </c>
      <c r="AO438" t="s">
        <v>78</v>
      </c>
      <c r="AP438" t="s">
        <v>209</v>
      </c>
      <c r="AQ438" t="s">
        <v>56</v>
      </c>
      <c r="AR438" t="s">
        <v>64</v>
      </c>
      <c r="AS438" t="s">
        <v>77</v>
      </c>
      <c r="AT438" t="s">
        <v>171</v>
      </c>
      <c r="AU438" t="s">
        <v>84</v>
      </c>
    </row>
    <row r="439" spans="1:47" hidden="1" x14ac:dyDescent="0.3">
      <c r="A439" t="s">
        <v>2255</v>
      </c>
      <c r="B439" t="s">
        <v>2256</v>
      </c>
      <c r="C439" s="1" t="str">
        <f t="shared" si="36"/>
        <v>21:0093</v>
      </c>
      <c r="D439" s="1" t="str">
        <f t="shared" si="37"/>
        <v>21:0007</v>
      </c>
      <c r="E439" t="s">
        <v>2257</v>
      </c>
      <c r="F439" t="s">
        <v>2258</v>
      </c>
      <c r="H439">
        <v>64.379087499999997</v>
      </c>
      <c r="I439">
        <v>-112.872765</v>
      </c>
      <c r="J439" s="1" t="str">
        <f t="shared" si="32"/>
        <v>Till</v>
      </c>
      <c r="K439" s="1" t="str">
        <f t="shared" si="33"/>
        <v>&lt;63 micron</v>
      </c>
      <c r="L439" t="s">
        <v>51</v>
      </c>
      <c r="M439" t="s">
        <v>398</v>
      </c>
      <c r="N439" t="s">
        <v>116</v>
      </c>
      <c r="O439" t="s">
        <v>163</v>
      </c>
      <c r="P439" t="s">
        <v>246</v>
      </c>
      <c r="Q439" t="s">
        <v>81</v>
      </c>
      <c r="R439" t="s">
        <v>136</v>
      </c>
      <c r="S439" t="s">
        <v>181</v>
      </c>
      <c r="T439" t="s">
        <v>814</v>
      </c>
      <c r="U439" t="s">
        <v>259</v>
      </c>
      <c r="V439" t="s">
        <v>154</v>
      </c>
      <c r="W439" t="s">
        <v>630</v>
      </c>
      <c r="X439" t="s">
        <v>97</v>
      </c>
      <c r="Y439" t="s">
        <v>64</v>
      </c>
      <c r="Z439" t="s">
        <v>51</v>
      </c>
      <c r="AA439" t="s">
        <v>223</v>
      </c>
      <c r="AB439" t="s">
        <v>408</v>
      </c>
      <c r="AC439" t="s">
        <v>64</v>
      </c>
      <c r="AD439" t="s">
        <v>784</v>
      </c>
      <c r="AE439" t="s">
        <v>287</v>
      </c>
      <c r="AF439" t="s">
        <v>69</v>
      </c>
      <c r="AG439" t="s">
        <v>284</v>
      </c>
      <c r="AH439" t="s">
        <v>71</v>
      </c>
      <c r="AI439" t="s">
        <v>422</v>
      </c>
      <c r="AJ439" t="s">
        <v>73</v>
      </c>
      <c r="AK439" t="s">
        <v>421</v>
      </c>
      <c r="AL439" t="s">
        <v>75</v>
      </c>
      <c r="AM439" t="s">
        <v>76</v>
      </c>
      <c r="AN439" t="s">
        <v>78</v>
      </c>
      <c r="AO439" t="s">
        <v>78</v>
      </c>
      <c r="AP439" t="s">
        <v>72</v>
      </c>
      <c r="AQ439" t="s">
        <v>595</v>
      </c>
      <c r="AR439" t="s">
        <v>64</v>
      </c>
      <c r="AS439" t="s">
        <v>81</v>
      </c>
      <c r="AT439" t="s">
        <v>171</v>
      </c>
      <c r="AU439" t="s">
        <v>84</v>
      </c>
    </row>
    <row r="440" spans="1:47" hidden="1" x14ac:dyDescent="0.3">
      <c r="A440" t="s">
        <v>2259</v>
      </c>
      <c r="B440" t="s">
        <v>2260</v>
      </c>
      <c r="C440" s="1" t="str">
        <f t="shared" si="36"/>
        <v>21:0093</v>
      </c>
      <c r="D440" s="1" t="str">
        <f t="shared" si="37"/>
        <v>21:0007</v>
      </c>
      <c r="E440" t="s">
        <v>2261</v>
      </c>
      <c r="F440" t="s">
        <v>2262</v>
      </c>
      <c r="H440">
        <v>64.226772100000005</v>
      </c>
      <c r="I440">
        <v>-112.4257178</v>
      </c>
      <c r="J440" s="1" t="str">
        <f t="shared" si="32"/>
        <v>Till</v>
      </c>
      <c r="K440" s="1" t="str">
        <f t="shared" si="33"/>
        <v>&lt;63 micron</v>
      </c>
      <c r="L440" t="s">
        <v>51</v>
      </c>
      <c r="M440" t="s">
        <v>167</v>
      </c>
      <c r="N440" t="s">
        <v>60</v>
      </c>
      <c r="O440" t="s">
        <v>877</v>
      </c>
      <c r="P440" t="s">
        <v>398</v>
      </c>
      <c r="Q440" t="s">
        <v>259</v>
      </c>
      <c r="R440" t="s">
        <v>127</v>
      </c>
      <c r="S440" t="s">
        <v>60</v>
      </c>
      <c r="T440" t="s">
        <v>284</v>
      </c>
      <c r="U440" t="s">
        <v>81</v>
      </c>
      <c r="V440" t="s">
        <v>147</v>
      </c>
      <c r="W440" t="s">
        <v>583</v>
      </c>
      <c r="X440" t="s">
        <v>119</v>
      </c>
      <c r="Y440" t="s">
        <v>64</v>
      </c>
      <c r="Z440" t="s">
        <v>51</v>
      </c>
      <c r="AA440" t="s">
        <v>176</v>
      </c>
      <c r="AB440" t="s">
        <v>606</v>
      </c>
      <c r="AC440" t="s">
        <v>64</v>
      </c>
      <c r="AD440" t="s">
        <v>1293</v>
      </c>
      <c r="AE440" t="s">
        <v>276</v>
      </c>
      <c r="AF440" t="s">
        <v>69</v>
      </c>
      <c r="AG440" t="s">
        <v>68</v>
      </c>
      <c r="AH440" t="s">
        <v>71</v>
      </c>
      <c r="AI440" t="s">
        <v>63</v>
      </c>
      <c r="AJ440" t="s">
        <v>73</v>
      </c>
      <c r="AK440" t="s">
        <v>52</v>
      </c>
      <c r="AL440" t="s">
        <v>75</v>
      </c>
      <c r="AM440" t="s">
        <v>493</v>
      </c>
      <c r="AN440" t="s">
        <v>78</v>
      </c>
      <c r="AO440" t="s">
        <v>78</v>
      </c>
      <c r="AP440" t="s">
        <v>239</v>
      </c>
      <c r="AQ440" t="s">
        <v>340</v>
      </c>
      <c r="AR440" t="s">
        <v>64</v>
      </c>
      <c r="AS440" t="s">
        <v>246</v>
      </c>
      <c r="AT440" t="s">
        <v>171</v>
      </c>
      <c r="AU440" t="s">
        <v>84</v>
      </c>
    </row>
    <row r="441" spans="1:47" hidden="1" x14ac:dyDescent="0.3">
      <c r="A441" t="s">
        <v>2263</v>
      </c>
      <c r="B441" t="s">
        <v>2264</v>
      </c>
      <c r="C441" s="1" t="str">
        <f t="shared" si="36"/>
        <v>21:0093</v>
      </c>
      <c r="D441" s="1" t="str">
        <f t="shared" si="37"/>
        <v>21:0007</v>
      </c>
      <c r="E441" t="s">
        <v>2261</v>
      </c>
      <c r="F441" t="s">
        <v>2265</v>
      </c>
      <c r="H441">
        <v>64.226772100000005</v>
      </c>
      <c r="I441">
        <v>-112.4257178</v>
      </c>
      <c r="J441" s="1" t="str">
        <f t="shared" si="32"/>
        <v>Till</v>
      </c>
      <c r="K441" s="1" t="str">
        <f t="shared" si="33"/>
        <v>&lt;63 micron</v>
      </c>
      <c r="L441" t="s">
        <v>51</v>
      </c>
      <c r="M441" t="s">
        <v>155</v>
      </c>
      <c r="N441" t="s">
        <v>120</v>
      </c>
      <c r="O441" t="s">
        <v>835</v>
      </c>
      <c r="P441" t="s">
        <v>116</v>
      </c>
      <c r="Q441" t="s">
        <v>259</v>
      </c>
      <c r="R441" t="s">
        <v>308</v>
      </c>
      <c r="S441" t="s">
        <v>60</v>
      </c>
      <c r="T441" t="s">
        <v>354</v>
      </c>
      <c r="U441" t="s">
        <v>81</v>
      </c>
      <c r="V441" t="s">
        <v>95</v>
      </c>
      <c r="W441" t="s">
        <v>820</v>
      </c>
      <c r="X441" t="s">
        <v>63</v>
      </c>
      <c r="Y441" t="s">
        <v>64</v>
      </c>
      <c r="Z441" t="s">
        <v>51</v>
      </c>
      <c r="AA441" t="s">
        <v>206</v>
      </c>
      <c r="AB441" t="s">
        <v>134</v>
      </c>
      <c r="AC441" t="s">
        <v>64</v>
      </c>
      <c r="AD441" t="s">
        <v>469</v>
      </c>
      <c r="AE441" t="s">
        <v>337</v>
      </c>
      <c r="AF441" t="s">
        <v>69</v>
      </c>
      <c r="AG441" t="s">
        <v>814</v>
      </c>
      <c r="AH441" t="s">
        <v>194</v>
      </c>
      <c r="AI441" t="s">
        <v>226</v>
      </c>
      <c r="AJ441" t="s">
        <v>73</v>
      </c>
      <c r="AK441" t="s">
        <v>196</v>
      </c>
      <c r="AL441" t="s">
        <v>75</v>
      </c>
      <c r="AM441" t="s">
        <v>76</v>
      </c>
      <c r="AN441" t="s">
        <v>78</v>
      </c>
      <c r="AO441" t="s">
        <v>137</v>
      </c>
      <c r="AP441" t="s">
        <v>166</v>
      </c>
      <c r="AQ441" t="s">
        <v>81</v>
      </c>
      <c r="AR441" t="s">
        <v>64</v>
      </c>
      <c r="AS441" t="s">
        <v>246</v>
      </c>
      <c r="AT441" t="s">
        <v>171</v>
      </c>
      <c r="AU441" t="s">
        <v>84</v>
      </c>
    </row>
    <row r="442" spans="1:47" hidden="1" x14ac:dyDescent="0.3">
      <c r="A442" t="s">
        <v>2266</v>
      </c>
      <c r="B442" t="s">
        <v>2267</v>
      </c>
      <c r="C442" s="1" t="str">
        <f t="shared" si="36"/>
        <v>21:0093</v>
      </c>
      <c r="D442" s="1" t="str">
        <f t="shared" si="37"/>
        <v>21:0007</v>
      </c>
      <c r="E442" t="s">
        <v>2268</v>
      </c>
      <c r="F442" t="s">
        <v>2269</v>
      </c>
      <c r="H442">
        <v>64.183961600000004</v>
      </c>
      <c r="I442">
        <v>-112.2534124</v>
      </c>
      <c r="J442" s="1" t="str">
        <f t="shared" si="32"/>
        <v>Till</v>
      </c>
      <c r="K442" s="1" t="str">
        <f t="shared" si="33"/>
        <v>&lt;63 micron</v>
      </c>
      <c r="L442" t="s">
        <v>51</v>
      </c>
      <c r="M442" t="s">
        <v>72</v>
      </c>
      <c r="N442" t="s">
        <v>116</v>
      </c>
      <c r="O442" t="s">
        <v>909</v>
      </c>
      <c r="P442" t="s">
        <v>170</v>
      </c>
      <c r="Q442" t="s">
        <v>81</v>
      </c>
      <c r="R442" t="s">
        <v>131</v>
      </c>
      <c r="S442" t="s">
        <v>60</v>
      </c>
      <c r="T442" t="s">
        <v>120</v>
      </c>
      <c r="U442" t="s">
        <v>259</v>
      </c>
      <c r="V442" t="s">
        <v>95</v>
      </c>
      <c r="W442" t="s">
        <v>139</v>
      </c>
      <c r="X442" t="s">
        <v>97</v>
      </c>
      <c r="Y442" t="s">
        <v>64</v>
      </c>
      <c r="Z442" t="s">
        <v>51</v>
      </c>
      <c r="AA442" t="s">
        <v>176</v>
      </c>
      <c r="AB442" t="s">
        <v>66</v>
      </c>
      <c r="AC442" t="s">
        <v>64</v>
      </c>
      <c r="AD442" t="s">
        <v>347</v>
      </c>
      <c r="AE442" t="s">
        <v>507</v>
      </c>
      <c r="AF442" t="s">
        <v>69</v>
      </c>
      <c r="AG442" t="s">
        <v>414</v>
      </c>
      <c r="AH442" t="s">
        <v>194</v>
      </c>
      <c r="AI442" t="s">
        <v>600</v>
      </c>
      <c r="AJ442" t="s">
        <v>73</v>
      </c>
      <c r="AK442" t="s">
        <v>196</v>
      </c>
      <c r="AL442" t="s">
        <v>75</v>
      </c>
      <c r="AM442" t="s">
        <v>76</v>
      </c>
      <c r="AN442" t="s">
        <v>78</v>
      </c>
      <c r="AO442" t="s">
        <v>78</v>
      </c>
      <c r="AP442" t="s">
        <v>89</v>
      </c>
      <c r="AQ442" t="s">
        <v>82</v>
      </c>
      <c r="AR442" t="s">
        <v>64</v>
      </c>
      <c r="AS442" t="s">
        <v>81</v>
      </c>
      <c r="AT442" t="s">
        <v>171</v>
      </c>
      <c r="AU442" t="s">
        <v>84</v>
      </c>
    </row>
    <row r="443" spans="1:47" hidden="1" x14ac:dyDescent="0.3">
      <c r="A443" t="s">
        <v>2270</v>
      </c>
      <c r="B443" t="s">
        <v>2271</v>
      </c>
      <c r="C443" s="1" t="str">
        <f t="shared" si="36"/>
        <v>21:0093</v>
      </c>
      <c r="D443" s="1" t="str">
        <f t="shared" si="37"/>
        <v>21:0007</v>
      </c>
      <c r="E443" t="s">
        <v>2272</v>
      </c>
      <c r="F443" t="s">
        <v>2273</v>
      </c>
      <c r="H443">
        <v>64.214683399999998</v>
      </c>
      <c r="I443">
        <v>-112.0610023</v>
      </c>
      <c r="J443" s="1" t="str">
        <f t="shared" si="32"/>
        <v>Till</v>
      </c>
      <c r="K443" s="1" t="str">
        <f t="shared" si="33"/>
        <v>&lt;63 micron</v>
      </c>
      <c r="L443" t="s">
        <v>51</v>
      </c>
      <c r="M443" t="s">
        <v>89</v>
      </c>
      <c r="N443" t="s">
        <v>181</v>
      </c>
      <c r="O443" t="s">
        <v>163</v>
      </c>
      <c r="P443" t="s">
        <v>116</v>
      </c>
      <c r="Q443" t="s">
        <v>81</v>
      </c>
      <c r="R443" t="s">
        <v>156</v>
      </c>
      <c r="S443" t="s">
        <v>60</v>
      </c>
      <c r="T443" t="s">
        <v>346</v>
      </c>
      <c r="U443" t="s">
        <v>81</v>
      </c>
      <c r="V443" t="s">
        <v>95</v>
      </c>
      <c r="W443" t="s">
        <v>538</v>
      </c>
      <c r="X443" t="s">
        <v>181</v>
      </c>
      <c r="Y443" t="s">
        <v>64</v>
      </c>
      <c r="Z443" t="s">
        <v>51</v>
      </c>
      <c r="AA443" t="s">
        <v>337</v>
      </c>
      <c r="AB443" t="s">
        <v>274</v>
      </c>
      <c r="AC443" t="s">
        <v>64</v>
      </c>
      <c r="AD443" t="s">
        <v>307</v>
      </c>
      <c r="AE443" t="s">
        <v>507</v>
      </c>
      <c r="AF443" t="s">
        <v>69</v>
      </c>
      <c r="AG443" t="s">
        <v>120</v>
      </c>
      <c r="AH443" t="s">
        <v>71</v>
      </c>
      <c r="AI443" t="s">
        <v>97</v>
      </c>
      <c r="AJ443" t="s">
        <v>56</v>
      </c>
      <c r="AK443" t="s">
        <v>297</v>
      </c>
      <c r="AL443" t="s">
        <v>75</v>
      </c>
      <c r="AM443" t="s">
        <v>76</v>
      </c>
      <c r="AN443" t="s">
        <v>78</v>
      </c>
      <c r="AO443" t="s">
        <v>78</v>
      </c>
      <c r="AP443" t="s">
        <v>309</v>
      </c>
      <c r="AQ443" t="s">
        <v>333</v>
      </c>
      <c r="AR443" t="s">
        <v>64</v>
      </c>
      <c r="AS443" t="s">
        <v>253</v>
      </c>
      <c r="AT443" t="s">
        <v>171</v>
      </c>
      <c r="AU443" t="s">
        <v>84</v>
      </c>
    </row>
    <row r="444" spans="1:47" hidden="1" x14ac:dyDescent="0.3">
      <c r="A444" t="s">
        <v>2274</v>
      </c>
      <c r="B444" t="s">
        <v>2275</v>
      </c>
      <c r="C444" s="1" t="str">
        <f t="shared" si="36"/>
        <v>21:0093</v>
      </c>
      <c r="D444" s="1" t="str">
        <f t="shared" si="37"/>
        <v>21:0007</v>
      </c>
      <c r="E444" t="s">
        <v>2276</v>
      </c>
      <c r="F444" t="s">
        <v>2277</v>
      </c>
      <c r="H444">
        <v>64.122574</v>
      </c>
      <c r="I444">
        <v>-112.09745719999999</v>
      </c>
      <c r="J444" s="1" t="str">
        <f t="shared" si="32"/>
        <v>Till</v>
      </c>
      <c r="K444" s="1" t="str">
        <f t="shared" si="33"/>
        <v>&lt;63 micron</v>
      </c>
      <c r="L444" t="s">
        <v>51</v>
      </c>
      <c r="M444" t="s">
        <v>97</v>
      </c>
      <c r="N444" t="s">
        <v>72</v>
      </c>
      <c r="O444" t="s">
        <v>163</v>
      </c>
      <c r="P444" t="s">
        <v>246</v>
      </c>
      <c r="Q444" t="s">
        <v>81</v>
      </c>
      <c r="R444" t="s">
        <v>93</v>
      </c>
      <c r="S444" t="s">
        <v>60</v>
      </c>
      <c r="T444" t="s">
        <v>65</v>
      </c>
      <c r="U444" t="s">
        <v>259</v>
      </c>
      <c r="V444" t="s">
        <v>61</v>
      </c>
      <c r="W444" t="s">
        <v>182</v>
      </c>
      <c r="X444" t="s">
        <v>97</v>
      </c>
      <c r="Y444" t="s">
        <v>64</v>
      </c>
      <c r="Z444" t="s">
        <v>51</v>
      </c>
      <c r="AA444" t="s">
        <v>176</v>
      </c>
      <c r="AB444" t="s">
        <v>606</v>
      </c>
      <c r="AC444" t="s">
        <v>64</v>
      </c>
      <c r="AD444" t="s">
        <v>1557</v>
      </c>
      <c r="AE444" t="s">
        <v>507</v>
      </c>
      <c r="AF444" t="s">
        <v>69</v>
      </c>
      <c r="AG444" t="s">
        <v>176</v>
      </c>
      <c r="AH444" t="s">
        <v>71</v>
      </c>
      <c r="AI444" t="s">
        <v>288</v>
      </c>
      <c r="AJ444" t="s">
        <v>73</v>
      </c>
      <c r="AK444" t="s">
        <v>103</v>
      </c>
      <c r="AL444" t="s">
        <v>75</v>
      </c>
      <c r="AM444" t="s">
        <v>76</v>
      </c>
      <c r="AN444" t="s">
        <v>78</v>
      </c>
      <c r="AO444" t="s">
        <v>104</v>
      </c>
      <c r="AP444" t="s">
        <v>293</v>
      </c>
      <c r="AQ444" t="s">
        <v>77</v>
      </c>
      <c r="AR444" t="s">
        <v>64</v>
      </c>
      <c r="AS444" t="s">
        <v>139</v>
      </c>
      <c r="AT444" t="s">
        <v>171</v>
      </c>
      <c r="AU444" t="s">
        <v>84</v>
      </c>
    </row>
    <row r="445" spans="1:47" hidden="1" x14ac:dyDescent="0.3">
      <c r="A445" t="s">
        <v>2278</v>
      </c>
      <c r="B445" t="s">
        <v>2279</v>
      </c>
      <c r="C445" s="1" t="str">
        <f t="shared" si="36"/>
        <v>21:0093</v>
      </c>
      <c r="D445" s="1" t="str">
        <f t="shared" si="37"/>
        <v>21:0007</v>
      </c>
      <c r="E445" t="s">
        <v>2280</v>
      </c>
      <c r="F445" t="s">
        <v>2281</v>
      </c>
      <c r="H445">
        <v>64.040198700000005</v>
      </c>
      <c r="I445">
        <v>-112.0906988</v>
      </c>
      <c r="J445" s="1" t="str">
        <f t="shared" si="32"/>
        <v>Till</v>
      </c>
      <c r="K445" s="1" t="str">
        <f t="shared" si="33"/>
        <v>&lt;63 micron</v>
      </c>
      <c r="L445" t="s">
        <v>51</v>
      </c>
      <c r="M445" t="s">
        <v>196</v>
      </c>
      <c r="N445" t="s">
        <v>53</v>
      </c>
      <c r="O445" t="s">
        <v>112</v>
      </c>
      <c r="P445" t="s">
        <v>91</v>
      </c>
      <c r="Q445" t="s">
        <v>259</v>
      </c>
      <c r="R445" t="s">
        <v>316</v>
      </c>
      <c r="S445" t="s">
        <v>60</v>
      </c>
      <c r="T445" t="s">
        <v>284</v>
      </c>
      <c r="U445" t="s">
        <v>81</v>
      </c>
      <c r="V445" t="s">
        <v>154</v>
      </c>
      <c r="W445" t="s">
        <v>697</v>
      </c>
      <c r="X445" t="s">
        <v>97</v>
      </c>
      <c r="Y445" t="s">
        <v>64</v>
      </c>
      <c r="Z445" t="s">
        <v>51</v>
      </c>
      <c r="AA445" t="s">
        <v>337</v>
      </c>
      <c r="AB445" t="s">
        <v>306</v>
      </c>
      <c r="AC445" t="s">
        <v>64</v>
      </c>
      <c r="AD445" t="s">
        <v>1594</v>
      </c>
      <c r="AE445" t="s">
        <v>111</v>
      </c>
      <c r="AF445" t="s">
        <v>69</v>
      </c>
      <c r="AG445" t="s">
        <v>470</v>
      </c>
      <c r="AH445" t="s">
        <v>71</v>
      </c>
      <c r="AI445" t="s">
        <v>80</v>
      </c>
      <c r="AJ445" t="s">
        <v>73</v>
      </c>
      <c r="AK445" t="s">
        <v>421</v>
      </c>
      <c r="AL445" t="s">
        <v>75</v>
      </c>
      <c r="AM445" t="s">
        <v>76</v>
      </c>
      <c r="AN445" t="s">
        <v>78</v>
      </c>
      <c r="AO445" t="s">
        <v>78</v>
      </c>
      <c r="AP445" t="s">
        <v>252</v>
      </c>
      <c r="AQ445" t="s">
        <v>55</v>
      </c>
      <c r="AR445" t="s">
        <v>64</v>
      </c>
      <c r="AS445" t="s">
        <v>253</v>
      </c>
      <c r="AT445" t="s">
        <v>171</v>
      </c>
      <c r="AU445" t="s">
        <v>84</v>
      </c>
    </row>
    <row r="446" spans="1:47" hidden="1" x14ac:dyDescent="0.3">
      <c r="A446" t="s">
        <v>2282</v>
      </c>
      <c r="B446" t="s">
        <v>2283</v>
      </c>
      <c r="C446" s="1" t="str">
        <f t="shared" si="36"/>
        <v>21:0093</v>
      </c>
      <c r="D446" s="1" t="str">
        <f t="shared" si="37"/>
        <v>21:0007</v>
      </c>
      <c r="E446" t="s">
        <v>2284</v>
      </c>
      <c r="F446" t="s">
        <v>2285</v>
      </c>
      <c r="H446">
        <v>64.094321500000007</v>
      </c>
      <c r="I446">
        <v>-112.2137826</v>
      </c>
      <c r="J446" s="1" t="str">
        <f t="shared" si="32"/>
        <v>Till</v>
      </c>
      <c r="K446" s="1" t="str">
        <f t="shared" si="33"/>
        <v>&lt;63 micron</v>
      </c>
      <c r="L446" t="s">
        <v>51</v>
      </c>
      <c r="M446" t="s">
        <v>288</v>
      </c>
      <c r="N446" t="s">
        <v>53</v>
      </c>
      <c r="O446" t="s">
        <v>707</v>
      </c>
      <c r="P446" t="s">
        <v>481</v>
      </c>
      <c r="Q446" t="s">
        <v>259</v>
      </c>
      <c r="R446" t="s">
        <v>308</v>
      </c>
      <c r="S446" t="s">
        <v>60</v>
      </c>
      <c r="T446" t="s">
        <v>192</v>
      </c>
      <c r="U446" t="s">
        <v>259</v>
      </c>
      <c r="V446" t="s">
        <v>95</v>
      </c>
      <c r="W446" t="s">
        <v>294</v>
      </c>
      <c r="X446" t="s">
        <v>97</v>
      </c>
      <c r="Y446" t="s">
        <v>64</v>
      </c>
      <c r="Z446" t="s">
        <v>51</v>
      </c>
      <c r="AA446" t="s">
        <v>152</v>
      </c>
      <c r="AB446" t="s">
        <v>99</v>
      </c>
      <c r="AC446" t="s">
        <v>64</v>
      </c>
      <c r="AD446" t="s">
        <v>479</v>
      </c>
      <c r="AE446" t="s">
        <v>223</v>
      </c>
      <c r="AF446" t="s">
        <v>69</v>
      </c>
      <c r="AG446" t="s">
        <v>149</v>
      </c>
      <c r="AH446" t="s">
        <v>983</v>
      </c>
      <c r="AI446" t="s">
        <v>264</v>
      </c>
      <c r="AJ446" t="s">
        <v>73</v>
      </c>
      <c r="AK446" t="s">
        <v>339</v>
      </c>
      <c r="AL446" t="s">
        <v>75</v>
      </c>
      <c r="AM446" t="s">
        <v>76</v>
      </c>
      <c r="AN446" t="s">
        <v>78</v>
      </c>
      <c r="AO446" t="s">
        <v>78</v>
      </c>
      <c r="AP446" t="s">
        <v>298</v>
      </c>
      <c r="AQ446" t="s">
        <v>299</v>
      </c>
      <c r="AR446" t="s">
        <v>64</v>
      </c>
      <c r="AS446" t="s">
        <v>253</v>
      </c>
      <c r="AT446" t="s">
        <v>171</v>
      </c>
      <c r="AU446" t="s">
        <v>84</v>
      </c>
    </row>
    <row r="447" spans="1:47" hidden="1" x14ac:dyDescent="0.3">
      <c r="A447" t="s">
        <v>2286</v>
      </c>
      <c r="B447" t="s">
        <v>2287</v>
      </c>
      <c r="C447" s="1" t="str">
        <f t="shared" si="36"/>
        <v>21:0093</v>
      </c>
      <c r="D447" s="1" t="str">
        <f t="shared" si="37"/>
        <v>21:0007</v>
      </c>
      <c r="E447" t="s">
        <v>2288</v>
      </c>
      <c r="F447" t="s">
        <v>2289</v>
      </c>
      <c r="H447">
        <v>64.039784100000006</v>
      </c>
      <c r="I447">
        <v>-112.3998258</v>
      </c>
      <c r="J447" s="1" t="str">
        <f t="shared" si="32"/>
        <v>Till</v>
      </c>
      <c r="K447" s="1" t="str">
        <f t="shared" si="33"/>
        <v>&lt;63 micron</v>
      </c>
      <c r="L447" t="s">
        <v>51</v>
      </c>
      <c r="M447" t="s">
        <v>80</v>
      </c>
      <c r="N447" t="s">
        <v>60</v>
      </c>
      <c r="O447" t="s">
        <v>163</v>
      </c>
      <c r="P447" t="s">
        <v>210</v>
      </c>
      <c r="Q447" t="s">
        <v>259</v>
      </c>
      <c r="R447" t="s">
        <v>156</v>
      </c>
      <c r="S447" t="s">
        <v>181</v>
      </c>
      <c r="T447" t="s">
        <v>382</v>
      </c>
      <c r="U447" t="s">
        <v>81</v>
      </c>
      <c r="V447" t="s">
        <v>154</v>
      </c>
      <c r="W447" t="s">
        <v>77</v>
      </c>
      <c r="X447" t="s">
        <v>97</v>
      </c>
      <c r="Y447" t="s">
        <v>64</v>
      </c>
      <c r="Z447" t="s">
        <v>51</v>
      </c>
      <c r="AA447" t="s">
        <v>152</v>
      </c>
      <c r="AB447" t="s">
        <v>99</v>
      </c>
      <c r="AC447" t="s">
        <v>64</v>
      </c>
      <c r="AD447" t="s">
        <v>67</v>
      </c>
      <c r="AE447" t="s">
        <v>507</v>
      </c>
      <c r="AF447" t="s">
        <v>69</v>
      </c>
      <c r="AG447" t="s">
        <v>249</v>
      </c>
      <c r="AH447" t="s">
        <v>71</v>
      </c>
      <c r="AI447" t="s">
        <v>202</v>
      </c>
      <c r="AJ447" t="s">
        <v>73</v>
      </c>
      <c r="AK447" t="s">
        <v>210</v>
      </c>
      <c r="AL447" t="s">
        <v>75</v>
      </c>
      <c r="AM447" t="s">
        <v>76</v>
      </c>
      <c r="AN447" t="s">
        <v>117</v>
      </c>
      <c r="AO447" t="s">
        <v>104</v>
      </c>
      <c r="AP447" t="s">
        <v>332</v>
      </c>
      <c r="AQ447" t="s">
        <v>170</v>
      </c>
      <c r="AR447" t="s">
        <v>64</v>
      </c>
      <c r="AS447" t="s">
        <v>253</v>
      </c>
      <c r="AT447" t="s">
        <v>171</v>
      </c>
      <c r="AU447" t="s">
        <v>84</v>
      </c>
    </row>
    <row r="448" spans="1:47" hidden="1" x14ac:dyDescent="0.3">
      <c r="A448" t="s">
        <v>2290</v>
      </c>
      <c r="B448" t="s">
        <v>2291</v>
      </c>
      <c r="C448" s="1" t="str">
        <f t="shared" si="36"/>
        <v>21:0093</v>
      </c>
      <c r="D448" s="1" t="str">
        <f t="shared" si="37"/>
        <v>21:0007</v>
      </c>
      <c r="E448" t="s">
        <v>2292</v>
      </c>
      <c r="F448" t="s">
        <v>2293</v>
      </c>
      <c r="H448">
        <v>64.131070300000005</v>
      </c>
      <c r="I448">
        <v>-112.3833784</v>
      </c>
      <c r="J448" s="1" t="str">
        <f t="shared" si="32"/>
        <v>Till</v>
      </c>
      <c r="K448" s="1" t="str">
        <f t="shared" si="33"/>
        <v>&lt;63 micron</v>
      </c>
      <c r="L448" t="s">
        <v>51</v>
      </c>
      <c r="M448" t="s">
        <v>153</v>
      </c>
      <c r="N448" t="s">
        <v>116</v>
      </c>
      <c r="O448" t="s">
        <v>345</v>
      </c>
      <c r="P448" t="s">
        <v>81</v>
      </c>
      <c r="Q448" t="s">
        <v>259</v>
      </c>
      <c r="R448" t="s">
        <v>316</v>
      </c>
      <c r="S448" t="s">
        <v>181</v>
      </c>
      <c r="T448" t="s">
        <v>334</v>
      </c>
      <c r="U448" t="s">
        <v>259</v>
      </c>
      <c r="V448" t="s">
        <v>95</v>
      </c>
      <c r="W448" t="s">
        <v>117</v>
      </c>
      <c r="X448" t="s">
        <v>97</v>
      </c>
      <c r="Y448" t="s">
        <v>64</v>
      </c>
      <c r="Z448" t="s">
        <v>51</v>
      </c>
      <c r="AA448" t="s">
        <v>337</v>
      </c>
      <c r="AB448" t="s">
        <v>606</v>
      </c>
      <c r="AC448" t="s">
        <v>64</v>
      </c>
      <c r="AD448" t="s">
        <v>904</v>
      </c>
      <c r="AE448" t="s">
        <v>269</v>
      </c>
      <c r="AF448" t="s">
        <v>69</v>
      </c>
      <c r="AG448" t="s">
        <v>337</v>
      </c>
      <c r="AH448" t="s">
        <v>71</v>
      </c>
      <c r="AI448" t="s">
        <v>277</v>
      </c>
      <c r="AJ448" t="s">
        <v>73</v>
      </c>
      <c r="AK448" t="s">
        <v>297</v>
      </c>
      <c r="AL448" t="s">
        <v>75</v>
      </c>
      <c r="AM448" t="s">
        <v>76</v>
      </c>
      <c r="AN448" t="s">
        <v>78</v>
      </c>
      <c r="AO448" t="s">
        <v>78</v>
      </c>
      <c r="AP448" t="s">
        <v>80</v>
      </c>
      <c r="AQ448" t="s">
        <v>126</v>
      </c>
      <c r="AR448" t="s">
        <v>64</v>
      </c>
      <c r="AS448" t="s">
        <v>81</v>
      </c>
      <c r="AT448" t="s">
        <v>171</v>
      </c>
      <c r="AU448" t="s">
        <v>84</v>
      </c>
    </row>
    <row r="449" spans="1:47" hidden="1" x14ac:dyDescent="0.3">
      <c r="A449" t="s">
        <v>2294</v>
      </c>
      <c r="B449" t="s">
        <v>2295</v>
      </c>
      <c r="C449" s="1" t="str">
        <f t="shared" si="36"/>
        <v>21:0093</v>
      </c>
      <c r="D449" s="1" t="str">
        <f t="shared" si="37"/>
        <v>21:0007</v>
      </c>
      <c r="E449" t="s">
        <v>2296</v>
      </c>
      <c r="F449" t="s">
        <v>2297</v>
      </c>
      <c r="H449">
        <v>64.097918899999996</v>
      </c>
      <c r="I449">
        <v>-112.86416389999999</v>
      </c>
      <c r="J449" s="1" t="str">
        <f t="shared" si="32"/>
        <v>Till</v>
      </c>
      <c r="K449" s="1" t="str">
        <f t="shared" si="33"/>
        <v>&lt;63 micron</v>
      </c>
      <c r="L449" t="s">
        <v>51</v>
      </c>
      <c r="M449" t="s">
        <v>161</v>
      </c>
      <c r="N449" t="s">
        <v>53</v>
      </c>
      <c r="O449" t="s">
        <v>203</v>
      </c>
      <c r="P449" t="s">
        <v>299</v>
      </c>
      <c r="Q449" t="s">
        <v>56</v>
      </c>
      <c r="R449" t="s">
        <v>413</v>
      </c>
      <c r="S449" t="s">
        <v>181</v>
      </c>
      <c r="T449" t="s">
        <v>548</v>
      </c>
      <c r="U449" t="s">
        <v>259</v>
      </c>
      <c r="V449" t="s">
        <v>95</v>
      </c>
      <c r="W449" t="s">
        <v>479</v>
      </c>
      <c r="X449" t="s">
        <v>63</v>
      </c>
      <c r="Y449" t="s">
        <v>64</v>
      </c>
      <c r="Z449" t="s">
        <v>51</v>
      </c>
      <c r="AA449" t="s">
        <v>162</v>
      </c>
      <c r="AB449" t="s">
        <v>102</v>
      </c>
      <c r="AC449" t="s">
        <v>64</v>
      </c>
      <c r="AD449" t="s">
        <v>390</v>
      </c>
      <c r="AE449" t="s">
        <v>269</v>
      </c>
      <c r="AF449" t="s">
        <v>69</v>
      </c>
      <c r="AG449" t="s">
        <v>369</v>
      </c>
      <c r="AH449" t="s">
        <v>71</v>
      </c>
      <c r="AI449" t="s">
        <v>636</v>
      </c>
      <c r="AJ449" t="s">
        <v>73</v>
      </c>
      <c r="AK449" t="s">
        <v>421</v>
      </c>
      <c r="AL449" t="s">
        <v>75</v>
      </c>
      <c r="AM449" t="s">
        <v>76</v>
      </c>
      <c r="AN449" t="s">
        <v>154</v>
      </c>
      <c r="AO449" t="s">
        <v>104</v>
      </c>
      <c r="AP449" t="s">
        <v>169</v>
      </c>
      <c r="AQ449" t="s">
        <v>340</v>
      </c>
      <c r="AR449" t="s">
        <v>64</v>
      </c>
      <c r="AS449" t="s">
        <v>139</v>
      </c>
      <c r="AT449" t="s">
        <v>249</v>
      </c>
      <c r="AU449" t="s">
        <v>84</v>
      </c>
    </row>
    <row r="450" spans="1:47" hidden="1" x14ac:dyDescent="0.3">
      <c r="A450" t="s">
        <v>2298</v>
      </c>
      <c r="B450" t="s">
        <v>2299</v>
      </c>
      <c r="C450" s="1" t="str">
        <f t="shared" si="36"/>
        <v>21:0093</v>
      </c>
      <c r="D450" s="1" t="str">
        <f t="shared" si="37"/>
        <v>21:0007</v>
      </c>
      <c r="E450" t="s">
        <v>2300</v>
      </c>
      <c r="F450" t="s">
        <v>2301</v>
      </c>
      <c r="H450">
        <v>64.049690799999993</v>
      </c>
      <c r="I450">
        <v>-112.74145830000001</v>
      </c>
      <c r="J450" s="1" t="str">
        <f t="shared" ref="J450:J513" si="38">HYPERLINK("https://geochem.nrcan.gc.ca/cdogs/content/kwd/kwd020044_e.htm", "Till")</f>
        <v>Till</v>
      </c>
      <c r="K450" s="1" t="str">
        <f t="shared" ref="K450:K513" si="39">HYPERLINK("https://geochem.nrcan.gc.ca/cdogs/content/kwd/kwd080004_e.htm", "&lt;63 micron")</f>
        <v>&lt;63 micron</v>
      </c>
      <c r="L450" t="s">
        <v>51</v>
      </c>
      <c r="M450" t="s">
        <v>421</v>
      </c>
      <c r="N450" t="s">
        <v>53</v>
      </c>
      <c r="O450" t="s">
        <v>707</v>
      </c>
      <c r="P450" t="s">
        <v>398</v>
      </c>
      <c r="Q450" t="s">
        <v>81</v>
      </c>
      <c r="R450" t="s">
        <v>211</v>
      </c>
      <c r="S450" t="s">
        <v>116</v>
      </c>
      <c r="T450" t="s">
        <v>363</v>
      </c>
      <c r="U450" t="s">
        <v>259</v>
      </c>
      <c r="V450" t="s">
        <v>154</v>
      </c>
      <c r="W450" t="s">
        <v>538</v>
      </c>
      <c r="X450" t="s">
        <v>97</v>
      </c>
      <c r="Y450" t="s">
        <v>64</v>
      </c>
      <c r="Z450" t="s">
        <v>51</v>
      </c>
      <c r="AA450" t="s">
        <v>507</v>
      </c>
      <c r="AB450" t="s">
        <v>274</v>
      </c>
      <c r="AC450" t="s">
        <v>64</v>
      </c>
      <c r="AD450" t="s">
        <v>204</v>
      </c>
      <c r="AE450" t="s">
        <v>111</v>
      </c>
      <c r="AF450" t="s">
        <v>69</v>
      </c>
      <c r="AG450" t="s">
        <v>101</v>
      </c>
      <c r="AH450" t="s">
        <v>71</v>
      </c>
      <c r="AI450" t="s">
        <v>97</v>
      </c>
      <c r="AJ450" t="s">
        <v>73</v>
      </c>
      <c r="AK450" t="s">
        <v>405</v>
      </c>
      <c r="AL450" t="s">
        <v>75</v>
      </c>
      <c r="AM450" t="s">
        <v>76</v>
      </c>
      <c r="AN450" t="s">
        <v>154</v>
      </c>
      <c r="AO450" t="s">
        <v>78</v>
      </c>
      <c r="AP450" t="s">
        <v>332</v>
      </c>
      <c r="AQ450" t="s">
        <v>55</v>
      </c>
      <c r="AR450" t="s">
        <v>64</v>
      </c>
      <c r="AS450" t="s">
        <v>253</v>
      </c>
      <c r="AT450" t="s">
        <v>171</v>
      </c>
      <c r="AU450" t="s">
        <v>84</v>
      </c>
    </row>
    <row r="451" spans="1:47" hidden="1" x14ac:dyDescent="0.3">
      <c r="A451" t="s">
        <v>2302</v>
      </c>
      <c r="B451" t="s">
        <v>2303</v>
      </c>
      <c r="C451" s="1" t="str">
        <f t="shared" si="36"/>
        <v>21:0093</v>
      </c>
      <c r="D451" s="1" t="str">
        <f t="shared" si="37"/>
        <v>21:0007</v>
      </c>
      <c r="E451" t="s">
        <v>2304</v>
      </c>
      <c r="F451" t="s">
        <v>2305</v>
      </c>
      <c r="H451">
        <v>64.106425599999994</v>
      </c>
      <c r="I451">
        <v>-112.57654839999999</v>
      </c>
      <c r="J451" s="1" t="str">
        <f t="shared" si="38"/>
        <v>Till</v>
      </c>
      <c r="K451" s="1" t="str">
        <f t="shared" si="39"/>
        <v>&lt;63 micron</v>
      </c>
      <c r="L451" t="s">
        <v>51</v>
      </c>
      <c r="M451" t="s">
        <v>80</v>
      </c>
      <c r="N451" t="s">
        <v>116</v>
      </c>
      <c r="O451" t="s">
        <v>163</v>
      </c>
      <c r="P451" t="s">
        <v>340</v>
      </c>
      <c r="Q451" t="s">
        <v>259</v>
      </c>
      <c r="R451" t="s">
        <v>548</v>
      </c>
      <c r="S451" t="s">
        <v>60</v>
      </c>
      <c r="T451" t="s">
        <v>470</v>
      </c>
      <c r="U451" t="s">
        <v>259</v>
      </c>
      <c r="V451" t="s">
        <v>259</v>
      </c>
      <c r="W451" t="s">
        <v>1337</v>
      </c>
      <c r="X451" t="s">
        <v>63</v>
      </c>
      <c r="Y451" t="s">
        <v>64</v>
      </c>
      <c r="Z451" t="s">
        <v>51</v>
      </c>
      <c r="AA451" t="s">
        <v>419</v>
      </c>
      <c r="AB451" t="s">
        <v>236</v>
      </c>
      <c r="AC451" t="s">
        <v>64</v>
      </c>
      <c r="AD451" t="s">
        <v>894</v>
      </c>
      <c r="AE451" t="s">
        <v>178</v>
      </c>
      <c r="AF451" t="s">
        <v>69</v>
      </c>
      <c r="AG451" t="s">
        <v>192</v>
      </c>
      <c r="AH451" t="s">
        <v>71</v>
      </c>
      <c r="AI451" t="s">
        <v>208</v>
      </c>
      <c r="AJ451" t="s">
        <v>73</v>
      </c>
      <c r="AK451" t="s">
        <v>405</v>
      </c>
      <c r="AL451" t="s">
        <v>75</v>
      </c>
      <c r="AM451" t="s">
        <v>406</v>
      </c>
      <c r="AN451" t="s">
        <v>78</v>
      </c>
      <c r="AO451" t="s">
        <v>78</v>
      </c>
      <c r="AP451" t="s">
        <v>74</v>
      </c>
      <c r="AQ451" t="s">
        <v>300</v>
      </c>
      <c r="AR451" t="s">
        <v>64</v>
      </c>
      <c r="AS451" t="s">
        <v>300</v>
      </c>
      <c r="AT451" t="s">
        <v>171</v>
      </c>
      <c r="AU451" t="s">
        <v>84</v>
      </c>
    </row>
    <row r="452" spans="1:47" hidden="1" x14ac:dyDescent="0.3">
      <c r="A452" t="s">
        <v>2306</v>
      </c>
      <c r="B452" t="s">
        <v>2307</v>
      </c>
      <c r="C452" s="1" t="str">
        <f t="shared" si="36"/>
        <v>21:0093</v>
      </c>
      <c r="D452" s="1" t="str">
        <f t="shared" si="37"/>
        <v>21:0007</v>
      </c>
      <c r="E452" t="s">
        <v>2308</v>
      </c>
      <c r="F452" t="s">
        <v>2309</v>
      </c>
      <c r="H452">
        <v>64.149057299999996</v>
      </c>
      <c r="I452">
        <v>-112.7424997</v>
      </c>
      <c r="J452" s="1" t="str">
        <f t="shared" si="38"/>
        <v>Till</v>
      </c>
      <c r="K452" s="1" t="str">
        <f t="shared" si="39"/>
        <v>&lt;63 micron</v>
      </c>
      <c r="L452" t="s">
        <v>51</v>
      </c>
      <c r="M452" t="s">
        <v>686</v>
      </c>
      <c r="N452" t="s">
        <v>56</v>
      </c>
      <c r="O452" t="s">
        <v>345</v>
      </c>
      <c r="P452" t="s">
        <v>246</v>
      </c>
      <c r="Q452" t="s">
        <v>81</v>
      </c>
      <c r="R452" t="s">
        <v>211</v>
      </c>
      <c r="S452" t="s">
        <v>97</v>
      </c>
      <c r="T452" t="s">
        <v>318</v>
      </c>
      <c r="U452" t="s">
        <v>259</v>
      </c>
      <c r="V452" t="s">
        <v>259</v>
      </c>
      <c r="W452" t="s">
        <v>697</v>
      </c>
      <c r="X452" t="s">
        <v>97</v>
      </c>
      <c r="Y452" t="s">
        <v>64</v>
      </c>
      <c r="Z452" t="s">
        <v>51</v>
      </c>
      <c r="AA452" t="s">
        <v>337</v>
      </c>
      <c r="AB452" t="s">
        <v>428</v>
      </c>
      <c r="AC452" t="s">
        <v>64</v>
      </c>
      <c r="AD452" t="s">
        <v>1594</v>
      </c>
      <c r="AE452" t="s">
        <v>419</v>
      </c>
      <c r="AF452" t="s">
        <v>69</v>
      </c>
      <c r="AG452" t="s">
        <v>346</v>
      </c>
      <c r="AH452" t="s">
        <v>983</v>
      </c>
      <c r="AI452" t="s">
        <v>430</v>
      </c>
      <c r="AJ452" t="s">
        <v>73</v>
      </c>
      <c r="AK452" t="s">
        <v>116</v>
      </c>
      <c r="AL452" t="s">
        <v>75</v>
      </c>
      <c r="AM452" t="s">
        <v>76</v>
      </c>
      <c r="AN452" t="s">
        <v>78</v>
      </c>
      <c r="AO452" t="s">
        <v>78</v>
      </c>
      <c r="AP452" t="s">
        <v>293</v>
      </c>
      <c r="AQ452" t="s">
        <v>56</v>
      </c>
      <c r="AR452" t="s">
        <v>64</v>
      </c>
      <c r="AS452" t="s">
        <v>300</v>
      </c>
      <c r="AT452" t="s">
        <v>171</v>
      </c>
      <c r="AU452" t="s">
        <v>84</v>
      </c>
    </row>
    <row r="453" spans="1:47" hidden="1" x14ac:dyDescent="0.3">
      <c r="A453" t="s">
        <v>2310</v>
      </c>
      <c r="B453" t="s">
        <v>2311</v>
      </c>
      <c r="C453" s="1" t="str">
        <f t="shared" si="36"/>
        <v>21:0093</v>
      </c>
      <c r="D453" s="1" t="str">
        <f t="shared" si="37"/>
        <v>21:0007</v>
      </c>
      <c r="E453" t="s">
        <v>2312</v>
      </c>
      <c r="F453" t="s">
        <v>2313</v>
      </c>
      <c r="H453">
        <v>64.189396000000002</v>
      </c>
      <c r="I453">
        <v>-112.5950351</v>
      </c>
      <c r="J453" s="1" t="str">
        <f t="shared" si="38"/>
        <v>Till</v>
      </c>
      <c r="K453" s="1" t="str">
        <f t="shared" si="39"/>
        <v>&lt;63 micron</v>
      </c>
      <c r="L453" t="s">
        <v>51</v>
      </c>
      <c r="M453" t="s">
        <v>348</v>
      </c>
      <c r="N453" t="s">
        <v>60</v>
      </c>
      <c r="O453" t="s">
        <v>707</v>
      </c>
      <c r="P453" t="s">
        <v>253</v>
      </c>
      <c r="Q453" t="s">
        <v>64</v>
      </c>
      <c r="R453" t="s">
        <v>136</v>
      </c>
      <c r="S453" t="s">
        <v>181</v>
      </c>
      <c r="T453" t="s">
        <v>149</v>
      </c>
      <c r="U453" t="s">
        <v>81</v>
      </c>
      <c r="V453" t="s">
        <v>154</v>
      </c>
      <c r="W453" t="s">
        <v>713</v>
      </c>
      <c r="X453" t="s">
        <v>97</v>
      </c>
      <c r="Y453" t="s">
        <v>64</v>
      </c>
      <c r="Z453" t="s">
        <v>51</v>
      </c>
      <c r="AA453" t="s">
        <v>223</v>
      </c>
      <c r="AB453" t="s">
        <v>66</v>
      </c>
      <c r="AC453" t="s">
        <v>64</v>
      </c>
      <c r="AD453" t="s">
        <v>220</v>
      </c>
      <c r="AE453" t="s">
        <v>269</v>
      </c>
      <c r="AF453" t="s">
        <v>69</v>
      </c>
      <c r="AG453" t="s">
        <v>414</v>
      </c>
      <c r="AH453" t="s">
        <v>71</v>
      </c>
      <c r="AI453" t="s">
        <v>80</v>
      </c>
      <c r="AJ453" t="s">
        <v>73</v>
      </c>
      <c r="AK453" t="s">
        <v>105</v>
      </c>
      <c r="AL453" t="s">
        <v>75</v>
      </c>
      <c r="AM453" t="s">
        <v>76</v>
      </c>
      <c r="AN453" t="s">
        <v>78</v>
      </c>
      <c r="AO453" t="s">
        <v>78</v>
      </c>
      <c r="AP453" t="s">
        <v>207</v>
      </c>
      <c r="AQ453" t="s">
        <v>348</v>
      </c>
      <c r="AR453" t="s">
        <v>64</v>
      </c>
      <c r="AS453" t="s">
        <v>77</v>
      </c>
      <c r="AT453" t="s">
        <v>171</v>
      </c>
      <c r="AU453" t="s">
        <v>84</v>
      </c>
    </row>
    <row r="454" spans="1:47" hidden="1" x14ac:dyDescent="0.3">
      <c r="A454" t="s">
        <v>2314</v>
      </c>
      <c r="B454" t="s">
        <v>2315</v>
      </c>
      <c r="C454" s="1" t="str">
        <f t="shared" si="36"/>
        <v>21:0093</v>
      </c>
      <c r="D454" s="1" t="str">
        <f t="shared" si="37"/>
        <v>21:0007</v>
      </c>
      <c r="E454" t="s">
        <v>2312</v>
      </c>
      <c r="F454" t="s">
        <v>2316</v>
      </c>
      <c r="H454">
        <v>64.189396000000002</v>
      </c>
      <c r="I454">
        <v>-112.5950351</v>
      </c>
      <c r="J454" s="1" t="str">
        <f t="shared" si="38"/>
        <v>Till</v>
      </c>
      <c r="K454" s="1" t="str">
        <f t="shared" si="39"/>
        <v>&lt;63 micron</v>
      </c>
      <c r="L454" t="s">
        <v>51</v>
      </c>
      <c r="M454" t="s">
        <v>52</v>
      </c>
      <c r="N454" t="s">
        <v>53</v>
      </c>
      <c r="O454" t="s">
        <v>909</v>
      </c>
      <c r="P454" t="s">
        <v>78</v>
      </c>
      <c r="Q454" t="s">
        <v>81</v>
      </c>
      <c r="R454" t="s">
        <v>145</v>
      </c>
      <c r="S454" t="s">
        <v>97</v>
      </c>
      <c r="T454" t="s">
        <v>316</v>
      </c>
      <c r="U454" t="s">
        <v>81</v>
      </c>
      <c r="V454" t="s">
        <v>95</v>
      </c>
      <c r="W454" t="s">
        <v>326</v>
      </c>
      <c r="X454" t="s">
        <v>63</v>
      </c>
      <c r="Y454" t="s">
        <v>64</v>
      </c>
      <c r="Z454" t="s">
        <v>51</v>
      </c>
      <c r="AA454" t="s">
        <v>334</v>
      </c>
      <c r="AB454" t="s">
        <v>1172</v>
      </c>
      <c r="AC454" t="s">
        <v>64</v>
      </c>
      <c r="AD454" t="s">
        <v>204</v>
      </c>
      <c r="AE454" t="s">
        <v>470</v>
      </c>
      <c r="AF454" t="s">
        <v>69</v>
      </c>
      <c r="AG454" t="s">
        <v>384</v>
      </c>
      <c r="AH454" t="s">
        <v>71</v>
      </c>
      <c r="AI454" t="s">
        <v>430</v>
      </c>
      <c r="AJ454" t="s">
        <v>73</v>
      </c>
      <c r="AK454" t="s">
        <v>196</v>
      </c>
      <c r="AL454" t="s">
        <v>75</v>
      </c>
      <c r="AM454" t="s">
        <v>76</v>
      </c>
      <c r="AN454" t="s">
        <v>78</v>
      </c>
      <c r="AO454" t="s">
        <v>78</v>
      </c>
      <c r="AP454" t="s">
        <v>183</v>
      </c>
      <c r="AQ454" t="s">
        <v>297</v>
      </c>
      <c r="AR454" t="s">
        <v>64</v>
      </c>
      <c r="AS454" t="s">
        <v>55</v>
      </c>
      <c r="AT454" t="s">
        <v>171</v>
      </c>
      <c r="AU454" t="s">
        <v>84</v>
      </c>
    </row>
    <row r="455" spans="1:47" hidden="1" x14ac:dyDescent="0.3">
      <c r="A455" t="s">
        <v>2317</v>
      </c>
      <c r="B455" t="s">
        <v>2318</v>
      </c>
      <c r="C455" s="1" t="str">
        <f t="shared" si="36"/>
        <v>21:0093</v>
      </c>
      <c r="D455" s="1" t="str">
        <f t="shared" si="37"/>
        <v>21:0007</v>
      </c>
      <c r="E455" t="s">
        <v>2319</v>
      </c>
      <c r="F455" t="s">
        <v>2320</v>
      </c>
      <c r="H455">
        <v>64.229197099999993</v>
      </c>
      <c r="I455">
        <v>-112.7418904</v>
      </c>
      <c r="J455" s="1" t="str">
        <f t="shared" si="38"/>
        <v>Till</v>
      </c>
      <c r="K455" s="1" t="str">
        <f t="shared" si="39"/>
        <v>&lt;63 micron</v>
      </c>
      <c r="L455" t="s">
        <v>51</v>
      </c>
      <c r="M455" t="s">
        <v>398</v>
      </c>
      <c r="N455" t="s">
        <v>53</v>
      </c>
      <c r="O455" t="s">
        <v>1184</v>
      </c>
      <c r="P455" t="s">
        <v>139</v>
      </c>
      <c r="Q455" t="s">
        <v>259</v>
      </c>
      <c r="R455" t="s">
        <v>338</v>
      </c>
      <c r="S455" t="s">
        <v>97</v>
      </c>
      <c r="T455" t="s">
        <v>316</v>
      </c>
      <c r="U455" t="s">
        <v>259</v>
      </c>
      <c r="V455" t="s">
        <v>95</v>
      </c>
      <c r="W455" t="s">
        <v>1293</v>
      </c>
      <c r="X455" t="s">
        <v>97</v>
      </c>
      <c r="Y455" t="s">
        <v>64</v>
      </c>
      <c r="Z455" t="s">
        <v>51</v>
      </c>
      <c r="AA455" t="s">
        <v>419</v>
      </c>
      <c r="AB455" t="s">
        <v>408</v>
      </c>
      <c r="AC455" t="s">
        <v>64</v>
      </c>
      <c r="AD455" t="s">
        <v>299</v>
      </c>
      <c r="AE455" t="s">
        <v>111</v>
      </c>
      <c r="AF455" t="s">
        <v>69</v>
      </c>
      <c r="AG455" t="s">
        <v>120</v>
      </c>
      <c r="AH455" t="s">
        <v>194</v>
      </c>
      <c r="AI455" t="s">
        <v>207</v>
      </c>
      <c r="AJ455" t="s">
        <v>73</v>
      </c>
      <c r="AK455" t="s">
        <v>91</v>
      </c>
      <c r="AL455" t="s">
        <v>75</v>
      </c>
      <c r="AM455" t="s">
        <v>76</v>
      </c>
      <c r="AN455" t="s">
        <v>81</v>
      </c>
      <c r="AO455" t="s">
        <v>78</v>
      </c>
      <c r="AP455" t="s">
        <v>264</v>
      </c>
      <c r="AQ455" t="s">
        <v>61</v>
      </c>
      <c r="AR455" t="s">
        <v>81</v>
      </c>
      <c r="AS455" t="s">
        <v>77</v>
      </c>
      <c r="AT455" t="s">
        <v>413</v>
      </c>
      <c r="AU455" t="s">
        <v>84</v>
      </c>
    </row>
    <row r="456" spans="1:47" hidden="1" x14ac:dyDescent="0.3">
      <c r="A456" t="s">
        <v>2321</v>
      </c>
      <c r="B456" t="s">
        <v>2322</v>
      </c>
      <c r="C456" s="1" t="str">
        <f t="shared" si="36"/>
        <v>21:0093</v>
      </c>
      <c r="D456" s="1" t="str">
        <f t="shared" si="37"/>
        <v>21:0007</v>
      </c>
      <c r="E456" t="s">
        <v>2323</v>
      </c>
      <c r="F456" t="s">
        <v>2324</v>
      </c>
      <c r="H456">
        <v>64.195238000000003</v>
      </c>
      <c r="I456">
        <v>-112.9188139</v>
      </c>
      <c r="J456" s="1" t="str">
        <f t="shared" si="38"/>
        <v>Till</v>
      </c>
      <c r="K456" s="1" t="str">
        <f t="shared" si="39"/>
        <v>&lt;63 micron</v>
      </c>
      <c r="L456" t="s">
        <v>51</v>
      </c>
      <c r="M456" t="s">
        <v>105</v>
      </c>
      <c r="N456" t="s">
        <v>53</v>
      </c>
      <c r="O456" t="s">
        <v>315</v>
      </c>
      <c r="P456" t="s">
        <v>52</v>
      </c>
      <c r="Q456" t="s">
        <v>64</v>
      </c>
      <c r="R456" t="s">
        <v>211</v>
      </c>
      <c r="S456" t="s">
        <v>116</v>
      </c>
      <c r="T456" t="s">
        <v>192</v>
      </c>
      <c r="U456" t="s">
        <v>64</v>
      </c>
      <c r="V456" t="s">
        <v>259</v>
      </c>
      <c r="W456" t="s">
        <v>77</v>
      </c>
      <c r="X456" t="s">
        <v>63</v>
      </c>
      <c r="Y456" t="s">
        <v>64</v>
      </c>
      <c r="Z456" t="s">
        <v>51</v>
      </c>
      <c r="AA456" t="s">
        <v>287</v>
      </c>
      <c r="AB456" t="s">
        <v>236</v>
      </c>
      <c r="AC456" t="s">
        <v>64</v>
      </c>
      <c r="AD456" t="s">
        <v>469</v>
      </c>
      <c r="AE456" t="s">
        <v>269</v>
      </c>
      <c r="AF456" t="s">
        <v>69</v>
      </c>
      <c r="AG456" t="s">
        <v>149</v>
      </c>
      <c r="AH456" t="s">
        <v>983</v>
      </c>
      <c r="AI456" t="s">
        <v>80</v>
      </c>
      <c r="AJ456" t="s">
        <v>73</v>
      </c>
      <c r="AK456" t="s">
        <v>283</v>
      </c>
      <c r="AL456" t="s">
        <v>75</v>
      </c>
      <c r="AM456" t="s">
        <v>76</v>
      </c>
      <c r="AN456" t="s">
        <v>78</v>
      </c>
      <c r="AO456" t="s">
        <v>168</v>
      </c>
      <c r="AP456" t="s">
        <v>72</v>
      </c>
      <c r="AQ456" t="s">
        <v>92</v>
      </c>
      <c r="AR456" t="s">
        <v>64</v>
      </c>
      <c r="AS456" t="s">
        <v>300</v>
      </c>
      <c r="AT456" t="s">
        <v>171</v>
      </c>
      <c r="AU456" t="s">
        <v>84</v>
      </c>
    </row>
    <row r="457" spans="1:47" hidden="1" x14ac:dyDescent="0.3">
      <c r="A457" t="s">
        <v>2325</v>
      </c>
      <c r="B457" t="s">
        <v>2326</v>
      </c>
      <c r="C457" s="1" t="str">
        <f t="shared" ref="C457:C488" si="40">HYPERLINK("https://geochem.nrcan.gc.ca/cdogs/content/bdl/bdl210093_e.htm", "21:0093")</f>
        <v>21:0093</v>
      </c>
      <c r="D457" s="1" t="str">
        <f t="shared" ref="D457:D488" si="41">HYPERLINK("https://geochem.nrcan.gc.ca/cdogs/content/svy/svy210007_e.htm", "21:0007")</f>
        <v>21:0007</v>
      </c>
      <c r="E457" t="s">
        <v>2327</v>
      </c>
      <c r="F457" t="s">
        <v>2328</v>
      </c>
      <c r="H457">
        <v>64.789995300000001</v>
      </c>
      <c r="I457">
        <v>-113.2119024</v>
      </c>
      <c r="J457" s="1" t="str">
        <f t="shared" si="38"/>
        <v>Till</v>
      </c>
      <c r="K457" s="1" t="str">
        <f t="shared" si="39"/>
        <v>&lt;63 micron</v>
      </c>
      <c r="L457" t="s">
        <v>51</v>
      </c>
      <c r="M457" t="s">
        <v>77</v>
      </c>
      <c r="N457" t="s">
        <v>56</v>
      </c>
      <c r="O457" t="s">
        <v>457</v>
      </c>
      <c r="P457" t="s">
        <v>348</v>
      </c>
      <c r="Q457" t="s">
        <v>81</v>
      </c>
      <c r="R457" t="s">
        <v>234</v>
      </c>
      <c r="S457" t="s">
        <v>181</v>
      </c>
      <c r="T457" t="s">
        <v>98</v>
      </c>
      <c r="U457" t="s">
        <v>64</v>
      </c>
      <c r="V457" t="s">
        <v>154</v>
      </c>
      <c r="W457" t="s">
        <v>1013</v>
      </c>
      <c r="X457" t="s">
        <v>72</v>
      </c>
      <c r="Y457" t="s">
        <v>64</v>
      </c>
      <c r="Z457" t="s">
        <v>51</v>
      </c>
      <c r="AA457" t="s">
        <v>206</v>
      </c>
      <c r="AB457" t="s">
        <v>487</v>
      </c>
      <c r="AC457" t="s">
        <v>64</v>
      </c>
      <c r="AD457" t="s">
        <v>904</v>
      </c>
      <c r="AE457" t="s">
        <v>223</v>
      </c>
      <c r="AF457" t="s">
        <v>69</v>
      </c>
      <c r="AG457" t="s">
        <v>217</v>
      </c>
      <c r="AH457" t="s">
        <v>71</v>
      </c>
      <c r="AI457" t="s">
        <v>314</v>
      </c>
      <c r="AJ457" t="s">
        <v>73</v>
      </c>
      <c r="AK457" t="s">
        <v>52</v>
      </c>
      <c r="AL457" t="s">
        <v>75</v>
      </c>
      <c r="AM457" t="s">
        <v>76</v>
      </c>
      <c r="AN457" t="s">
        <v>78</v>
      </c>
      <c r="AO457" t="s">
        <v>219</v>
      </c>
      <c r="AP457" t="s">
        <v>183</v>
      </c>
      <c r="AQ457" t="s">
        <v>91</v>
      </c>
      <c r="AR457" t="s">
        <v>64</v>
      </c>
      <c r="AS457" t="s">
        <v>299</v>
      </c>
      <c r="AT457" t="s">
        <v>171</v>
      </c>
      <c r="AU457" t="s">
        <v>84</v>
      </c>
    </row>
    <row r="458" spans="1:47" hidden="1" x14ac:dyDescent="0.3">
      <c r="A458" t="s">
        <v>2329</v>
      </c>
      <c r="B458" t="s">
        <v>2330</v>
      </c>
      <c r="C458" s="1" t="str">
        <f t="shared" si="40"/>
        <v>21:0093</v>
      </c>
      <c r="D458" s="1" t="str">
        <f t="shared" si="41"/>
        <v>21:0007</v>
      </c>
      <c r="E458" t="s">
        <v>2331</v>
      </c>
      <c r="F458" t="s">
        <v>2332</v>
      </c>
      <c r="H458">
        <v>64.837944199999995</v>
      </c>
      <c r="I458">
        <v>-113.38373199999999</v>
      </c>
      <c r="J458" s="1" t="str">
        <f t="shared" si="38"/>
        <v>Till</v>
      </c>
      <c r="K458" s="1" t="str">
        <f t="shared" si="39"/>
        <v>&lt;63 micron</v>
      </c>
      <c r="L458" t="s">
        <v>51</v>
      </c>
      <c r="M458" t="s">
        <v>61</v>
      </c>
      <c r="N458" t="s">
        <v>81</v>
      </c>
      <c r="O458" t="s">
        <v>457</v>
      </c>
      <c r="P458" t="s">
        <v>77</v>
      </c>
      <c r="Q458" t="s">
        <v>64</v>
      </c>
      <c r="R458" t="s">
        <v>145</v>
      </c>
      <c r="S458" t="s">
        <v>116</v>
      </c>
      <c r="T458" t="s">
        <v>470</v>
      </c>
      <c r="U458" t="s">
        <v>64</v>
      </c>
      <c r="V458" t="s">
        <v>95</v>
      </c>
      <c r="W458" t="s">
        <v>1354</v>
      </c>
      <c r="X458" t="s">
        <v>72</v>
      </c>
      <c r="Y458" t="s">
        <v>64</v>
      </c>
      <c r="Z458" t="s">
        <v>51</v>
      </c>
      <c r="AA458" t="s">
        <v>336</v>
      </c>
      <c r="AB458" t="s">
        <v>768</v>
      </c>
      <c r="AC458" t="s">
        <v>64</v>
      </c>
      <c r="AD458" t="s">
        <v>1493</v>
      </c>
      <c r="AE458" t="s">
        <v>101</v>
      </c>
      <c r="AF458" t="s">
        <v>494</v>
      </c>
      <c r="AG458" t="s">
        <v>273</v>
      </c>
      <c r="AH458" t="s">
        <v>71</v>
      </c>
      <c r="AI458" t="s">
        <v>208</v>
      </c>
      <c r="AJ458" t="s">
        <v>73</v>
      </c>
      <c r="AK458" t="s">
        <v>52</v>
      </c>
      <c r="AL458" t="s">
        <v>75</v>
      </c>
      <c r="AM458" t="s">
        <v>76</v>
      </c>
      <c r="AN458" t="s">
        <v>78</v>
      </c>
      <c r="AO458" t="s">
        <v>78</v>
      </c>
      <c r="AP458" t="s">
        <v>260</v>
      </c>
      <c r="AQ458" t="s">
        <v>398</v>
      </c>
      <c r="AR458" t="s">
        <v>64</v>
      </c>
      <c r="AS458" t="s">
        <v>299</v>
      </c>
      <c r="AT458" t="s">
        <v>171</v>
      </c>
      <c r="AU458" t="s">
        <v>84</v>
      </c>
    </row>
    <row r="459" spans="1:47" hidden="1" x14ac:dyDescent="0.3">
      <c r="A459" t="s">
        <v>2333</v>
      </c>
      <c r="B459" t="s">
        <v>2334</v>
      </c>
      <c r="C459" s="1" t="str">
        <f t="shared" si="40"/>
        <v>21:0093</v>
      </c>
      <c r="D459" s="1" t="str">
        <f t="shared" si="41"/>
        <v>21:0007</v>
      </c>
      <c r="E459" t="s">
        <v>2335</v>
      </c>
      <c r="F459" t="s">
        <v>2336</v>
      </c>
      <c r="H459">
        <v>64.8820762</v>
      </c>
      <c r="I459">
        <v>-113.2275034</v>
      </c>
      <c r="J459" s="1" t="str">
        <f t="shared" si="38"/>
        <v>Till</v>
      </c>
      <c r="K459" s="1" t="str">
        <f t="shared" si="39"/>
        <v>&lt;63 micron</v>
      </c>
      <c r="L459" t="s">
        <v>51</v>
      </c>
      <c r="M459" t="s">
        <v>117</v>
      </c>
      <c r="N459" t="s">
        <v>53</v>
      </c>
      <c r="O459" t="s">
        <v>90</v>
      </c>
      <c r="P459" t="s">
        <v>126</v>
      </c>
      <c r="Q459" t="s">
        <v>64</v>
      </c>
      <c r="R459" t="s">
        <v>123</v>
      </c>
      <c r="S459" t="s">
        <v>60</v>
      </c>
      <c r="T459" t="s">
        <v>316</v>
      </c>
      <c r="U459" t="s">
        <v>259</v>
      </c>
      <c r="V459" t="s">
        <v>154</v>
      </c>
      <c r="W459" t="s">
        <v>383</v>
      </c>
      <c r="X459" t="s">
        <v>119</v>
      </c>
      <c r="Y459" t="s">
        <v>64</v>
      </c>
      <c r="Z459" t="s">
        <v>51</v>
      </c>
      <c r="AA459" t="s">
        <v>470</v>
      </c>
      <c r="AB459" t="s">
        <v>768</v>
      </c>
      <c r="AC459" t="s">
        <v>64</v>
      </c>
      <c r="AD459" t="s">
        <v>220</v>
      </c>
      <c r="AE459" t="s">
        <v>507</v>
      </c>
      <c r="AF459" t="s">
        <v>69</v>
      </c>
      <c r="AG459" t="s">
        <v>68</v>
      </c>
      <c r="AH459" t="s">
        <v>71</v>
      </c>
      <c r="AI459" t="s">
        <v>264</v>
      </c>
      <c r="AJ459" t="s">
        <v>73</v>
      </c>
      <c r="AK459" t="s">
        <v>60</v>
      </c>
      <c r="AL459" t="s">
        <v>75</v>
      </c>
      <c r="AM459" t="s">
        <v>76</v>
      </c>
      <c r="AN459" t="s">
        <v>78</v>
      </c>
      <c r="AO459" t="s">
        <v>168</v>
      </c>
      <c r="AP459" t="s">
        <v>260</v>
      </c>
      <c r="AQ459" t="s">
        <v>595</v>
      </c>
      <c r="AR459" t="s">
        <v>64</v>
      </c>
      <c r="AS459" t="s">
        <v>126</v>
      </c>
      <c r="AT459" t="s">
        <v>171</v>
      </c>
      <c r="AU459" t="s">
        <v>84</v>
      </c>
    </row>
    <row r="460" spans="1:47" hidden="1" x14ac:dyDescent="0.3">
      <c r="A460" t="s">
        <v>2337</v>
      </c>
      <c r="B460" t="s">
        <v>2338</v>
      </c>
      <c r="C460" s="1" t="str">
        <f t="shared" si="40"/>
        <v>21:0093</v>
      </c>
      <c r="D460" s="1" t="str">
        <f t="shared" si="41"/>
        <v>21:0007</v>
      </c>
      <c r="E460" t="s">
        <v>2339</v>
      </c>
      <c r="F460" t="s">
        <v>2340</v>
      </c>
      <c r="H460">
        <v>64.9372039</v>
      </c>
      <c r="I460">
        <v>-113.40605789999999</v>
      </c>
      <c r="J460" s="1" t="str">
        <f t="shared" si="38"/>
        <v>Till</v>
      </c>
      <c r="K460" s="1" t="str">
        <f t="shared" si="39"/>
        <v>&lt;63 micron</v>
      </c>
      <c r="L460" t="s">
        <v>51</v>
      </c>
      <c r="M460" t="s">
        <v>139</v>
      </c>
      <c r="N460" t="s">
        <v>56</v>
      </c>
      <c r="O460" t="s">
        <v>112</v>
      </c>
      <c r="P460" t="s">
        <v>92</v>
      </c>
      <c r="Q460" t="s">
        <v>64</v>
      </c>
      <c r="R460" t="s">
        <v>113</v>
      </c>
      <c r="S460" t="s">
        <v>60</v>
      </c>
      <c r="T460" t="s">
        <v>470</v>
      </c>
      <c r="U460" t="s">
        <v>64</v>
      </c>
      <c r="V460" t="s">
        <v>95</v>
      </c>
      <c r="W460" t="s">
        <v>630</v>
      </c>
      <c r="X460" t="s">
        <v>58</v>
      </c>
      <c r="Y460" t="s">
        <v>64</v>
      </c>
      <c r="Z460" t="s">
        <v>51</v>
      </c>
      <c r="AA460" t="s">
        <v>334</v>
      </c>
      <c r="AB460" t="s">
        <v>768</v>
      </c>
      <c r="AC460" t="s">
        <v>64</v>
      </c>
      <c r="AD460" t="s">
        <v>1277</v>
      </c>
      <c r="AE460" t="s">
        <v>470</v>
      </c>
      <c r="AF460" t="s">
        <v>69</v>
      </c>
      <c r="AG460" t="s">
        <v>156</v>
      </c>
      <c r="AH460" t="s">
        <v>71</v>
      </c>
      <c r="AI460" t="s">
        <v>124</v>
      </c>
      <c r="AJ460" t="s">
        <v>73</v>
      </c>
      <c r="AK460" t="s">
        <v>314</v>
      </c>
      <c r="AL460" t="s">
        <v>75</v>
      </c>
      <c r="AM460" t="s">
        <v>76</v>
      </c>
      <c r="AN460" t="s">
        <v>147</v>
      </c>
      <c r="AO460" t="s">
        <v>168</v>
      </c>
      <c r="AP460" t="s">
        <v>260</v>
      </c>
      <c r="AQ460" t="s">
        <v>271</v>
      </c>
      <c r="AR460" t="s">
        <v>64</v>
      </c>
      <c r="AS460" t="s">
        <v>92</v>
      </c>
      <c r="AT460" t="s">
        <v>171</v>
      </c>
      <c r="AU460" t="s">
        <v>84</v>
      </c>
    </row>
    <row r="461" spans="1:47" hidden="1" x14ac:dyDescent="0.3">
      <c r="A461" t="s">
        <v>2341</v>
      </c>
      <c r="B461" t="s">
        <v>2342</v>
      </c>
      <c r="C461" s="1" t="str">
        <f t="shared" si="40"/>
        <v>21:0093</v>
      </c>
      <c r="D461" s="1" t="str">
        <f t="shared" si="41"/>
        <v>21:0007</v>
      </c>
      <c r="E461" t="s">
        <v>2343</v>
      </c>
      <c r="F461" t="s">
        <v>2344</v>
      </c>
      <c r="H461">
        <v>64.961751300000003</v>
      </c>
      <c r="I461">
        <v>-113.2183239</v>
      </c>
      <c r="J461" s="1" t="str">
        <f t="shared" si="38"/>
        <v>Till</v>
      </c>
      <c r="K461" s="1" t="str">
        <f t="shared" si="39"/>
        <v>&lt;63 micron</v>
      </c>
      <c r="L461" t="s">
        <v>51</v>
      </c>
      <c r="M461" t="s">
        <v>126</v>
      </c>
      <c r="N461" t="s">
        <v>53</v>
      </c>
      <c r="O461" t="s">
        <v>233</v>
      </c>
      <c r="P461" t="s">
        <v>340</v>
      </c>
      <c r="Q461" t="s">
        <v>56</v>
      </c>
      <c r="R461" t="s">
        <v>525</v>
      </c>
      <c r="S461" t="s">
        <v>60</v>
      </c>
      <c r="T461" t="s">
        <v>334</v>
      </c>
      <c r="U461" t="s">
        <v>64</v>
      </c>
      <c r="V461" t="s">
        <v>95</v>
      </c>
      <c r="W461" t="s">
        <v>1013</v>
      </c>
      <c r="X461" t="s">
        <v>209</v>
      </c>
      <c r="Y461" t="s">
        <v>64</v>
      </c>
      <c r="Z461" t="s">
        <v>51</v>
      </c>
      <c r="AA461" t="s">
        <v>65</v>
      </c>
      <c r="AB461" t="s">
        <v>2169</v>
      </c>
      <c r="AC461" t="s">
        <v>64</v>
      </c>
      <c r="AD461" t="s">
        <v>784</v>
      </c>
      <c r="AE461" t="s">
        <v>98</v>
      </c>
      <c r="AF461" t="s">
        <v>69</v>
      </c>
      <c r="AG461" t="s">
        <v>83</v>
      </c>
      <c r="AH461" t="s">
        <v>983</v>
      </c>
      <c r="AI461" t="s">
        <v>264</v>
      </c>
      <c r="AJ461" t="s">
        <v>73</v>
      </c>
      <c r="AK461" t="s">
        <v>422</v>
      </c>
      <c r="AL461" t="s">
        <v>75</v>
      </c>
      <c r="AM461" t="s">
        <v>76</v>
      </c>
      <c r="AN461" t="s">
        <v>78</v>
      </c>
      <c r="AO461" t="s">
        <v>168</v>
      </c>
      <c r="AP461" t="s">
        <v>178</v>
      </c>
      <c r="AQ461" t="s">
        <v>283</v>
      </c>
      <c r="AR461" t="s">
        <v>64</v>
      </c>
      <c r="AS461" t="s">
        <v>333</v>
      </c>
      <c r="AT461" t="s">
        <v>171</v>
      </c>
      <c r="AU461" t="s">
        <v>84</v>
      </c>
    </row>
    <row r="462" spans="1:47" hidden="1" x14ac:dyDescent="0.3">
      <c r="A462" t="s">
        <v>2345</v>
      </c>
      <c r="B462" t="s">
        <v>2346</v>
      </c>
      <c r="C462" s="1" t="str">
        <f t="shared" si="40"/>
        <v>21:0093</v>
      </c>
      <c r="D462" s="1" t="str">
        <f t="shared" si="41"/>
        <v>21:0007</v>
      </c>
      <c r="E462" t="s">
        <v>2347</v>
      </c>
      <c r="F462" t="s">
        <v>2348</v>
      </c>
      <c r="H462">
        <v>64.9248805</v>
      </c>
      <c r="I462">
        <v>-113.112813</v>
      </c>
      <c r="J462" s="1" t="str">
        <f t="shared" si="38"/>
        <v>Till</v>
      </c>
      <c r="K462" s="1" t="str">
        <f t="shared" si="39"/>
        <v>&lt;63 micron</v>
      </c>
      <c r="L462" t="s">
        <v>51</v>
      </c>
      <c r="M462" t="s">
        <v>82</v>
      </c>
      <c r="N462" t="s">
        <v>53</v>
      </c>
      <c r="O462" t="s">
        <v>112</v>
      </c>
      <c r="P462" t="s">
        <v>283</v>
      </c>
      <c r="Q462" t="s">
        <v>81</v>
      </c>
      <c r="R462" t="s">
        <v>106</v>
      </c>
      <c r="S462" t="s">
        <v>181</v>
      </c>
      <c r="T462" t="s">
        <v>548</v>
      </c>
      <c r="U462" t="s">
        <v>259</v>
      </c>
      <c r="V462" t="s">
        <v>61</v>
      </c>
      <c r="W462" t="s">
        <v>479</v>
      </c>
      <c r="X462" t="s">
        <v>114</v>
      </c>
      <c r="Y462" t="s">
        <v>64</v>
      </c>
      <c r="Z462" t="s">
        <v>51</v>
      </c>
      <c r="AA462" t="s">
        <v>382</v>
      </c>
      <c r="AB462" t="s">
        <v>2349</v>
      </c>
      <c r="AC462" t="s">
        <v>64</v>
      </c>
      <c r="AD462" t="s">
        <v>1148</v>
      </c>
      <c r="AE462" t="s">
        <v>318</v>
      </c>
      <c r="AF462" t="s">
        <v>69</v>
      </c>
      <c r="AG462" t="s">
        <v>369</v>
      </c>
      <c r="AH462" t="s">
        <v>71</v>
      </c>
      <c r="AI462" t="s">
        <v>430</v>
      </c>
      <c r="AJ462" t="s">
        <v>73</v>
      </c>
      <c r="AK462" t="s">
        <v>226</v>
      </c>
      <c r="AL462" t="s">
        <v>75</v>
      </c>
      <c r="AM462" t="s">
        <v>76</v>
      </c>
      <c r="AN462" t="s">
        <v>95</v>
      </c>
      <c r="AO462" t="s">
        <v>259</v>
      </c>
      <c r="AP462" t="s">
        <v>419</v>
      </c>
      <c r="AQ462" t="s">
        <v>421</v>
      </c>
      <c r="AR462" t="s">
        <v>64</v>
      </c>
      <c r="AS462" t="s">
        <v>333</v>
      </c>
      <c r="AT462" t="s">
        <v>171</v>
      </c>
      <c r="AU462" t="s">
        <v>84</v>
      </c>
    </row>
    <row r="463" spans="1:47" hidden="1" x14ac:dyDescent="0.3">
      <c r="A463" t="s">
        <v>2350</v>
      </c>
      <c r="B463" t="s">
        <v>2351</v>
      </c>
      <c r="C463" s="1" t="str">
        <f t="shared" si="40"/>
        <v>21:0093</v>
      </c>
      <c r="D463" s="1" t="str">
        <f t="shared" si="41"/>
        <v>21:0007</v>
      </c>
      <c r="E463" t="s">
        <v>2352</v>
      </c>
      <c r="F463" t="s">
        <v>2353</v>
      </c>
      <c r="H463">
        <v>64.832520200000005</v>
      </c>
      <c r="I463">
        <v>-113.12207479999999</v>
      </c>
      <c r="J463" s="1" t="str">
        <f t="shared" si="38"/>
        <v>Till</v>
      </c>
      <c r="K463" s="1" t="str">
        <f t="shared" si="39"/>
        <v>&lt;63 micron</v>
      </c>
      <c r="L463" t="s">
        <v>51</v>
      </c>
      <c r="M463" t="s">
        <v>126</v>
      </c>
      <c r="N463" t="s">
        <v>97</v>
      </c>
      <c r="O463" t="s">
        <v>245</v>
      </c>
      <c r="P463" t="s">
        <v>348</v>
      </c>
      <c r="Q463" t="s">
        <v>259</v>
      </c>
      <c r="R463" t="s">
        <v>562</v>
      </c>
      <c r="S463" t="s">
        <v>60</v>
      </c>
      <c r="T463" t="s">
        <v>149</v>
      </c>
      <c r="U463" t="s">
        <v>259</v>
      </c>
      <c r="V463" t="s">
        <v>61</v>
      </c>
      <c r="W463" t="s">
        <v>506</v>
      </c>
      <c r="X463" t="s">
        <v>72</v>
      </c>
      <c r="Y463" t="s">
        <v>64</v>
      </c>
      <c r="Z463" t="s">
        <v>51</v>
      </c>
      <c r="AA463" t="s">
        <v>814</v>
      </c>
      <c r="AB463" t="s">
        <v>1172</v>
      </c>
      <c r="AC463" t="s">
        <v>64</v>
      </c>
      <c r="AD463" t="s">
        <v>299</v>
      </c>
      <c r="AE463" t="s">
        <v>152</v>
      </c>
      <c r="AF463" t="s">
        <v>69</v>
      </c>
      <c r="AG463" t="s">
        <v>384</v>
      </c>
      <c r="AH463" t="s">
        <v>194</v>
      </c>
      <c r="AI463" t="s">
        <v>264</v>
      </c>
      <c r="AJ463" t="s">
        <v>73</v>
      </c>
      <c r="AK463" t="s">
        <v>124</v>
      </c>
      <c r="AL463" t="s">
        <v>216</v>
      </c>
      <c r="AM463" t="s">
        <v>76</v>
      </c>
      <c r="AN463" t="s">
        <v>78</v>
      </c>
      <c r="AO463" t="s">
        <v>154</v>
      </c>
      <c r="AP463" t="s">
        <v>178</v>
      </c>
      <c r="AQ463" t="s">
        <v>56</v>
      </c>
      <c r="AR463" t="s">
        <v>64</v>
      </c>
      <c r="AS463" t="s">
        <v>333</v>
      </c>
      <c r="AT463" t="s">
        <v>171</v>
      </c>
      <c r="AU463" t="s">
        <v>84</v>
      </c>
    </row>
    <row r="464" spans="1:47" hidden="1" x14ac:dyDescent="0.3">
      <c r="A464" t="s">
        <v>2354</v>
      </c>
      <c r="B464" t="s">
        <v>2355</v>
      </c>
      <c r="C464" s="1" t="str">
        <f t="shared" si="40"/>
        <v>21:0093</v>
      </c>
      <c r="D464" s="1" t="str">
        <f t="shared" si="41"/>
        <v>21:0007</v>
      </c>
      <c r="E464" t="s">
        <v>2356</v>
      </c>
      <c r="F464" t="s">
        <v>2357</v>
      </c>
      <c r="H464">
        <v>64.565164899999999</v>
      </c>
      <c r="I464">
        <v>-113.0986044</v>
      </c>
      <c r="J464" s="1" t="str">
        <f t="shared" si="38"/>
        <v>Till</v>
      </c>
      <c r="K464" s="1" t="str">
        <f t="shared" si="39"/>
        <v>&lt;63 micron</v>
      </c>
      <c r="L464" t="s">
        <v>51</v>
      </c>
      <c r="M464" t="s">
        <v>52</v>
      </c>
      <c r="N464" t="s">
        <v>58</v>
      </c>
      <c r="O464" t="s">
        <v>245</v>
      </c>
      <c r="P464" t="s">
        <v>126</v>
      </c>
      <c r="Q464" t="s">
        <v>56</v>
      </c>
      <c r="R464" t="s">
        <v>435</v>
      </c>
      <c r="S464" t="s">
        <v>97</v>
      </c>
      <c r="T464" t="s">
        <v>136</v>
      </c>
      <c r="U464" t="s">
        <v>259</v>
      </c>
      <c r="V464" t="s">
        <v>154</v>
      </c>
      <c r="W464" t="s">
        <v>165</v>
      </c>
      <c r="X464" t="s">
        <v>63</v>
      </c>
      <c r="Y464" t="s">
        <v>64</v>
      </c>
      <c r="Z464" t="s">
        <v>51</v>
      </c>
      <c r="AA464" t="s">
        <v>284</v>
      </c>
      <c r="AB464" t="s">
        <v>2358</v>
      </c>
      <c r="AC464" t="s">
        <v>64</v>
      </c>
      <c r="AD464" t="s">
        <v>612</v>
      </c>
      <c r="AE464" t="s">
        <v>101</v>
      </c>
      <c r="AF464" t="s">
        <v>69</v>
      </c>
      <c r="AG464" t="s">
        <v>132</v>
      </c>
      <c r="AH464" t="s">
        <v>71</v>
      </c>
      <c r="AI464" t="s">
        <v>161</v>
      </c>
      <c r="AJ464" t="s">
        <v>73</v>
      </c>
      <c r="AK464" t="s">
        <v>125</v>
      </c>
      <c r="AL464" t="s">
        <v>75</v>
      </c>
      <c r="AM464" t="s">
        <v>76</v>
      </c>
      <c r="AN464" t="s">
        <v>78</v>
      </c>
      <c r="AO464" t="s">
        <v>78</v>
      </c>
      <c r="AP464" t="s">
        <v>101</v>
      </c>
      <c r="AQ464" t="s">
        <v>58</v>
      </c>
      <c r="AR464" t="s">
        <v>259</v>
      </c>
      <c r="AS464" t="s">
        <v>340</v>
      </c>
      <c r="AT464" t="s">
        <v>132</v>
      </c>
      <c r="AU464" t="s">
        <v>84</v>
      </c>
    </row>
    <row r="465" spans="1:47" hidden="1" x14ac:dyDescent="0.3">
      <c r="A465" t="s">
        <v>2359</v>
      </c>
      <c r="B465" t="s">
        <v>2360</v>
      </c>
      <c r="C465" s="1" t="str">
        <f t="shared" si="40"/>
        <v>21:0093</v>
      </c>
      <c r="D465" s="1" t="str">
        <f t="shared" si="41"/>
        <v>21:0007</v>
      </c>
      <c r="E465" t="s">
        <v>2361</v>
      </c>
      <c r="F465" t="s">
        <v>2362</v>
      </c>
      <c r="H465">
        <v>64.574080699999996</v>
      </c>
      <c r="I465">
        <v>-113.2671552</v>
      </c>
      <c r="J465" s="1" t="str">
        <f t="shared" si="38"/>
        <v>Till</v>
      </c>
      <c r="K465" s="1" t="str">
        <f t="shared" si="39"/>
        <v>&lt;63 micron</v>
      </c>
      <c r="L465" t="s">
        <v>51</v>
      </c>
      <c r="M465" t="s">
        <v>126</v>
      </c>
      <c r="N465" t="s">
        <v>281</v>
      </c>
      <c r="O465" t="s">
        <v>352</v>
      </c>
      <c r="P465" t="s">
        <v>246</v>
      </c>
      <c r="Q465" t="s">
        <v>81</v>
      </c>
      <c r="R465" t="s">
        <v>131</v>
      </c>
      <c r="S465" t="s">
        <v>56</v>
      </c>
      <c r="T465" t="s">
        <v>814</v>
      </c>
      <c r="U465" t="s">
        <v>64</v>
      </c>
      <c r="V465" t="s">
        <v>259</v>
      </c>
      <c r="W465" t="s">
        <v>182</v>
      </c>
      <c r="X465" t="s">
        <v>63</v>
      </c>
      <c r="Y465" t="s">
        <v>64</v>
      </c>
      <c r="Z465" t="s">
        <v>51</v>
      </c>
      <c r="AA465" t="s">
        <v>192</v>
      </c>
      <c r="AB465" t="s">
        <v>576</v>
      </c>
      <c r="AC465" t="s">
        <v>64</v>
      </c>
      <c r="AD465" t="s">
        <v>299</v>
      </c>
      <c r="AE465" t="s">
        <v>111</v>
      </c>
      <c r="AF465" t="s">
        <v>69</v>
      </c>
      <c r="AG465" t="s">
        <v>382</v>
      </c>
      <c r="AH465" t="s">
        <v>71</v>
      </c>
      <c r="AI465" t="s">
        <v>181</v>
      </c>
      <c r="AJ465" t="s">
        <v>73</v>
      </c>
      <c r="AK465" t="s">
        <v>339</v>
      </c>
      <c r="AL465" t="s">
        <v>75</v>
      </c>
      <c r="AM465" t="s">
        <v>568</v>
      </c>
      <c r="AN465" t="s">
        <v>78</v>
      </c>
      <c r="AO465" t="s">
        <v>78</v>
      </c>
      <c r="AP465" t="s">
        <v>281</v>
      </c>
      <c r="AQ465" t="s">
        <v>421</v>
      </c>
      <c r="AR465" t="s">
        <v>64</v>
      </c>
      <c r="AS465" t="s">
        <v>299</v>
      </c>
      <c r="AT465" t="s">
        <v>171</v>
      </c>
      <c r="AU465" t="s">
        <v>84</v>
      </c>
    </row>
    <row r="466" spans="1:47" hidden="1" x14ac:dyDescent="0.3">
      <c r="A466" t="s">
        <v>2363</v>
      </c>
      <c r="B466" t="s">
        <v>2364</v>
      </c>
      <c r="C466" s="1" t="str">
        <f t="shared" si="40"/>
        <v>21:0093</v>
      </c>
      <c r="D466" s="1" t="str">
        <f t="shared" si="41"/>
        <v>21:0007</v>
      </c>
      <c r="E466" t="s">
        <v>2365</v>
      </c>
      <c r="F466" t="s">
        <v>2366</v>
      </c>
      <c r="H466">
        <v>64.640492100000003</v>
      </c>
      <c r="I466">
        <v>-113.07705439999999</v>
      </c>
      <c r="J466" s="1" t="str">
        <f t="shared" si="38"/>
        <v>Till</v>
      </c>
      <c r="K466" s="1" t="str">
        <f t="shared" si="39"/>
        <v>&lt;63 micron</v>
      </c>
      <c r="L466" t="s">
        <v>51</v>
      </c>
      <c r="M466" t="s">
        <v>333</v>
      </c>
      <c r="N466" t="s">
        <v>53</v>
      </c>
      <c r="O466" t="s">
        <v>163</v>
      </c>
      <c r="P466" t="s">
        <v>170</v>
      </c>
      <c r="Q466" t="s">
        <v>81</v>
      </c>
      <c r="R466" t="s">
        <v>127</v>
      </c>
      <c r="S466" t="s">
        <v>116</v>
      </c>
      <c r="T466" t="s">
        <v>120</v>
      </c>
      <c r="U466" t="s">
        <v>64</v>
      </c>
      <c r="V466" t="s">
        <v>259</v>
      </c>
      <c r="W466" t="s">
        <v>1013</v>
      </c>
      <c r="X466" t="s">
        <v>97</v>
      </c>
      <c r="Y466" t="s">
        <v>64</v>
      </c>
      <c r="Z466" t="s">
        <v>51</v>
      </c>
      <c r="AA466" t="s">
        <v>334</v>
      </c>
      <c r="AB466" t="s">
        <v>102</v>
      </c>
      <c r="AC466" t="s">
        <v>64</v>
      </c>
      <c r="AD466" t="s">
        <v>295</v>
      </c>
      <c r="AE466" t="s">
        <v>287</v>
      </c>
      <c r="AF466" t="s">
        <v>69</v>
      </c>
      <c r="AG466" t="s">
        <v>211</v>
      </c>
      <c r="AH466" t="s">
        <v>71</v>
      </c>
      <c r="AI466" t="s">
        <v>52</v>
      </c>
      <c r="AJ466" t="s">
        <v>73</v>
      </c>
      <c r="AK466" t="s">
        <v>297</v>
      </c>
      <c r="AL466" t="s">
        <v>75</v>
      </c>
      <c r="AM466" t="s">
        <v>76</v>
      </c>
      <c r="AN466" t="s">
        <v>78</v>
      </c>
      <c r="AO466" t="s">
        <v>78</v>
      </c>
      <c r="AP466" t="s">
        <v>507</v>
      </c>
      <c r="AQ466" t="s">
        <v>56</v>
      </c>
      <c r="AR466" t="s">
        <v>64</v>
      </c>
      <c r="AS466" t="s">
        <v>300</v>
      </c>
      <c r="AT466" t="s">
        <v>171</v>
      </c>
      <c r="AU466" t="s">
        <v>84</v>
      </c>
    </row>
    <row r="467" spans="1:47" hidden="1" x14ac:dyDescent="0.3">
      <c r="A467" t="s">
        <v>2367</v>
      </c>
      <c r="B467" t="s">
        <v>2368</v>
      </c>
      <c r="C467" s="1" t="str">
        <f t="shared" si="40"/>
        <v>21:0093</v>
      </c>
      <c r="D467" s="1" t="str">
        <f t="shared" si="41"/>
        <v>21:0007</v>
      </c>
      <c r="E467" t="s">
        <v>2369</v>
      </c>
      <c r="F467" t="s">
        <v>2370</v>
      </c>
      <c r="H467">
        <v>64.712883099999999</v>
      </c>
      <c r="I467">
        <v>-113.1132461</v>
      </c>
      <c r="J467" s="1" t="str">
        <f t="shared" si="38"/>
        <v>Till</v>
      </c>
      <c r="K467" s="1" t="str">
        <f t="shared" si="39"/>
        <v>&lt;63 micron</v>
      </c>
      <c r="L467" t="s">
        <v>51</v>
      </c>
      <c r="M467" t="s">
        <v>299</v>
      </c>
      <c r="N467" t="s">
        <v>97</v>
      </c>
      <c r="O467" t="s">
        <v>203</v>
      </c>
      <c r="P467" t="s">
        <v>92</v>
      </c>
      <c r="Q467" t="s">
        <v>64</v>
      </c>
      <c r="R467" t="s">
        <v>234</v>
      </c>
      <c r="S467" t="s">
        <v>60</v>
      </c>
      <c r="T467" t="s">
        <v>120</v>
      </c>
      <c r="U467" t="s">
        <v>64</v>
      </c>
      <c r="V467" t="s">
        <v>154</v>
      </c>
      <c r="W467" t="s">
        <v>1354</v>
      </c>
      <c r="X467" t="s">
        <v>119</v>
      </c>
      <c r="Y467" t="s">
        <v>64</v>
      </c>
      <c r="Z467" t="s">
        <v>51</v>
      </c>
      <c r="AA467" t="s">
        <v>149</v>
      </c>
      <c r="AB467" t="s">
        <v>391</v>
      </c>
      <c r="AC467" t="s">
        <v>64</v>
      </c>
      <c r="AD467" t="s">
        <v>126</v>
      </c>
      <c r="AE467" t="s">
        <v>419</v>
      </c>
      <c r="AF467" t="s">
        <v>420</v>
      </c>
      <c r="AG467" t="s">
        <v>145</v>
      </c>
      <c r="AH467" t="s">
        <v>983</v>
      </c>
      <c r="AI467" t="s">
        <v>52</v>
      </c>
      <c r="AJ467" t="s">
        <v>73</v>
      </c>
      <c r="AK467" t="s">
        <v>355</v>
      </c>
      <c r="AL467" t="s">
        <v>75</v>
      </c>
      <c r="AM467" t="s">
        <v>76</v>
      </c>
      <c r="AN467" t="s">
        <v>78</v>
      </c>
      <c r="AO467" t="s">
        <v>137</v>
      </c>
      <c r="AP467" t="s">
        <v>281</v>
      </c>
      <c r="AQ467" t="s">
        <v>333</v>
      </c>
      <c r="AR467" t="s">
        <v>64</v>
      </c>
      <c r="AS467" t="s">
        <v>92</v>
      </c>
      <c r="AT467" t="s">
        <v>171</v>
      </c>
      <c r="AU467" t="s">
        <v>84</v>
      </c>
    </row>
    <row r="468" spans="1:47" hidden="1" x14ac:dyDescent="0.3">
      <c r="A468" t="s">
        <v>2371</v>
      </c>
      <c r="B468" t="s">
        <v>2372</v>
      </c>
      <c r="C468" s="1" t="str">
        <f t="shared" si="40"/>
        <v>21:0093</v>
      </c>
      <c r="D468" s="1" t="str">
        <f t="shared" si="41"/>
        <v>21:0007</v>
      </c>
      <c r="E468" t="s">
        <v>2373</v>
      </c>
      <c r="F468" t="s">
        <v>2374</v>
      </c>
      <c r="H468">
        <v>64.690635499999999</v>
      </c>
      <c r="I468">
        <v>-113.2657117</v>
      </c>
      <c r="J468" s="1" t="str">
        <f t="shared" si="38"/>
        <v>Till</v>
      </c>
      <c r="K468" s="1" t="str">
        <f t="shared" si="39"/>
        <v>&lt;63 micron</v>
      </c>
      <c r="L468" t="s">
        <v>51</v>
      </c>
      <c r="M468" t="s">
        <v>78</v>
      </c>
      <c r="N468" t="s">
        <v>81</v>
      </c>
      <c r="O468" t="s">
        <v>909</v>
      </c>
      <c r="P468" t="s">
        <v>126</v>
      </c>
      <c r="Q468" t="s">
        <v>64</v>
      </c>
      <c r="R468" t="s">
        <v>234</v>
      </c>
      <c r="S468" t="s">
        <v>116</v>
      </c>
      <c r="T468" t="s">
        <v>814</v>
      </c>
      <c r="U468" t="s">
        <v>64</v>
      </c>
      <c r="V468" t="s">
        <v>259</v>
      </c>
      <c r="W468" t="s">
        <v>383</v>
      </c>
      <c r="X468" t="s">
        <v>119</v>
      </c>
      <c r="Y468" t="s">
        <v>64</v>
      </c>
      <c r="Z468" t="s">
        <v>51</v>
      </c>
      <c r="AA468" t="s">
        <v>814</v>
      </c>
      <c r="AB468" t="s">
        <v>576</v>
      </c>
      <c r="AC468" t="s">
        <v>64</v>
      </c>
      <c r="AD468" t="s">
        <v>2214</v>
      </c>
      <c r="AE468" t="s">
        <v>162</v>
      </c>
      <c r="AF468" t="s">
        <v>69</v>
      </c>
      <c r="AG468" t="s">
        <v>65</v>
      </c>
      <c r="AH468" t="s">
        <v>71</v>
      </c>
      <c r="AI468" t="s">
        <v>686</v>
      </c>
      <c r="AJ468" t="s">
        <v>73</v>
      </c>
      <c r="AK468" t="s">
        <v>196</v>
      </c>
      <c r="AL468" t="s">
        <v>75</v>
      </c>
      <c r="AM468" t="s">
        <v>76</v>
      </c>
      <c r="AN468" t="s">
        <v>61</v>
      </c>
      <c r="AO468" t="s">
        <v>78</v>
      </c>
      <c r="AP468" t="s">
        <v>269</v>
      </c>
      <c r="AQ468" t="s">
        <v>481</v>
      </c>
      <c r="AR468" t="s">
        <v>64</v>
      </c>
      <c r="AS468" t="s">
        <v>299</v>
      </c>
      <c r="AT468" t="s">
        <v>171</v>
      </c>
      <c r="AU468" t="s">
        <v>84</v>
      </c>
    </row>
    <row r="469" spans="1:47" hidden="1" x14ac:dyDescent="0.3">
      <c r="A469" t="s">
        <v>2375</v>
      </c>
      <c r="B469" t="s">
        <v>2376</v>
      </c>
      <c r="C469" s="1" t="str">
        <f t="shared" si="40"/>
        <v>21:0093</v>
      </c>
      <c r="D469" s="1" t="str">
        <f t="shared" si="41"/>
        <v>21:0007</v>
      </c>
      <c r="E469" t="s">
        <v>2377</v>
      </c>
      <c r="F469" t="s">
        <v>2378</v>
      </c>
      <c r="H469">
        <v>64.722926900000004</v>
      </c>
      <c r="I469">
        <v>-113.4328031</v>
      </c>
      <c r="J469" s="1" t="str">
        <f t="shared" si="38"/>
        <v>Till</v>
      </c>
      <c r="K469" s="1" t="str">
        <f t="shared" si="39"/>
        <v>&lt;63 micron</v>
      </c>
      <c r="L469" t="s">
        <v>51</v>
      </c>
      <c r="M469" t="s">
        <v>219</v>
      </c>
      <c r="N469" t="s">
        <v>56</v>
      </c>
      <c r="O469" t="s">
        <v>375</v>
      </c>
      <c r="P469" t="s">
        <v>55</v>
      </c>
      <c r="Q469" t="s">
        <v>81</v>
      </c>
      <c r="R469" t="s">
        <v>472</v>
      </c>
      <c r="S469" t="s">
        <v>116</v>
      </c>
      <c r="T469" t="s">
        <v>192</v>
      </c>
      <c r="U469" t="s">
        <v>64</v>
      </c>
      <c r="V469" t="s">
        <v>95</v>
      </c>
      <c r="W469" t="s">
        <v>1013</v>
      </c>
      <c r="X469" t="s">
        <v>72</v>
      </c>
      <c r="Y469" t="s">
        <v>64</v>
      </c>
      <c r="Z469" t="s">
        <v>51</v>
      </c>
      <c r="AA469" t="s">
        <v>338</v>
      </c>
      <c r="AB469" t="s">
        <v>487</v>
      </c>
      <c r="AC469" t="s">
        <v>64</v>
      </c>
      <c r="AD469" t="s">
        <v>126</v>
      </c>
      <c r="AE469" t="s">
        <v>223</v>
      </c>
      <c r="AF469" t="s">
        <v>69</v>
      </c>
      <c r="AG469" t="s">
        <v>164</v>
      </c>
      <c r="AH469" t="s">
        <v>71</v>
      </c>
      <c r="AI469" t="s">
        <v>355</v>
      </c>
      <c r="AJ469" t="s">
        <v>73</v>
      </c>
      <c r="AK469" t="s">
        <v>264</v>
      </c>
      <c r="AL469" t="s">
        <v>75</v>
      </c>
      <c r="AM469" t="s">
        <v>76</v>
      </c>
      <c r="AN469" t="s">
        <v>78</v>
      </c>
      <c r="AO469" t="s">
        <v>78</v>
      </c>
      <c r="AP469" t="s">
        <v>419</v>
      </c>
      <c r="AQ469" t="s">
        <v>348</v>
      </c>
      <c r="AR469" t="s">
        <v>64</v>
      </c>
      <c r="AS469" t="s">
        <v>92</v>
      </c>
      <c r="AT469" t="s">
        <v>171</v>
      </c>
      <c r="AU469" t="s">
        <v>84</v>
      </c>
    </row>
    <row r="470" spans="1:47" hidden="1" x14ac:dyDescent="0.3">
      <c r="A470" t="s">
        <v>2379</v>
      </c>
      <c r="B470" t="s">
        <v>2380</v>
      </c>
      <c r="C470" s="1" t="str">
        <f t="shared" si="40"/>
        <v>21:0093</v>
      </c>
      <c r="D470" s="1" t="str">
        <f t="shared" si="41"/>
        <v>21:0007</v>
      </c>
      <c r="E470" t="s">
        <v>2381</v>
      </c>
      <c r="F470" t="s">
        <v>2382</v>
      </c>
      <c r="H470">
        <v>64.644791999999995</v>
      </c>
      <c r="I470">
        <v>-113.42323089999999</v>
      </c>
      <c r="J470" s="1" t="str">
        <f t="shared" si="38"/>
        <v>Till</v>
      </c>
      <c r="K470" s="1" t="str">
        <f t="shared" si="39"/>
        <v>&lt;63 micron</v>
      </c>
      <c r="L470" t="s">
        <v>51</v>
      </c>
      <c r="M470" t="s">
        <v>139</v>
      </c>
      <c r="N470" t="s">
        <v>116</v>
      </c>
      <c r="O470" t="s">
        <v>360</v>
      </c>
      <c r="P470" t="s">
        <v>81</v>
      </c>
      <c r="Q470" t="s">
        <v>64</v>
      </c>
      <c r="R470" t="s">
        <v>369</v>
      </c>
      <c r="S470" t="s">
        <v>116</v>
      </c>
      <c r="T470" t="s">
        <v>336</v>
      </c>
      <c r="U470" t="s">
        <v>64</v>
      </c>
      <c r="V470" t="s">
        <v>154</v>
      </c>
      <c r="W470" t="s">
        <v>451</v>
      </c>
      <c r="X470" t="s">
        <v>119</v>
      </c>
      <c r="Y470" t="s">
        <v>64</v>
      </c>
      <c r="Z470" t="s">
        <v>51</v>
      </c>
      <c r="AA470" t="s">
        <v>149</v>
      </c>
      <c r="AB470" t="s">
        <v>789</v>
      </c>
      <c r="AC470" t="s">
        <v>64</v>
      </c>
      <c r="AD470" t="s">
        <v>1384</v>
      </c>
      <c r="AE470" t="s">
        <v>152</v>
      </c>
      <c r="AF470" t="s">
        <v>607</v>
      </c>
      <c r="AG470" t="s">
        <v>354</v>
      </c>
      <c r="AH470" t="s">
        <v>71</v>
      </c>
      <c r="AI470" t="s">
        <v>124</v>
      </c>
      <c r="AJ470" t="s">
        <v>73</v>
      </c>
      <c r="AK470" t="s">
        <v>196</v>
      </c>
      <c r="AL470" t="s">
        <v>75</v>
      </c>
      <c r="AM470" t="s">
        <v>76</v>
      </c>
      <c r="AN470" t="s">
        <v>78</v>
      </c>
      <c r="AO470" t="s">
        <v>104</v>
      </c>
      <c r="AP470" t="s">
        <v>225</v>
      </c>
      <c r="AQ470" t="s">
        <v>55</v>
      </c>
      <c r="AR470" t="s">
        <v>64</v>
      </c>
      <c r="AS470" t="s">
        <v>126</v>
      </c>
      <c r="AT470" t="s">
        <v>171</v>
      </c>
      <c r="AU470" t="s">
        <v>84</v>
      </c>
    </row>
    <row r="471" spans="1:47" hidden="1" x14ac:dyDescent="0.3">
      <c r="A471" t="s">
        <v>2383</v>
      </c>
      <c r="B471" t="s">
        <v>2384</v>
      </c>
      <c r="C471" s="1" t="str">
        <f t="shared" si="40"/>
        <v>21:0093</v>
      </c>
      <c r="D471" s="1" t="str">
        <f t="shared" si="41"/>
        <v>21:0007</v>
      </c>
      <c r="E471" t="s">
        <v>2385</v>
      </c>
      <c r="F471" t="s">
        <v>2386</v>
      </c>
      <c r="H471">
        <v>64.551193600000005</v>
      </c>
      <c r="I471">
        <v>-113.4088242</v>
      </c>
      <c r="J471" s="1" t="str">
        <f t="shared" si="38"/>
        <v>Till</v>
      </c>
      <c r="K471" s="1" t="str">
        <f t="shared" si="39"/>
        <v>&lt;63 micron</v>
      </c>
      <c r="L471" t="s">
        <v>51</v>
      </c>
      <c r="M471" t="s">
        <v>300</v>
      </c>
      <c r="N471" t="s">
        <v>53</v>
      </c>
      <c r="O471" t="s">
        <v>112</v>
      </c>
      <c r="P471" t="s">
        <v>246</v>
      </c>
      <c r="Q471" t="s">
        <v>64</v>
      </c>
      <c r="R471" t="s">
        <v>308</v>
      </c>
      <c r="S471" t="s">
        <v>116</v>
      </c>
      <c r="T471" t="s">
        <v>284</v>
      </c>
      <c r="U471" t="s">
        <v>64</v>
      </c>
      <c r="V471" t="s">
        <v>219</v>
      </c>
      <c r="W471" t="s">
        <v>899</v>
      </c>
      <c r="X471" t="s">
        <v>97</v>
      </c>
      <c r="Y471" t="s">
        <v>64</v>
      </c>
      <c r="Z471" t="s">
        <v>51</v>
      </c>
      <c r="AA471" t="s">
        <v>98</v>
      </c>
      <c r="AB471" t="s">
        <v>66</v>
      </c>
      <c r="AC471" t="s">
        <v>64</v>
      </c>
      <c r="AD471" t="s">
        <v>1594</v>
      </c>
      <c r="AE471" t="s">
        <v>281</v>
      </c>
      <c r="AF471" t="s">
        <v>69</v>
      </c>
      <c r="AG471" t="s">
        <v>136</v>
      </c>
      <c r="AH471" t="s">
        <v>71</v>
      </c>
      <c r="AI471" t="s">
        <v>288</v>
      </c>
      <c r="AJ471" t="s">
        <v>73</v>
      </c>
      <c r="AK471" t="s">
        <v>297</v>
      </c>
      <c r="AL471" t="s">
        <v>75</v>
      </c>
      <c r="AM471" t="s">
        <v>76</v>
      </c>
      <c r="AN471" t="s">
        <v>78</v>
      </c>
      <c r="AO471" t="s">
        <v>78</v>
      </c>
      <c r="AP471" t="s">
        <v>183</v>
      </c>
      <c r="AQ471" t="s">
        <v>348</v>
      </c>
      <c r="AR471" t="s">
        <v>64</v>
      </c>
      <c r="AS471" t="s">
        <v>82</v>
      </c>
      <c r="AT471" t="s">
        <v>171</v>
      </c>
      <c r="AU471" t="s">
        <v>84</v>
      </c>
    </row>
    <row r="472" spans="1:47" hidden="1" x14ac:dyDescent="0.3">
      <c r="A472" t="s">
        <v>2387</v>
      </c>
      <c r="B472" t="s">
        <v>2388</v>
      </c>
      <c r="C472" s="1" t="str">
        <f t="shared" si="40"/>
        <v>21:0093</v>
      </c>
      <c r="D472" s="1" t="str">
        <f t="shared" si="41"/>
        <v>21:0007</v>
      </c>
      <c r="E472" t="s">
        <v>2389</v>
      </c>
      <c r="F472" t="s">
        <v>2390</v>
      </c>
      <c r="H472">
        <v>64.470600399999995</v>
      </c>
      <c r="I472">
        <v>-113.24439750000001</v>
      </c>
      <c r="J472" s="1" t="str">
        <f t="shared" si="38"/>
        <v>Till</v>
      </c>
      <c r="K472" s="1" t="str">
        <f t="shared" si="39"/>
        <v>&lt;63 micron</v>
      </c>
      <c r="L472" t="s">
        <v>51</v>
      </c>
      <c r="M472" t="s">
        <v>436</v>
      </c>
      <c r="N472" t="s">
        <v>53</v>
      </c>
      <c r="O472" t="s">
        <v>189</v>
      </c>
      <c r="P472" t="s">
        <v>595</v>
      </c>
      <c r="Q472" t="s">
        <v>81</v>
      </c>
      <c r="R472" t="s">
        <v>217</v>
      </c>
      <c r="S472" t="s">
        <v>116</v>
      </c>
      <c r="T472" t="s">
        <v>338</v>
      </c>
      <c r="U472" t="s">
        <v>259</v>
      </c>
      <c r="V472" t="s">
        <v>259</v>
      </c>
      <c r="W472" t="s">
        <v>713</v>
      </c>
      <c r="X472" t="s">
        <v>63</v>
      </c>
      <c r="Y472" t="s">
        <v>64</v>
      </c>
      <c r="Z472" t="s">
        <v>51</v>
      </c>
      <c r="AA472" t="s">
        <v>336</v>
      </c>
      <c r="AB472" t="s">
        <v>487</v>
      </c>
      <c r="AC472" t="s">
        <v>64</v>
      </c>
      <c r="AD472" t="s">
        <v>247</v>
      </c>
      <c r="AE472" t="s">
        <v>287</v>
      </c>
      <c r="AF472" t="s">
        <v>69</v>
      </c>
      <c r="AG472" t="s">
        <v>273</v>
      </c>
      <c r="AH472" t="s">
        <v>71</v>
      </c>
      <c r="AI472" t="s">
        <v>125</v>
      </c>
      <c r="AJ472" t="s">
        <v>73</v>
      </c>
      <c r="AK472" t="s">
        <v>339</v>
      </c>
      <c r="AL472" t="s">
        <v>75</v>
      </c>
      <c r="AM472" t="s">
        <v>76</v>
      </c>
      <c r="AN472" t="s">
        <v>78</v>
      </c>
      <c r="AO472" t="s">
        <v>78</v>
      </c>
      <c r="AP472" t="s">
        <v>225</v>
      </c>
      <c r="AQ472" t="s">
        <v>398</v>
      </c>
      <c r="AR472" t="s">
        <v>64</v>
      </c>
      <c r="AS472" t="s">
        <v>126</v>
      </c>
      <c r="AT472" t="s">
        <v>171</v>
      </c>
      <c r="AU472" t="s">
        <v>84</v>
      </c>
    </row>
    <row r="473" spans="1:47" hidden="1" x14ac:dyDescent="0.3">
      <c r="A473" t="s">
        <v>2391</v>
      </c>
      <c r="B473" t="s">
        <v>2392</v>
      </c>
      <c r="C473" s="1" t="str">
        <f t="shared" si="40"/>
        <v>21:0093</v>
      </c>
      <c r="D473" s="1" t="str">
        <f t="shared" si="41"/>
        <v>21:0007</v>
      </c>
      <c r="E473" t="s">
        <v>2389</v>
      </c>
      <c r="F473" t="s">
        <v>2393</v>
      </c>
      <c r="H473">
        <v>64.470600399999995</v>
      </c>
      <c r="I473">
        <v>-113.24439750000001</v>
      </c>
      <c r="J473" s="1" t="str">
        <f t="shared" si="38"/>
        <v>Till</v>
      </c>
      <c r="K473" s="1" t="str">
        <f t="shared" si="39"/>
        <v>&lt;63 micron</v>
      </c>
      <c r="L473" t="s">
        <v>51</v>
      </c>
      <c r="M473" t="s">
        <v>595</v>
      </c>
      <c r="N473" t="s">
        <v>53</v>
      </c>
      <c r="O473" t="s">
        <v>375</v>
      </c>
      <c r="P473" t="s">
        <v>105</v>
      </c>
      <c r="Q473" t="s">
        <v>81</v>
      </c>
      <c r="R473" t="s">
        <v>113</v>
      </c>
      <c r="S473" t="s">
        <v>116</v>
      </c>
      <c r="T473" t="s">
        <v>284</v>
      </c>
      <c r="U473" t="s">
        <v>64</v>
      </c>
      <c r="V473" t="s">
        <v>95</v>
      </c>
      <c r="W473" t="s">
        <v>300</v>
      </c>
      <c r="X473" t="s">
        <v>119</v>
      </c>
      <c r="Y473" t="s">
        <v>64</v>
      </c>
      <c r="Z473" t="s">
        <v>51</v>
      </c>
      <c r="AA473" t="s">
        <v>192</v>
      </c>
      <c r="AB473" t="s">
        <v>768</v>
      </c>
      <c r="AC473" t="s">
        <v>64</v>
      </c>
      <c r="AD473" t="s">
        <v>220</v>
      </c>
      <c r="AE473" t="s">
        <v>276</v>
      </c>
      <c r="AF473" t="s">
        <v>69</v>
      </c>
      <c r="AG473" t="s">
        <v>120</v>
      </c>
      <c r="AH473" t="s">
        <v>71</v>
      </c>
      <c r="AI473" t="s">
        <v>277</v>
      </c>
      <c r="AJ473" t="s">
        <v>73</v>
      </c>
      <c r="AK473" t="s">
        <v>196</v>
      </c>
      <c r="AL473" t="s">
        <v>75</v>
      </c>
      <c r="AM473" t="s">
        <v>76</v>
      </c>
      <c r="AN473" t="s">
        <v>78</v>
      </c>
      <c r="AO473" t="s">
        <v>78</v>
      </c>
      <c r="AP473" t="s">
        <v>281</v>
      </c>
      <c r="AQ473" t="s">
        <v>398</v>
      </c>
      <c r="AR473" t="s">
        <v>64</v>
      </c>
      <c r="AS473" t="s">
        <v>126</v>
      </c>
      <c r="AT473" t="s">
        <v>273</v>
      </c>
      <c r="AU473" t="s">
        <v>84</v>
      </c>
    </row>
    <row r="474" spans="1:47" hidden="1" x14ac:dyDescent="0.3">
      <c r="A474" t="s">
        <v>2394</v>
      </c>
      <c r="B474" t="s">
        <v>2395</v>
      </c>
      <c r="C474" s="1" t="str">
        <f t="shared" si="40"/>
        <v>21:0093</v>
      </c>
      <c r="D474" s="1" t="str">
        <f t="shared" si="41"/>
        <v>21:0007</v>
      </c>
      <c r="E474" t="s">
        <v>2396</v>
      </c>
      <c r="F474" t="s">
        <v>2397</v>
      </c>
      <c r="H474">
        <v>64.434529299999994</v>
      </c>
      <c r="I474">
        <v>-113.41688329999999</v>
      </c>
      <c r="J474" s="1" t="str">
        <f t="shared" si="38"/>
        <v>Till</v>
      </c>
      <c r="K474" s="1" t="str">
        <f t="shared" si="39"/>
        <v>&lt;63 micron</v>
      </c>
      <c r="L474" t="s">
        <v>51</v>
      </c>
      <c r="M474" t="s">
        <v>271</v>
      </c>
      <c r="N474" t="s">
        <v>53</v>
      </c>
      <c r="O474" t="s">
        <v>163</v>
      </c>
      <c r="P474" t="s">
        <v>170</v>
      </c>
      <c r="Q474" t="s">
        <v>259</v>
      </c>
      <c r="R474" t="s">
        <v>131</v>
      </c>
      <c r="S474" t="s">
        <v>60</v>
      </c>
      <c r="T474" t="s">
        <v>346</v>
      </c>
      <c r="U474" t="s">
        <v>259</v>
      </c>
      <c r="V474" t="s">
        <v>154</v>
      </c>
      <c r="W474" t="s">
        <v>182</v>
      </c>
      <c r="X474" t="s">
        <v>63</v>
      </c>
      <c r="Y474" t="s">
        <v>64</v>
      </c>
      <c r="Z474" t="s">
        <v>51</v>
      </c>
      <c r="AA474" t="s">
        <v>334</v>
      </c>
      <c r="AB474" t="s">
        <v>2055</v>
      </c>
      <c r="AC474" t="s">
        <v>64</v>
      </c>
      <c r="AD474" t="s">
        <v>1757</v>
      </c>
      <c r="AE474" t="s">
        <v>281</v>
      </c>
      <c r="AF474" t="s">
        <v>69</v>
      </c>
      <c r="AG474" t="s">
        <v>316</v>
      </c>
      <c r="AH474" t="s">
        <v>71</v>
      </c>
      <c r="AI474" t="s">
        <v>125</v>
      </c>
      <c r="AJ474" t="s">
        <v>73</v>
      </c>
      <c r="AK474" t="s">
        <v>210</v>
      </c>
      <c r="AL474" t="s">
        <v>1363</v>
      </c>
      <c r="AM474" t="s">
        <v>76</v>
      </c>
      <c r="AN474" t="s">
        <v>78</v>
      </c>
      <c r="AO474" t="s">
        <v>78</v>
      </c>
      <c r="AP474" t="s">
        <v>281</v>
      </c>
      <c r="AQ474" t="s">
        <v>595</v>
      </c>
      <c r="AR474" t="s">
        <v>64</v>
      </c>
      <c r="AS474" t="s">
        <v>82</v>
      </c>
      <c r="AT474" t="s">
        <v>171</v>
      </c>
      <c r="AU474" t="s">
        <v>84</v>
      </c>
    </row>
    <row r="475" spans="1:47" hidden="1" x14ac:dyDescent="0.3">
      <c r="A475" t="s">
        <v>2398</v>
      </c>
      <c r="B475" t="s">
        <v>2399</v>
      </c>
      <c r="C475" s="1" t="str">
        <f t="shared" si="40"/>
        <v>21:0093</v>
      </c>
      <c r="D475" s="1" t="str">
        <f t="shared" si="41"/>
        <v>21:0007</v>
      </c>
      <c r="E475" t="s">
        <v>2400</v>
      </c>
      <c r="F475" t="s">
        <v>2401</v>
      </c>
      <c r="H475">
        <v>64.377901199999997</v>
      </c>
      <c r="I475">
        <v>-113.2615064</v>
      </c>
      <c r="J475" s="1" t="str">
        <f t="shared" si="38"/>
        <v>Till</v>
      </c>
      <c r="K475" s="1" t="str">
        <f t="shared" si="39"/>
        <v>&lt;63 micron</v>
      </c>
      <c r="L475" t="s">
        <v>51</v>
      </c>
      <c r="M475" t="s">
        <v>56</v>
      </c>
      <c r="N475" t="s">
        <v>53</v>
      </c>
      <c r="O475" t="s">
        <v>163</v>
      </c>
      <c r="P475" t="s">
        <v>405</v>
      </c>
      <c r="Q475" t="s">
        <v>64</v>
      </c>
      <c r="R475" t="s">
        <v>93</v>
      </c>
      <c r="S475" t="s">
        <v>116</v>
      </c>
      <c r="T475" t="s">
        <v>149</v>
      </c>
      <c r="U475" t="s">
        <v>64</v>
      </c>
      <c r="V475" t="s">
        <v>219</v>
      </c>
      <c r="W475" t="s">
        <v>1473</v>
      </c>
      <c r="X475" t="s">
        <v>63</v>
      </c>
      <c r="Y475" t="s">
        <v>64</v>
      </c>
      <c r="Z475" t="s">
        <v>51</v>
      </c>
      <c r="AA475" t="s">
        <v>206</v>
      </c>
      <c r="AB475" t="s">
        <v>102</v>
      </c>
      <c r="AC475" t="s">
        <v>64</v>
      </c>
      <c r="AD475" t="s">
        <v>543</v>
      </c>
      <c r="AE475" t="s">
        <v>419</v>
      </c>
      <c r="AF475" t="s">
        <v>69</v>
      </c>
      <c r="AG475" t="s">
        <v>120</v>
      </c>
      <c r="AH475" t="s">
        <v>983</v>
      </c>
      <c r="AI475" t="s">
        <v>686</v>
      </c>
      <c r="AJ475" t="s">
        <v>73</v>
      </c>
      <c r="AK475" t="s">
        <v>105</v>
      </c>
      <c r="AL475" t="s">
        <v>75</v>
      </c>
      <c r="AM475" t="s">
        <v>76</v>
      </c>
      <c r="AN475" t="s">
        <v>95</v>
      </c>
      <c r="AO475" t="s">
        <v>251</v>
      </c>
      <c r="AP475" t="s">
        <v>79</v>
      </c>
      <c r="AQ475" t="s">
        <v>56</v>
      </c>
      <c r="AR475" t="s">
        <v>64</v>
      </c>
      <c r="AS475" t="s">
        <v>77</v>
      </c>
      <c r="AT475" t="s">
        <v>171</v>
      </c>
      <c r="AU475" t="s">
        <v>84</v>
      </c>
    </row>
    <row r="476" spans="1:47" hidden="1" x14ac:dyDescent="0.3">
      <c r="A476" t="s">
        <v>2402</v>
      </c>
      <c r="B476" t="s">
        <v>2403</v>
      </c>
      <c r="C476" s="1" t="str">
        <f t="shared" si="40"/>
        <v>21:0093</v>
      </c>
      <c r="D476" s="1" t="str">
        <f t="shared" si="41"/>
        <v>21:0007</v>
      </c>
      <c r="E476" t="s">
        <v>2404</v>
      </c>
      <c r="F476" t="s">
        <v>2405</v>
      </c>
      <c r="H476">
        <v>64.327803500000002</v>
      </c>
      <c r="I476">
        <v>-113.41832669999999</v>
      </c>
      <c r="J476" s="1" t="str">
        <f t="shared" si="38"/>
        <v>Till</v>
      </c>
      <c r="K476" s="1" t="str">
        <f t="shared" si="39"/>
        <v>&lt;63 micron</v>
      </c>
      <c r="L476" t="s">
        <v>51</v>
      </c>
      <c r="M476" t="s">
        <v>436</v>
      </c>
      <c r="N476" t="s">
        <v>260</v>
      </c>
      <c r="O476" t="s">
        <v>216</v>
      </c>
      <c r="P476" t="s">
        <v>297</v>
      </c>
      <c r="Q476" t="s">
        <v>64</v>
      </c>
      <c r="R476" t="s">
        <v>562</v>
      </c>
      <c r="S476" t="s">
        <v>60</v>
      </c>
      <c r="T476" t="s">
        <v>382</v>
      </c>
      <c r="U476" t="s">
        <v>64</v>
      </c>
      <c r="V476" t="s">
        <v>154</v>
      </c>
      <c r="W476" t="s">
        <v>685</v>
      </c>
      <c r="X476" t="s">
        <v>63</v>
      </c>
      <c r="Y476" t="s">
        <v>64</v>
      </c>
      <c r="Z476" t="s">
        <v>51</v>
      </c>
      <c r="AA476" t="s">
        <v>346</v>
      </c>
      <c r="AB476" t="s">
        <v>606</v>
      </c>
      <c r="AC476" t="s">
        <v>64</v>
      </c>
      <c r="AD476" t="s">
        <v>362</v>
      </c>
      <c r="AE476" t="s">
        <v>101</v>
      </c>
      <c r="AF476" t="s">
        <v>69</v>
      </c>
      <c r="AG476" t="s">
        <v>346</v>
      </c>
      <c r="AH476" t="s">
        <v>983</v>
      </c>
      <c r="AI476" t="s">
        <v>430</v>
      </c>
      <c r="AJ476" t="s">
        <v>73</v>
      </c>
      <c r="AK476" t="s">
        <v>208</v>
      </c>
      <c r="AL476" t="s">
        <v>75</v>
      </c>
      <c r="AM476" t="s">
        <v>76</v>
      </c>
      <c r="AN476" t="s">
        <v>78</v>
      </c>
      <c r="AO476" t="s">
        <v>78</v>
      </c>
      <c r="AP476" t="s">
        <v>111</v>
      </c>
      <c r="AQ476" t="s">
        <v>271</v>
      </c>
      <c r="AR476" t="s">
        <v>64</v>
      </c>
      <c r="AS476" t="s">
        <v>82</v>
      </c>
      <c r="AT476" t="s">
        <v>171</v>
      </c>
      <c r="AU476" t="s">
        <v>84</v>
      </c>
    </row>
    <row r="477" spans="1:47" hidden="1" x14ac:dyDescent="0.3">
      <c r="A477" t="s">
        <v>2406</v>
      </c>
      <c r="B477" t="s">
        <v>2407</v>
      </c>
      <c r="C477" s="1" t="str">
        <f t="shared" si="40"/>
        <v>21:0093</v>
      </c>
      <c r="D477" s="1" t="str">
        <f t="shared" si="41"/>
        <v>21:0007</v>
      </c>
      <c r="E477" t="s">
        <v>2408</v>
      </c>
      <c r="F477" t="s">
        <v>2409</v>
      </c>
      <c r="H477">
        <v>64.292491400000003</v>
      </c>
      <c r="I477">
        <v>-113.25053990000001</v>
      </c>
      <c r="J477" s="1" t="str">
        <f t="shared" si="38"/>
        <v>Till</v>
      </c>
      <c r="K477" s="1" t="str">
        <f t="shared" si="39"/>
        <v>&lt;63 micron</v>
      </c>
      <c r="L477" t="s">
        <v>51</v>
      </c>
      <c r="M477" t="s">
        <v>55</v>
      </c>
      <c r="N477" t="s">
        <v>53</v>
      </c>
      <c r="O477" t="s">
        <v>381</v>
      </c>
      <c r="P477" t="s">
        <v>126</v>
      </c>
      <c r="Q477" t="s">
        <v>64</v>
      </c>
      <c r="R477" t="s">
        <v>825</v>
      </c>
      <c r="S477" t="s">
        <v>116</v>
      </c>
      <c r="T477" t="s">
        <v>149</v>
      </c>
      <c r="U477" t="s">
        <v>64</v>
      </c>
      <c r="V477" t="s">
        <v>259</v>
      </c>
      <c r="W477" t="s">
        <v>285</v>
      </c>
      <c r="X477" t="s">
        <v>63</v>
      </c>
      <c r="Y477" t="s">
        <v>64</v>
      </c>
      <c r="Z477" t="s">
        <v>51</v>
      </c>
      <c r="AA477" t="s">
        <v>296</v>
      </c>
      <c r="AB477" t="s">
        <v>66</v>
      </c>
      <c r="AC477" t="s">
        <v>64</v>
      </c>
      <c r="AD477" t="s">
        <v>220</v>
      </c>
      <c r="AE477" t="s">
        <v>223</v>
      </c>
      <c r="AF477" t="s">
        <v>69</v>
      </c>
      <c r="AG477" t="s">
        <v>607</v>
      </c>
      <c r="AH477" t="s">
        <v>71</v>
      </c>
      <c r="AI477" t="s">
        <v>264</v>
      </c>
      <c r="AJ477" t="s">
        <v>73</v>
      </c>
      <c r="AK477" t="s">
        <v>208</v>
      </c>
      <c r="AL477" t="s">
        <v>75</v>
      </c>
      <c r="AM477" t="s">
        <v>76</v>
      </c>
      <c r="AN477" t="s">
        <v>78</v>
      </c>
      <c r="AO477" t="s">
        <v>78</v>
      </c>
      <c r="AP477" t="s">
        <v>152</v>
      </c>
      <c r="AQ477" t="s">
        <v>398</v>
      </c>
      <c r="AR477" t="s">
        <v>64</v>
      </c>
      <c r="AS477" t="s">
        <v>139</v>
      </c>
      <c r="AT477" t="s">
        <v>171</v>
      </c>
      <c r="AU477" t="s">
        <v>84</v>
      </c>
    </row>
    <row r="478" spans="1:47" hidden="1" x14ac:dyDescent="0.3">
      <c r="A478" t="s">
        <v>2410</v>
      </c>
      <c r="B478" t="s">
        <v>2411</v>
      </c>
      <c r="C478" s="1" t="str">
        <f t="shared" si="40"/>
        <v>21:0093</v>
      </c>
      <c r="D478" s="1" t="str">
        <f t="shared" si="41"/>
        <v>21:0007</v>
      </c>
      <c r="E478" t="s">
        <v>2412</v>
      </c>
      <c r="F478" t="s">
        <v>2413</v>
      </c>
      <c r="H478">
        <v>64.339178099999998</v>
      </c>
      <c r="I478">
        <v>-113.1005096</v>
      </c>
      <c r="J478" s="1" t="str">
        <f t="shared" si="38"/>
        <v>Till</v>
      </c>
      <c r="K478" s="1" t="str">
        <f t="shared" si="39"/>
        <v>&lt;63 micron</v>
      </c>
      <c r="L478" t="s">
        <v>51</v>
      </c>
      <c r="M478" t="s">
        <v>82</v>
      </c>
      <c r="N478" t="s">
        <v>53</v>
      </c>
      <c r="O478" t="s">
        <v>352</v>
      </c>
      <c r="P478" t="s">
        <v>481</v>
      </c>
      <c r="Q478" t="s">
        <v>259</v>
      </c>
      <c r="R478" t="s">
        <v>106</v>
      </c>
      <c r="S478" t="s">
        <v>116</v>
      </c>
      <c r="T478" t="s">
        <v>318</v>
      </c>
      <c r="U478" t="s">
        <v>64</v>
      </c>
      <c r="V478" t="s">
        <v>154</v>
      </c>
      <c r="W478" t="s">
        <v>135</v>
      </c>
      <c r="X478" t="s">
        <v>63</v>
      </c>
      <c r="Y478" t="s">
        <v>64</v>
      </c>
      <c r="Z478" t="s">
        <v>51</v>
      </c>
      <c r="AA478" t="s">
        <v>218</v>
      </c>
      <c r="AB478" t="s">
        <v>66</v>
      </c>
      <c r="AC478" t="s">
        <v>64</v>
      </c>
      <c r="AD478" t="s">
        <v>719</v>
      </c>
      <c r="AE478" t="s">
        <v>470</v>
      </c>
      <c r="AF478" t="s">
        <v>69</v>
      </c>
      <c r="AG478" t="s">
        <v>308</v>
      </c>
      <c r="AH478" t="s">
        <v>71</v>
      </c>
      <c r="AI478" t="s">
        <v>264</v>
      </c>
      <c r="AJ478" t="s">
        <v>73</v>
      </c>
      <c r="AK478" t="s">
        <v>686</v>
      </c>
      <c r="AL478" t="s">
        <v>75</v>
      </c>
      <c r="AM478" t="s">
        <v>76</v>
      </c>
      <c r="AN478" t="s">
        <v>78</v>
      </c>
      <c r="AO478" t="s">
        <v>78</v>
      </c>
      <c r="AP478" t="s">
        <v>152</v>
      </c>
      <c r="AQ478" t="s">
        <v>56</v>
      </c>
      <c r="AR478" t="s">
        <v>64</v>
      </c>
      <c r="AS478" t="s">
        <v>300</v>
      </c>
      <c r="AT478" t="s">
        <v>171</v>
      </c>
      <c r="AU478" t="s">
        <v>84</v>
      </c>
    </row>
    <row r="479" spans="1:47" hidden="1" x14ac:dyDescent="0.3">
      <c r="A479" t="s">
        <v>2414</v>
      </c>
      <c r="B479" t="s">
        <v>2415</v>
      </c>
      <c r="C479" s="1" t="str">
        <f t="shared" si="40"/>
        <v>21:0093</v>
      </c>
      <c r="D479" s="1" t="str">
        <f t="shared" si="41"/>
        <v>21:0007</v>
      </c>
      <c r="E479" t="s">
        <v>2416</v>
      </c>
      <c r="F479" t="s">
        <v>2417</v>
      </c>
      <c r="H479">
        <v>64.427986200000007</v>
      </c>
      <c r="I479">
        <v>-113.08894069999999</v>
      </c>
      <c r="J479" s="1" t="str">
        <f t="shared" si="38"/>
        <v>Till</v>
      </c>
      <c r="K479" s="1" t="str">
        <f t="shared" si="39"/>
        <v>&lt;63 micron</v>
      </c>
      <c r="L479" t="s">
        <v>51</v>
      </c>
      <c r="M479" t="s">
        <v>348</v>
      </c>
      <c r="N479" t="s">
        <v>56</v>
      </c>
      <c r="O479" t="s">
        <v>352</v>
      </c>
      <c r="P479" t="s">
        <v>299</v>
      </c>
      <c r="Q479" t="s">
        <v>81</v>
      </c>
      <c r="R479" t="s">
        <v>83</v>
      </c>
      <c r="S479" t="s">
        <v>60</v>
      </c>
      <c r="T479" t="s">
        <v>65</v>
      </c>
      <c r="U479" t="s">
        <v>64</v>
      </c>
      <c r="V479" t="s">
        <v>259</v>
      </c>
      <c r="W479" t="s">
        <v>506</v>
      </c>
      <c r="X479" t="s">
        <v>63</v>
      </c>
      <c r="Y479" t="s">
        <v>64</v>
      </c>
      <c r="Z479" t="s">
        <v>51</v>
      </c>
      <c r="AA479" t="s">
        <v>120</v>
      </c>
      <c r="AB479" t="s">
        <v>789</v>
      </c>
      <c r="AC479" t="s">
        <v>64</v>
      </c>
      <c r="AD479" t="s">
        <v>894</v>
      </c>
      <c r="AE479" t="s">
        <v>337</v>
      </c>
      <c r="AF479" t="s">
        <v>69</v>
      </c>
      <c r="AG479" t="s">
        <v>607</v>
      </c>
      <c r="AH479" t="s">
        <v>71</v>
      </c>
      <c r="AI479" t="s">
        <v>74</v>
      </c>
      <c r="AJ479" t="s">
        <v>73</v>
      </c>
      <c r="AK479" t="s">
        <v>52</v>
      </c>
      <c r="AL479" t="s">
        <v>75</v>
      </c>
      <c r="AM479" t="s">
        <v>76</v>
      </c>
      <c r="AN479" t="s">
        <v>78</v>
      </c>
      <c r="AO479" t="s">
        <v>78</v>
      </c>
      <c r="AP479" t="s">
        <v>178</v>
      </c>
      <c r="AQ479" t="s">
        <v>271</v>
      </c>
      <c r="AR479" t="s">
        <v>64</v>
      </c>
      <c r="AS479" t="s">
        <v>126</v>
      </c>
      <c r="AT479" t="s">
        <v>273</v>
      </c>
      <c r="AU479" t="s">
        <v>84</v>
      </c>
    </row>
    <row r="480" spans="1:47" hidden="1" x14ac:dyDescent="0.3">
      <c r="A480" t="s">
        <v>2418</v>
      </c>
      <c r="B480" t="s">
        <v>2419</v>
      </c>
      <c r="C480" s="1" t="str">
        <f t="shared" si="40"/>
        <v>21:0093</v>
      </c>
      <c r="D480" s="1" t="str">
        <f t="shared" si="41"/>
        <v>21:0007</v>
      </c>
      <c r="E480" t="s">
        <v>2420</v>
      </c>
      <c r="F480" t="s">
        <v>2421</v>
      </c>
      <c r="H480">
        <v>64.216974500000006</v>
      </c>
      <c r="I480">
        <v>-113.3781556</v>
      </c>
      <c r="J480" s="1" t="str">
        <f t="shared" si="38"/>
        <v>Till</v>
      </c>
      <c r="K480" s="1" t="str">
        <f t="shared" si="39"/>
        <v>&lt;63 micron</v>
      </c>
      <c r="L480" t="s">
        <v>51</v>
      </c>
      <c r="M480" t="s">
        <v>436</v>
      </c>
      <c r="N480" t="s">
        <v>60</v>
      </c>
      <c r="O480" t="s">
        <v>270</v>
      </c>
      <c r="P480" t="s">
        <v>339</v>
      </c>
      <c r="Q480" t="s">
        <v>64</v>
      </c>
      <c r="R480" t="s">
        <v>70</v>
      </c>
      <c r="S480" t="s">
        <v>116</v>
      </c>
      <c r="T480" t="s">
        <v>68</v>
      </c>
      <c r="U480" t="s">
        <v>259</v>
      </c>
      <c r="V480" t="s">
        <v>95</v>
      </c>
      <c r="W480" t="s">
        <v>326</v>
      </c>
      <c r="X480" t="s">
        <v>72</v>
      </c>
      <c r="Y480" t="s">
        <v>64</v>
      </c>
      <c r="Z480" t="s">
        <v>51</v>
      </c>
      <c r="AA480" t="s">
        <v>413</v>
      </c>
      <c r="AB480" t="s">
        <v>134</v>
      </c>
      <c r="AC480" t="s">
        <v>64</v>
      </c>
      <c r="AD480" t="s">
        <v>295</v>
      </c>
      <c r="AE480" t="s">
        <v>68</v>
      </c>
      <c r="AF480" t="s">
        <v>69</v>
      </c>
      <c r="AG480" t="s">
        <v>413</v>
      </c>
      <c r="AH480" t="s">
        <v>71</v>
      </c>
      <c r="AI480" t="s">
        <v>277</v>
      </c>
      <c r="AJ480" t="s">
        <v>73</v>
      </c>
      <c r="AK480" t="s">
        <v>600</v>
      </c>
      <c r="AL480" t="s">
        <v>75</v>
      </c>
      <c r="AM480" t="s">
        <v>76</v>
      </c>
      <c r="AN480" t="s">
        <v>154</v>
      </c>
      <c r="AO480" t="s">
        <v>78</v>
      </c>
      <c r="AP480" t="s">
        <v>152</v>
      </c>
      <c r="AQ480" t="s">
        <v>283</v>
      </c>
      <c r="AR480" t="s">
        <v>259</v>
      </c>
      <c r="AS480" t="s">
        <v>82</v>
      </c>
      <c r="AT480" t="s">
        <v>171</v>
      </c>
      <c r="AU480" t="s">
        <v>84</v>
      </c>
    </row>
    <row r="481" spans="1:47" hidden="1" x14ac:dyDescent="0.3">
      <c r="A481" t="s">
        <v>2422</v>
      </c>
      <c r="B481" t="s">
        <v>2423</v>
      </c>
      <c r="C481" s="1" t="str">
        <f t="shared" si="40"/>
        <v>21:0093</v>
      </c>
      <c r="D481" s="1" t="str">
        <f t="shared" si="41"/>
        <v>21:0007</v>
      </c>
      <c r="E481" t="s">
        <v>2424</v>
      </c>
      <c r="F481" t="s">
        <v>2425</v>
      </c>
      <c r="H481">
        <v>64.179902200000001</v>
      </c>
      <c r="I481">
        <v>-113.2350022</v>
      </c>
      <c r="J481" s="1" t="str">
        <f t="shared" si="38"/>
        <v>Till</v>
      </c>
      <c r="K481" s="1" t="str">
        <f t="shared" si="39"/>
        <v>&lt;63 micron</v>
      </c>
      <c r="L481" t="s">
        <v>51</v>
      </c>
      <c r="M481" t="s">
        <v>355</v>
      </c>
      <c r="N481" t="s">
        <v>53</v>
      </c>
      <c r="O481" t="s">
        <v>1116</v>
      </c>
      <c r="P481" t="s">
        <v>481</v>
      </c>
      <c r="Q481" t="s">
        <v>64</v>
      </c>
      <c r="R481" t="s">
        <v>113</v>
      </c>
      <c r="S481" t="s">
        <v>60</v>
      </c>
      <c r="T481" t="s">
        <v>338</v>
      </c>
      <c r="U481" t="s">
        <v>64</v>
      </c>
      <c r="V481" t="s">
        <v>154</v>
      </c>
      <c r="W481" t="s">
        <v>77</v>
      </c>
      <c r="X481" t="s">
        <v>63</v>
      </c>
      <c r="Y481" t="s">
        <v>64</v>
      </c>
      <c r="Z481" t="s">
        <v>51</v>
      </c>
      <c r="AA481" t="s">
        <v>149</v>
      </c>
      <c r="AB481" t="s">
        <v>606</v>
      </c>
      <c r="AC481" t="s">
        <v>64</v>
      </c>
      <c r="AD481" t="s">
        <v>864</v>
      </c>
      <c r="AE481" t="s">
        <v>223</v>
      </c>
      <c r="AF481" t="s">
        <v>69</v>
      </c>
      <c r="AG481" t="s">
        <v>68</v>
      </c>
      <c r="AH481" t="s">
        <v>194</v>
      </c>
      <c r="AI481" t="s">
        <v>80</v>
      </c>
      <c r="AJ481" t="s">
        <v>73</v>
      </c>
      <c r="AK481" t="s">
        <v>314</v>
      </c>
      <c r="AL481" t="s">
        <v>75</v>
      </c>
      <c r="AM481" t="s">
        <v>76</v>
      </c>
      <c r="AN481" t="s">
        <v>78</v>
      </c>
      <c r="AO481" t="s">
        <v>219</v>
      </c>
      <c r="AP481" t="s">
        <v>269</v>
      </c>
      <c r="AQ481" t="s">
        <v>595</v>
      </c>
      <c r="AR481" t="s">
        <v>64</v>
      </c>
      <c r="AS481" t="s">
        <v>81</v>
      </c>
      <c r="AT481" t="s">
        <v>171</v>
      </c>
      <c r="AU481" t="s">
        <v>84</v>
      </c>
    </row>
    <row r="482" spans="1:47" hidden="1" x14ac:dyDescent="0.3">
      <c r="A482" t="s">
        <v>2426</v>
      </c>
      <c r="B482" t="s">
        <v>2427</v>
      </c>
      <c r="C482" s="1" t="str">
        <f t="shared" si="40"/>
        <v>21:0093</v>
      </c>
      <c r="D482" s="1" t="str">
        <f t="shared" si="41"/>
        <v>21:0007</v>
      </c>
      <c r="E482" t="s">
        <v>2428</v>
      </c>
      <c r="F482" t="s">
        <v>2429</v>
      </c>
      <c r="H482">
        <v>64.125446199999999</v>
      </c>
      <c r="I482">
        <v>-113.3945937</v>
      </c>
      <c r="J482" s="1" t="str">
        <f t="shared" si="38"/>
        <v>Till</v>
      </c>
      <c r="K482" s="1" t="str">
        <f t="shared" si="39"/>
        <v>&lt;63 micron</v>
      </c>
      <c r="L482" t="s">
        <v>51</v>
      </c>
      <c r="M482" t="s">
        <v>333</v>
      </c>
      <c r="N482" t="s">
        <v>53</v>
      </c>
      <c r="O482" t="s">
        <v>909</v>
      </c>
      <c r="P482" t="s">
        <v>348</v>
      </c>
      <c r="Q482" t="s">
        <v>81</v>
      </c>
      <c r="R482" t="s">
        <v>94</v>
      </c>
      <c r="S482" t="s">
        <v>60</v>
      </c>
      <c r="T482" t="s">
        <v>336</v>
      </c>
      <c r="U482" t="s">
        <v>64</v>
      </c>
      <c r="V482" t="s">
        <v>219</v>
      </c>
      <c r="W482" t="s">
        <v>538</v>
      </c>
      <c r="X482" t="s">
        <v>119</v>
      </c>
      <c r="Y482" t="s">
        <v>64</v>
      </c>
      <c r="Z482" t="s">
        <v>51</v>
      </c>
      <c r="AA482" t="s">
        <v>296</v>
      </c>
      <c r="AB482" t="s">
        <v>274</v>
      </c>
      <c r="AC482" t="s">
        <v>64</v>
      </c>
      <c r="AD482" t="s">
        <v>1384</v>
      </c>
      <c r="AE482" t="s">
        <v>98</v>
      </c>
      <c r="AF482" t="s">
        <v>69</v>
      </c>
      <c r="AG482" t="s">
        <v>272</v>
      </c>
      <c r="AH482" t="s">
        <v>71</v>
      </c>
      <c r="AI482" t="s">
        <v>153</v>
      </c>
      <c r="AJ482" t="s">
        <v>73</v>
      </c>
      <c r="AK482" t="s">
        <v>686</v>
      </c>
      <c r="AL482" t="s">
        <v>75</v>
      </c>
      <c r="AM482" t="s">
        <v>76</v>
      </c>
      <c r="AN482" t="s">
        <v>78</v>
      </c>
      <c r="AO482" t="s">
        <v>78</v>
      </c>
      <c r="AP482" t="s">
        <v>192</v>
      </c>
      <c r="AQ482" t="s">
        <v>92</v>
      </c>
      <c r="AR482" t="s">
        <v>64</v>
      </c>
      <c r="AS482" t="s">
        <v>253</v>
      </c>
      <c r="AT482" t="s">
        <v>171</v>
      </c>
      <c r="AU482" t="s">
        <v>84</v>
      </c>
    </row>
    <row r="483" spans="1:47" hidden="1" x14ac:dyDescent="0.3">
      <c r="A483" t="s">
        <v>2430</v>
      </c>
      <c r="B483" t="s">
        <v>2431</v>
      </c>
      <c r="C483" s="1" t="str">
        <f t="shared" si="40"/>
        <v>21:0093</v>
      </c>
      <c r="D483" s="1" t="str">
        <f t="shared" si="41"/>
        <v>21:0007</v>
      </c>
      <c r="E483" t="s">
        <v>2432</v>
      </c>
      <c r="F483" t="s">
        <v>2433</v>
      </c>
      <c r="H483">
        <v>64.048014899999998</v>
      </c>
      <c r="I483">
        <v>-113.39175849999999</v>
      </c>
      <c r="J483" s="1" t="str">
        <f t="shared" si="38"/>
        <v>Till</v>
      </c>
      <c r="K483" s="1" t="str">
        <f t="shared" si="39"/>
        <v>&lt;63 micron</v>
      </c>
      <c r="L483" t="s">
        <v>51</v>
      </c>
      <c r="M483" t="s">
        <v>91</v>
      </c>
      <c r="N483" t="s">
        <v>53</v>
      </c>
      <c r="O483" t="s">
        <v>270</v>
      </c>
      <c r="P483" t="s">
        <v>481</v>
      </c>
      <c r="Q483" t="s">
        <v>259</v>
      </c>
      <c r="R483" t="s">
        <v>145</v>
      </c>
      <c r="S483" t="s">
        <v>60</v>
      </c>
      <c r="T483" t="s">
        <v>120</v>
      </c>
      <c r="U483" t="s">
        <v>64</v>
      </c>
      <c r="V483" t="s">
        <v>259</v>
      </c>
      <c r="W483" t="s">
        <v>577</v>
      </c>
      <c r="X483" t="s">
        <v>63</v>
      </c>
      <c r="Y483" t="s">
        <v>64</v>
      </c>
      <c r="Z483" t="s">
        <v>51</v>
      </c>
      <c r="AA483" t="s">
        <v>149</v>
      </c>
      <c r="AB483" t="s">
        <v>102</v>
      </c>
      <c r="AC483" t="s">
        <v>64</v>
      </c>
      <c r="AD483" t="s">
        <v>543</v>
      </c>
      <c r="AE483" t="s">
        <v>162</v>
      </c>
      <c r="AF483" t="s">
        <v>69</v>
      </c>
      <c r="AG483" t="s">
        <v>131</v>
      </c>
      <c r="AH483" t="s">
        <v>71</v>
      </c>
      <c r="AI483" t="s">
        <v>288</v>
      </c>
      <c r="AJ483" t="s">
        <v>73</v>
      </c>
      <c r="AK483" t="s">
        <v>60</v>
      </c>
      <c r="AL483" t="s">
        <v>75</v>
      </c>
      <c r="AM483" t="s">
        <v>76</v>
      </c>
      <c r="AN483" t="s">
        <v>78</v>
      </c>
      <c r="AO483" t="s">
        <v>78</v>
      </c>
      <c r="AP483" t="s">
        <v>419</v>
      </c>
      <c r="AQ483" t="s">
        <v>82</v>
      </c>
      <c r="AR483" t="s">
        <v>64</v>
      </c>
      <c r="AS483" t="s">
        <v>77</v>
      </c>
      <c r="AT483" t="s">
        <v>171</v>
      </c>
      <c r="AU483" t="s">
        <v>84</v>
      </c>
    </row>
    <row r="484" spans="1:47" hidden="1" x14ac:dyDescent="0.3">
      <c r="A484" t="s">
        <v>2434</v>
      </c>
      <c r="B484" t="s">
        <v>2435</v>
      </c>
      <c r="C484" s="1" t="str">
        <f t="shared" si="40"/>
        <v>21:0093</v>
      </c>
      <c r="D484" s="1" t="str">
        <f t="shared" si="41"/>
        <v>21:0007</v>
      </c>
      <c r="E484" t="s">
        <v>2436</v>
      </c>
      <c r="F484" t="s">
        <v>2437</v>
      </c>
      <c r="H484">
        <v>64.784883500000007</v>
      </c>
      <c r="I484">
        <v>-113.57192449999999</v>
      </c>
      <c r="J484" s="1" t="str">
        <f t="shared" si="38"/>
        <v>Till</v>
      </c>
      <c r="K484" s="1" t="str">
        <f t="shared" si="39"/>
        <v>&lt;63 micron</v>
      </c>
      <c r="L484" t="s">
        <v>51</v>
      </c>
      <c r="M484" t="s">
        <v>82</v>
      </c>
      <c r="N484" t="s">
        <v>81</v>
      </c>
      <c r="O484" t="s">
        <v>270</v>
      </c>
      <c r="P484" t="s">
        <v>246</v>
      </c>
      <c r="Q484" t="s">
        <v>64</v>
      </c>
      <c r="R484" t="s">
        <v>621</v>
      </c>
      <c r="S484" t="s">
        <v>60</v>
      </c>
      <c r="T484" t="s">
        <v>814</v>
      </c>
      <c r="U484" t="s">
        <v>64</v>
      </c>
      <c r="V484" t="s">
        <v>95</v>
      </c>
      <c r="W484" t="s">
        <v>317</v>
      </c>
      <c r="X484" t="s">
        <v>119</v>
      </c>
      <c r="Y484" t="s">
        <v>64</v>
      </c>
      <c r="Z484" t="s">
        <v>51</v>
      </c>
      <c r="AA484" t="s">
        <v>65</v>
      </c>
      <c r="AB484" t="s">
        <v>2055</v>
      </c>
      <c r="AC484" t="s">
        <v>64</v>
      </c>
      <c r="AD484" t="s">
        <v>784</v>
      </c>
      <c r="AE484" t="s">
        <v>337</v>
      </c>
      <c r="AF484" t="s">
        <v>69</v>
      </c>
      <c r="AG484" t="s">
        <v>273</v>
      </c>
      <c r="AH484" t="s">
        <v>71</v>
      </c>
      <c r="AI484" t="s">
        <v>208</v>
      </c>
      <c r="AJ484" t="s">
        <v>73</v>
      </c>
      <c r="AK484" t="s">
        <v>208</v>
      </c>
      <c r="AL484" t="s">
        <v>75</v>
      </c>
      <c r="AM484" t="s">
        <v>76</v>
      </c>
      <c r="AN484" t="s">
        <v>78</v>
      </c>
      <c r="AO484" t="s">
        <v>104</v>
      </c>
      <c r="AP484" t="s">
        <v>178</v>
      </c>
      <c r="AQ484" t="s">
        <v>170</v>
      </c>
      <c r="AR484" t="s">
        <v>64</v>
      </c>
      <c r="AS484" t="s">
        <v>299</v>
      </c>
      <c r="AT484" t="s">
        <v>171</v>
      </c>
      <c r="AU484" t="s">
        <v>84</v>
      </c>
    </row>
    <row r="485" spans="1:47" hidden="1" x14ac:dyDescent="0.3">
      <c r="A485" t="s">
        <v>2438</v>
      </c>
      <c r="B485" t="s">
        <v>2439</v>
      </c>
      <c r="C485" s="1" t="str">
        <f t="shared" si="40"/>
        <v>21:0093</v>
      </c>
      <c r="D485" s="1" t="str">
        <f t="shared" si="41"/>
        <v>21:0007</v>
      </c>
      <c r="E485" t="s">
        <v>2440</v>
      </c>
      <c r="F485" t="s">
        <v>2441</v>
      </c>
      <c r="H485">
        <v>64.791514199999995</v>
      </c>
      <c r="I485">
        <v>-113.9291884</v>
      </c>
      <c r="J485" s="1" t="str">
        <f t="shared" si="38"/>
        <v>Till</v>
      </c>
      <c r="K485" s="1" t="str">
        <f t="shared" si="39"/>
        <v>&lt;63 micron</v>
      </c>
      <c r="L485" t="s">
        <v>51</v>
      </c>
      <c r="M485" t="s">
        <v>147</v>
      </c>
      <c r="N485" t="s">
        <v>53</v>
      </c>
      <c r="O485" t="s">
        <v>397</v>
      </c>
      <c r="P485" t="s">
        <v>55</v>
      </c>
      <c r="Q485" t="s">
        <v>64</v>
      </c>
      <c r="R485" t="s">
        <v>308</v>
      </c>
      <c r="S485" t="s">
        <v>56</v>
      </c>
      <c r="T485" t="s">
        <v>101</v>
      </c>
      <c r="U485" t="s">
        <v>64</v>
      </c>
      <c r="V485" t="s">
        <v>154</v>
      </c>
      <c r="W485" t="s">
        <v>1492</v>
      </c>
      <c r="X485" t="s">
        <v>63</v>
      </c>
      <c r="Y485" t="s">
        <v>64</v>
      </c>
      <c r="Z485" t="s">
        <v>51</v>
      </c>
      <c r="AA485" t="s">
        <v>336</v>
      </c>
      <c r="AB485" t="s">
        <v>319</v>
      </c>
      <c r="AC485" t="s">
        <v>64</v>
      </c>
      <c r="AD485" t="s">
        <v>1896</v>
      </c>
      <c r="AE485" t="s">
        <v>111</v>
      </c>
      <c r="AF485" t="s">
        <v>69</v>
      </c>
      <c r="AG485" t="s">
        <v>211</v>
      </c>
      <c r="AH485" t="s">
        <v>983</v>
      </c>
      <c r="AI485" t="s">
        <v>155</v>
      </c>
      <c r="AJ485" t="s">
        <v>73</v>
      </c>
      <c r="AK485" t="s">
        <v>155</v>
      </c>
      <c r="AL485" t="s">
        <v>75</v>
      </c>
      <c r="AM485" t="s">
        <v>76</v>
      </c>
      <c r="AN485" t="s">
        <v>154</v>
      </c>
      <c r="AO485" t="s">
        <v>168</v>
      </c>
      <c r="AP485" t="s">
        <v>183</v>
      </c>
      <c r="AQ485" t="s">
        <v>246</v>
      </c>
      <c r="AR485" t="s">
        <v>64</v>
      </c>
      <c r="AS485" t="s">
        <v>246</v>
      </c>
      <c r="AT485" t="s">
        <v>171</v>
      </c>
      <c r="AU485" t="s">
        <v>84</v>
      </c>
    </row>
    <row r="486" spans="1:47" hidden="1" x14ac:dyDescent="0.3">
      <c r="A486" t="s">
        <v>2442</v>
      </c>
      <c r="B486" t="s">
        <v>2443</v>
      </c>
      <c r="C486" s="1" t="str">
        <f t="shared" si="40"/>
        <v>21:0093</v>
      </c>
      <c r="D486" s="1" t="str">
        <f t="shared" si="41"/>
        <v>21:0007</v>
      </c>
      <c r="E486" t="s">
        <v>2444</v>
      </c>
      <c r="F486" t="s">
        <v>2445</v>
      </c>
      <c r="H486">
        <v>64.875957299999996</v>
      </c>
      <c r="I486">
        <v>-113.9242115</v>
      </c>
      <c r="J486" s="1" t="str">
        <f t="shared" si="38"/>
        <v>Till</v>
      </c>
      <c r="K486" s="1" t="str">
        <f t="shared" si="39"/>
        <v>&lt;63 micron</v>
      </c>
      <c r="L486" t="s">
        <v>51</v>
      </c>
      <c r="M486" t="s">
        <v>137</v>
      </c>
      <c r="N486" t="s">
        <v>53</v>
      </c>
      <c r="O486" t="s">
        <v>245</v>
      </c>
      <c r="P486" t="s">
        <v>77</v>
      </c>
      <c r="Q486" t="s">
        <v>259</v>
      </c>
      <c r="R486" t="s">
        <v>607</v>
      </c>
      <c r="S486" t="s">
        <v>56</v>
      </c>
      <c r="T486" t="s">
        <v>101</v>
      </c>
      <c r="U486" t="s">
        <v>64</v>
      </c>
      <c r="V486" t="s">
        <v>259</v>
      </c>
      <c r="W486" t="s">
        <v>61</v>
      </c>
      <c r="X486" t="s">
        <v>63</v>
      </c>
      <c r="Y486" t="s">
        <v>64</v>
      </c>
      <c r="Z486" t="s">
        <v>51</v>
      </c>
      <c r="AA486" t="s">
        <v>98</v>
      </c>
      <c r="AB486" t="s">
        <v>606</v>
      </c>
      <c r="AC486" t="s">
        <v>64</v>
      </c>
      <c r="AD486" t="s">
        <v>126</v>
      </c>
      <c r="AE486" t="s">
        <v>269</v>
      </c>
      <c r="AF486" t="s">
        <v>69</v>
      </c>
      <c r="AG486" t="s">
        <v>149</v>
      </c>
      <c r="AH486" t="s">
        <v>71</v>
      </c>
      <c r="AI486" t="s">
        <v>196</v>
      </c>
      <c r="AJ486" t="s">
        <v>73</v>
      </c>
      <c r="AK486" t="s">
        <v>167</v>
      </c>
      <c r="AL486" t="s">
        <v>75</v>
      </c>
      <c r="AM486" t="s">
        <v>76</v>
      </c>
      <c r="AN486" t="s">
        <v>78</v>
      </c>
      <c r="AO486" t="s">
        <v>78</v>
      </c>
      <c r="AP486" t="s">
        <v>260</v>
      </c>
      <c r="AQ486" t="s">
        <v>139</v>
      </c>
      <c r="AR486" t="s">
        <v>64</v>
      </c>
      <c r="AS486" t="s">
        <v>81</v>
      </c>
      <c r="AT486" t="s">
        <v>171</v>
      </c>
      <c r="AU486" t="s">
        <v>84</v>
      </c>
    </row>
    <row r="487" spans="1:47" hidden="1" x14ac:dyDescent="0.3">
      <c r="A487" t="s">
        <v>2446</v>
      </c>
      <c r="B487" t="s">
        <v>2447</v>
      </c>
      <c r="C487" s="1" t="str">
        <f t="shared" si="40"/>
        <v>21:0093</v>
      </c>
      <c r="D487" s="1" t="str">
        <f t="shared" si="41"/>
        <v>21:0007</v>
      </c>
      <c r="E487" t="s">
        <v>2448</v>
      </c>
      <c r="F487" t="s">
        <v>2449</v>
      </c>
      <c r="H487">
        <v>64.951601699999998</v>
      </c>
      <c r="I487">
        <v>-113.88073199999999</v>
      </c>
      <c r="J487" s="1" t="str">
        <f t="shared" si="38"/>
        <v>Till</v>
      </c>
      <c r="K487" s="1" t="str">
        <f t="shared" si="39"/>
        <v>&lt;63 micron</v>
      </c>
      <c r="L487" t="s">
        <v>51</v>
      </c>
      <c r="M487" t="s">
        <v>246</v>
      </c>
      <c r="N487" t="s">
        <v>53</v>
      </c>
      <c r="O487" t="s">
        <v>352</v>
      </c>
      <c r="P487" t="s">
        <v>167</v>
      </c>
      <c r="Q487" t="s">
        <v>56</v>
      </c>
      <c r="R487" t="s">
        <v>954</v>
      </c>
      <c r="S487" t="s">
        <v>60</v>
      </c>
      <c r="T487" t="s">
        <v>548</v>
      </c>
      <c r="U487" t="s">
        <v>64</v>
      </c>
      <c r="V487" t="s">
        <v>117</v>
      </c>
      <c r="W487" t="s">
        <v>1570</v>
      </c>
      <c r="X487" t="s">
        <v>162</v>
      </c>
      <c r="Y487" t="s">
        <v>64</v>
      </c>
      <c r="Z487" t="s">
        <v>51</v>
      </c>
      <c r="AA487" t="s">
        <v>562</v>
      </c>
      <c r="AB487" t="s">
        <v>2450</v>
      </c>
      <c r="AC487" t="s">
        <v>64</v>
      </c>
      <c r="AD487" t="s">
        <v>864</v>
      </c>
      <c r="AE487" t="s">
        <v>354</v>
      </c>
      <c r="AF487" t="s">
        <v>69</v>
      </c>
      <c r="AG487" t="s">
        <v>338</v>
      </c>
      <c r="AH487" t="s">
        <v>71</v>
      </c>
      <c r="AI487" t="s">
        <v>430</v>
      </c>
      <c r="AJ487" t="s">
        <v>73</v>
      </c>
      <c r="AK487" t="s">
        <v>392</v>
      </c>
      <c r="AL487" t="s">
        <v>75</v>
      </c>
      <c r="AM487" t="s">
        <v>76</v>
      </c>
      <c r="AN487" t="s">
        <v>78</v>
      </c>
      <c r="AO487" t="s">
        <v>61</v>
      </c>
      <c r="AP487" t="s">
        <v>814</v>
      </c>
      <c r="AQ487" t="s">
        <v>153</v>
      </c>
      <c r="AR487" t="s">
        <v>64</v>
      </c>
      <c r="AS487" t="s">
        <v>355</v>
      </c>
      <c r="AT487" t="s">
        <v>156</v>
      </c>
      <c r="AU487" t="s">
        <v>84</v>
      </c>
    </row>
    <row r="488" spans="1:47" hidden="1" x14ac:dyDescent="0.3">
      <c r="A488" t="s">
        <v>2451</v>
      </c>
      <c r="B488" t="s">
        <v>2452</v>
      </c>
      <c r="C488" s="1" t="str">
        <f t="shared" si="40"/>
        <v>21:0093</v>
      </c>
      <c r="D488" s="1" t="str">
        <f t="shared" si="41"/>
        <v>21:0007</v>
      </c>
      <c r="E488" t="s">
        <v>2453</v>
      </c>
      <c r="F488" t="s">
        <v>2454</v>
      </c>
      <c r="H488">
        <v>64.964595500000001</v>
      </c>
      <c r="I488">
        <v>-113.7475025</v>
      </c>
      <c r="J488" s="1" t="str">
        <f t="shared" si="38"/>
        <v>Till</v>
      </c>
      <c r="K488" s="1" t="str">
        <f t="shared" si="39"/>
        <v>&lt;63 micron</v>
      </c>
      <c r="L488" t="s">
        <v>51</v>
      </c>
      <c r="M488" t="s">
        <v>126</v>
      </c>
      <c r="N488" t="s">
        <v>81</v>
      </c>
      <c r="O488" t="s">
        <v>375</v>
      </c>
      <c r="P488" t="s">
        <v>405</v>
      </c>
      <c r="Q488" t="s">
        <v>259</v>
      </c>
      <c r="R488" t="s">
        <v>123</v>
      </c>
      <c r="S488" t="s">
        <v>116</v>
      </c>
      <c r="T488" t="s">
        <v>336</v>
      </c>
      <c r="U488" t="s">
        <v>259</v>
      </c>
      <c r="V488" t="s">
        <v>154</v>
      </c>
      <c r="W488" t="s">
        <v>1135</v>
      </c>
      <c r="X488" t="s">
        <v>119</v>
      </c>
      <c r="Y488" t="s">
        <v>64</v>
      </c>
      <c r="Z488" t="s">
        <v>51</v>
      </c>
      <c r="AA488" t="s">
        <v>334</v>
      </c>
      <c r="AB488" t="s">
        <v>487</v>
      </c>
      <c r="AC488" t="s">
        <v>64</v>
      </c>
      <c r="AD488" t="s">
        <v>894</v>
      </c>
      <c r="AE488" t="s">
        <v>419</v>
      </c>
      <c r="AF488" t="s">
        <v>69</v>
      </c>
      <c r="AG488" t="s">
        <v>284</v>
      </c>
      <c r="AH488" t="s">
        <v>71</v>
      </c>
      <c r="AI488" t="s">
        <v>153</v>
      </c>
      <c r="AJ488" t="s">
        <v>73</v>
      </c>
      <c r="AK488" t="s">
        <v>473</v>
      </c>
      <c r="AL488" t="s">
        <v>75</v>
      </c>
      <c r="AM488" t="s">
        <v>76</v>
      </c>
      <c r="AN488" t="s">
        <v>219</v>
      </c>
      <c r="AO488" t="s">
        <v>78</v>
      </c>
      <c r="AP488" t="s">
        <v>260</v>
      </c>
      <c r="AQ488" t="s">
        <v>126</v>
      </c>
      <c r="AR488" t="s">
        <v>64</v>
      </c>
      <c r="AS488" t="s">
        <v>82</v>
      </c>
      <c r="AT488" t="s">
        <v>171</v>
      </c>
      <c r="AU488" t="s">
        <v>84</v>
      </c>
    </row>
    <row r="489" spans="1:47" hidden="1" x14ac:dyDescent="0.3">
      <c r="A489" t="s">
        <v>2455</v>
      </c>
      <c r="B489" t="s">
        <v>2456</v>
      </c>
      <c r="C489" s="1" t="str">
        <f t="shared" ref="C489:C517" si="42">HYPERLINK("https://geochem.nrcan.gc.ca/cdogs/content/bdl/bdl210093_e.htm", "21:0093")</f>
        <v>21:0093</v>
      </c>
      <c r="D489" s="1" t="str">
        <f t="shared" ref="D489:D517" si="43">HYPERLINK("https://geochem.nrcan.gc.ca/cdogs/content/svy/svy210007_e.htm", "21:0007")</f>
        <v>21:0007</v>
      </c>
      <c r="E489" t="s">
        <v>2457</v>
      </c>
      <c r="F489" t="s">
        <v>2458</v>
      </c>
      <c r="H489">
        <v>64.969364600000006</v>
      </c>
      <c r="I489">
        <v>-113.56438869999999</v>
      </c>
      <c r="J489" s="1" t="str">
        <f t="shared" si="38"/>
        <v>Till</v>
      </c>
      <c r="K489" s="1" t="str">
        <f t="shared" si="39"/>
        <v>&lt;63 micron</v>
      </c>
      <c r="L489" t="s">
        <v>51</v>
      </c>
      <c r="M489" t="s">
        <v>300</v>
      </c>
      <c r="N489" t="s">
        <v>53</v>
      </c>
      <c r="O489" t="s">
        <v>1184</v>
      </c>
      <c r="P489" t="s">
        <v>595</v>
      </c>
      <c r="Q489" t="s">
        <v>259</v>
      </c>
      <c r="R489" t="s">
        <v>234</v>
      </c>
      <c r="S489" t="s">
        <v>56</v>
      </c>
      <c r="T489" t="s">
        <v>101</v>
      </c>
      <c r="U489" t="s">
        <v>64</v>
      </c>
      <c r="V489" t="s">
        <v>154</v>
      </c>
      <c r="W489" t="s">
        <v>61</v>
      </c>
      <c r="X489" t="s">
        <v>119</v>
      </c>
      <c r="Y489" t="s">
        <v>64</v>
      </c>
      <c r="Z489" t="s">
        <v>51</v>
      </c>
      <c r="AA489" t="s">
        <v>149</v>
      </c>
      <c r="AB489" t="s">
        <v>2055</v>
      </c>
      <c r="AC489" t="s">
        <v>64</v>
      </c>
      <c r="AD489" t="s">
        <v>81</v>
      </c>
      <c r="AE489" t="s">
        <v>287</v>
      </c>
      <c r="AF489" t="s">
        <v>69</v>
      </c>
      <c r="AG489" t="s">
        <v>346</v>
      </c>
      <c r="AH489" t="s">
        <v>983</v>
      </c>
      <c r="AI489" t="s">
        <v>103</v>
      </c>
      <c r="AJ489" t="s">
        <v>73</v>
      </c>
      <c r="AK489" t="s">
        <v>355</v>
      </c>
      <c r="AL489" t="s">
        <v>75</v>
      </c>
      <c r="AM489" t="s">
        <v>76</v>
      </c>
      <c r="AN489" t="s">
        <v>78</v>
      </c>
      <c r="AO489" t="s">
        <v>78</v>
      </c>
      <c r="AP489" t="s">
        <v>183</v>
      </c>
      <c r="AQ489" t="s">
        <v>170</v>
      </c>
      <c r="AR489" t="s">
        <v>64</v>
      </c>
      <c r="AS489" t="s">
        <v>126</v>
      </c>
      <c r="AT489" t="s">
        <v>171</v>
      </c>
      <c r="AU489" t="s">
        <v>84</v>
      </c>
    </row>
    <row r="490" spans="1:47" hidden="1" x14ac:dyDescent="0.3">
      <c r="A490" t="s">
        <v>2459</v>
      </c>
      <c r="B490" t="s">
        <v>2460</v>
      </c>
      <c r="C490" s="1" t="str">
        <f t="shared" si="42"/>
        <v>21:0093</v>
      </c>
      <c r="D490" s="1" t="str">
        <f t="shared" si="43"/>
        <v>21:0007</v>
      </c>
      <c r="E490" t="s">
        <v>2461</v>
      </c>
      <c r="F490" t="s">
        <v>2462</v>
      </c>
      <c r="H490">
        <v>64.874652499999996</v>
      </c>
      <c r="I490">
        <v>-113.5787328</v>
      </c>
      <c r="J490" s="1" t="str">
        <f t="shared" si="38"/>
        <v>Till</v>
      </c>
      <c r="K490" s="1" t="str">
        <f t="shared" si="39"/>
        <v>&lt;63 micron</v>
      </c>
      <c r="L490" t="s">
        <v>51</v>
      </c>
      <c r="M490" t="s">
        <v>271</v>
      </c>
      <c r="N490" t="s">
        <v>81</v>
      </c>
      <c r="O490" t="s">
        <v>360</v>
      </c>
      <c r="P490" t="s">
        <v>340</v>
      </c>
      <c r="Q490" t="s">
        <v>64</v>
      </c>
      <c r="R490" t="s">
        <v>131</v>
      </c>
      <c r="S490" t="s">
        <v>60</v>
      </c>
      <c r="T490" t="s">
        <v>318</v>
      </c>
      <c r="U490" t="s">
        <v>64</v>
      </c>
      <c r="V490" t="s">
        <v>259</v>
      </c>
      <c r="W490" t="s">
        <v>383</v>
      </c>
      <c r="X490" t="s">
        <v>119</v>
      </c>
      <c r="Y490" t="s">
        <v>64</v>
      </c>
      <c r="Z490" t="s">
        <v>51</v>
      </c>
      <c r="AA490" t="s">
        <v>334</v>
      </c>
      <c r="AB490" t="s">
        <v>319</v>
      </c>
      <c r="AC490" t="s">
        <v>64</v>
      </c>
      <c r="AD490" t="s">
        <v>275</v>
      </c>
      <c r="AE490" t="s">
        <v>269</v>
      </c>
      <c r="AF490" t="s">
        <v>123</v>
      </c>
      <c r="AG490" t="s">
        <v>284</v>
      </c>
      <c r="AH490" t="s">
        <v>71</v>
      </c>
      <c r="AI490" t="s">
        <v>314</v>
      </c>
      <c r="AJ490" t="s">
        <v>73</v>
      </c>
      <c r="AK490" t="s">
        <v>103</v>
      </c>
      <c r="AL490" t="s">
        <v>75</v>
      </c>
      <c r="AM490" t="s">
        <v>76</v>
      </c>
      <c r="AN490" t="s">
        <v>78</v>
      </c>
      <c r="AO490" t="s">
        <v>104</v>
      </c>
      <c r="AP490" t="s">
        <v>79</v>
      </c>
      <c r="AQ490" t="s">
        <v>92</v>
      </c>
      <c r="AR490" t="s">
        <v>64</v>
      </c>
      <c r="AS490" t="s">
        <v>126</v>
      </c>
      <c r="AT490" t="s">
        <v>171</v>
      </c>
      <c r="AU490" t="s">
        <v>84</v>
      </c>
    </row>
    <row r="491" spans="1:47" hidden="1" x14ac:dyDescent="0.3">
      <c r="A491" t="s">
        <v>2463</v>
      </c>
      <c r="B491" t="s">
        <v>2464</v>
      </c>
      <c r="C491" s="1" t="str">
        <f t="shared" si="42"/>
        <v>21:0093</v>
      </c>
      <c r="D491" s="1" t="str">
        <f t="shared" si="43"/>
        <v>21:0007</v>
      </c>
      <c r="E491" t="s">
        <v>2465</v>
      </c>
      <c r="F491" t="s">
        <v>2466</v>
      </c>
      <c r="H491">
        <v>64.710465799999994</v>
      </c>
      <c r="I491">
        <v>-113.72696929999999</v>
      </c>
      <c r="J491" s="1" t="str">
        <f t="shared" si="38"/>
        <v>Till</v>
      </c>
      <c r="K491" s="1" t="str">
        <f t="shared" si="39"/>
        <v>&lt;63 micron</v>
      </c>
      <c r="L491" t="s">
        <v>51</v>
      </c>
      <c r="M491" t="s">
        <v>300</v>
      </c>
      <c r="N491" t="s">
        <v>53</v>
      </c>
      <c r="O491" t="s">
        <v>360</v>
      </c>
      <c r="P491" t="s">
        <v>55</v>
      </c>
      <c r="Q491" t="s">
        <v>64</v>
      </c>
      <c r="R491" t="s">
        <v>123</v>
      </c>
      <c r="S491" t="s">
        <v>56</v>
      </c>
      <c r="T491" t="s">
        <v>470</v>
      </c>
      <c r="U491" t="s">
        <v>64</v>
      </c>
      <c r="V491" t="s">
        <v>259</v>
      </c>
      <c r="W491" t="s">
        <v>1383</v>
      </c>
      <c r="X491" t="s">
        <v>63</v>
      </c>
      <c r="Y491" t="s">
        <v>64</v>
      </c>
      <c r="Z491" t="s">
        <v>51</v>
      </c>
      <c r="AA491" t="s">
        <v>68</v>
      </c>
      <c r="AB491" t="s">
        <v>408</v>
      </c>
      <c r="AC491" t="s">
        <v>64</v>
      </c>
      <c r="AD491" t="s">
        <v>1064</v>
      </c>
      <c r="AE491" t="s">
        <v>507</v>
      </c>
      <c r="AF491" t="s">
        <v>69</v>
      </c>
      <c r="AG491" t="s">
        <v>346</v>
      </c>
      <c r="AH491" t="s">
        <v>71</v>
      </c>
      <c r="AI491" t="s">
        <v>473</v>
      </c>
      <c r="AJ491" t="s">
        <v>73</v>
      </c>
      <c r="AK491" t="s">
        <v>210</v>
      </c>
      <c r="AL491" t="s">
        <v>75</v>
      </c>
      <c r="AM491" t="s">
        <v>76</v>
      </c>
      <c r="AN491" t="s">
        <v>78</v>
      </c>
      <c r="AO491" t="s">
        <v>78</v>
      </c>
      <c r="AP491" t="s">
        <v>178</v>
      </c>
      <c r="AQ491" t="s">
        <v>170</v>
      </c>
      <c r="AR491" t="s">
        <v>64</v>
      </c>
      <c r="AS491" t="s">
        <v>139</v>
      </c>
      <c r="AT491" t="s">
        <v>171</v>
      </c>
      <c r="AU491" t="s">
        <v>84</v>
      </c>
    </row>
    <row r="492" spans="1:47" hidden="1" x14ac:dyDescent="0.3">
      <c r="A492" t="s">
        <v>2467</v>
      </c>
      <c r="B492" t="s">
        <v>2468</v>
      </c>
      <c r="C492" s="1" t="str">
        <f t="shared" si="42"/>
        <v>21:0093</v>
      </c>
      <c r="D492" s="1" t="str">
        <f t="shared" si="43"/>
        <v>21:0007</v>
      </c>
      <c r="E492" t="s">
        <v>2469</v>
      </c>
      <c r="F492" t="s">
        <v>2470</v>
      </c>
      <c r="H492">
        <v>64.665848400000002</v>
      </c>
      <c r="I492">
        <v>-113.5904862</v>
      </c>
      <c r="J492" s="1" t="str">
        <f t="shared" si="38"/>
        <v>Till</v>
      </c>
      <c r="K492" s="1" t="str">
        <f t="shared" si="39"/>
        <v>&lt;63 micron</v>
      </c>
      <c r="L492" t="s">
        <v>51</v>
      </c>
      <c r="M492" t="s">
        <v>139</v>
      </c>
      <c r="N492" t="s">
        <v>56</v>
      </c>
      <c r="O492" t="s">
        <v>375</v>
      </c>
      <c r="P492" t="s">
        <v>333</v>
      </c>
      <c r="Q492" t="s">
        <v>64</v>
      </c>
      <c r="R492" t="s">
        <v>113</v>
      </c>
      <c r="S492" t="s">
        <v>116</v>
      </c>
      <c r="T492" t="s">
        <v>814</v>
      </c>
      <c r="U492" t="s">
        <v>64</v>
      </c>
      <c r="V492" t="s">
        <v>154</v>
      </c>
      <c r="W492" t="s">
        <v>1315</v>
      </c>
      <c r="X492" t="s">
        <v>63</v>
      </c>
      <c r="Y492" t="s">
        <v>64</v>
      </c>
      <c r="Z492" t="s">
        <v>51</v>
      </c>
      <c r="AA492" t="s">
        <v>346</v>
      </c>
      <c r="AB492" t="s">
        <v>319</v>
      </c>
      <c r="AC492" t="s">
        <v>64</v>
      </c>
      <c r="AD492" t="s">
        <v>429</v>
      </c>
      <c r="AE492" t="s">
        <v>223</v>
      </c>
      <c r="AF492" t="s">
        <v>69</v>
      </c>
      <c r="AG492" t="s">
        <v>382</v>
      </c>
      <c r="AH492" t="s">
        <v>71</v>
      </c>
      <c r="AI492" t="s">
        <v>686</v>
      </c>
      <c r="AJ492" t="s">
        <v>73</v>
      </c>
      <c r="AK492" t="s">
        <v>153</v>
      </c>
      <c r="AL492" t="s">
        <v>75</v>
      </c>
      <c r="AM492" t="s">
        <v>76</v>
      </c>
      <c r="AN492" t="s">
        <v>61</v>
      </c>
      <c r="AO492" t="s">
        <v>78</v>
      </c>
      <c r="AP492" t="s">
        <v>178</v>
      </c>
      <c r="AQ492" t="s">
        <v>271</v>
      </c>
      <c r="AR492" t="s">
        <v>64</v>
      </c>
      <c r="AS492" t="s">
        <v>126</v>
      </c>
      <c r="AT492" t="s">
        <v>171</v>
      </c>
      <c r="AU492" t="s">
        <v>84</v>
      </c>
    </row>
    <row r="493" spans="1:47" hidden="1" x14ac:dyDescent="0.3">
      <c r="A493" t="s">
        <v>2471</v>
      </c>
      <c r="B493" t="s">
        <v>2472</v>
      </c>
      <c r="C493" s="1" t="str">
        <f t="shared" si="42"/>
        <v>21:0093</v>
      </c>
      <c r="D493" s="1" t="str">
        <f t="shared" si="43"/>
        <v>21:0007</v>
      </c>
      <c r="E493" t="s">
        <v>2473</v>
      </c>
      <c r="F493" t="s">
        <v>2474</v>
      </c>
      <c r="H493">
        <v>64.595518499999997</v>
      </c>
      <c r="I493">
        <v>-113.5515824</v>
      </c>
      <c r="J493" s="1" t="str">
        <f t="shared" si="38"/>
        <v>Till</v>
      </c>
      <c r="K493" s="1" t="str">
        <f t="shared" si="39"/>
        <v>&lt;63 micron</v>
      </c>
      <c r="L493" t="s">
        <v>51</v>
      </c>
      <c r="M493" t="s">
        <v>56</v>
      </c>
      <c r="N493" t="s">
        <v>116</v>
      </c>
      <c r="O493" t="s">
        <v>315</v>
      </c>
      <c r="P493" t="s">
        <v>533</v>
      </c>
      <c r="Q493" t="s">
        <v>259</v>
      </c>
      <c r="R493" t="s">
        <v>435</v>
      </c>
      <c r="S493" t="s">
        <v>116</v>
      </c>
      <c r="T493" t="s">
        <v>318</v>
      </c>
      <c r="U493" t="s">
        <v>64</v>
      </c>
      <c r="V493" t="s">
        <v>61</v>
      </c>
      <c r="W493" t="s">
        <v>1064</v>
      </c>
      <c r="X493" t="s">
        <v>63</v>
      </c>
      <c r="Y493" t="s">
        <v>64</v>
      </c>
      <c r="Z493" t="s">
        <v>51</v>
      </c>
      <c r="AA493" t="s">
        <v>284</v>
      </c>
      <c r="AB493" t="s">
        <v>487</v>
      </c>
      <c r="AC493" t="s">
        <v>64</v>
      </c>
      <c r="AD493" t="s">
        <v>480</v>
      </c>
      <c r="AE493" t="s">
        <v>101</v>
      </c>
      <c r="AF493" t="s">
        <v>69</v>
      </c>
      <c r="AG493" t="s">
        <v>354</v>
      </c>
      <c r="AH493" t="s">
        <v>71</v>
      </c>
      <c r="AI493" t="s">
        <v>277</v>
      </c>
      <c r="AJ493" t="s">
        <v>73</v>
      </c>
      <c r="AK493" t="s">
        <v>288</v>
      </c>
      <c r="AL493" t="s">
        <v>75</v>
      </c>
      <c r="AM493" t="s">
        <v>76</v>
      </c>
      <c r="AN493" t="s">
        <v>137</v>
      </c>
      <c r="AO493" t="s">
        <v>259</v>
      </c>
      <c r="AP493" t="s">
        <v>111</v>
      </c>
      <c r="AQ493" t="s">
        <v>405</v>
      </c>
      <c r="AR493" t="s">
        <v>64</v>
      </c>
      <c r="AS493" t="s">
        <v>246</v>
      </c>
      <c r="AT493" t="s">
        <v>171</v>
      </c>
      <c r="AU493" t="s">
        <v>84</v>
      </c>
    </row>
    <row r="494" spans="1:47" hidden="1" x14ac:dyDescent="0.3">
      <c r="A494" t="s">
        <v>2475</v>
      </c>
      <c r="B494" t="s">
        <v>2476</v>
      </c>
      <c r="C494" s="1" t="str">
        <f t="shared" si="42"/>
        <v>21:0093</v>
      </c>
      <c r="D494" s="1" t="str">
        <f t="shared" si="43"/>
        <v>21:0007</v>
      </c>
      <c r="E494" t="s">
        <v>2477</v>
      </c>
      <c r="F494" t="s">
        <v>2478</v>
      </c>
      <c r="H494">
        <v>64.635694999999998</v>
      </c>
      <c r="I494">
        <v>-113.7355242</v>
      </c>
      <c r="J494" s="1" t="str">
        <f t="shared" si="38"/>
        <v>Till</v>
      </c>
      <c r="K494" s="1" t="str">
        <f t="shared" si="39"/>
        <v>&lt;63 micron</v>
      </c>
      <c r="L494" t="s">
        <v>51</v>
      </c>
      <c r="M494" t="s">
        <v>253</v>
      </c>
      <c r="N494" t="s">
        <v>53</v>
      </c>
      <c r="O494" t="s">
        <v>189</v>
      </c>
      <c r="P494" t="s">
        <v>271</v>
      </c>
      <c r="Q494" t="s">
        <v>81</v>
      </c>
      <c r="R494" t="s">
        <v>621</v>
      </c>
      <c r="S494" t="s">
        <v>60</v>
      </c>
      <c r="T494" t="s">
        <v>470</v>
      </c>
      <c r="U494" t="s">
        <v>64</v>
      </c>
      <c r="V494" t="s">
        <v>95</v>
      </c>
      <c r="W494" t="s">
        <v>193</v>
      </c>
      <c r="X494" t="s">
        <v>63</v>
      </c>
      <c r="Y494" t="s">
        <v>64</v>
      </c>
      <c r="Z494" t="s">
        <v>51</v>
      </c>
      <c r="AA494" t="s">
        <v>363</v>
      </c>
      <c r="AB494" t="s">
        <v>408</v>
      </c>
      <c r="AC494" t="s">
        <v>64</v>
      </c>
      <c r="AD494" t="s">
        <v>1046</v>
      </c>
      <c r="AE494" t="s">
        <v>101</v>
      </c>
      <c r="AF494" t="s">
        <v>69</v>
      </c>
      <c r="AG494" t="s">
        <v>218</v>
      </c>
      <c r="AH494" t="s">
        <v>71</v>
      </c>
      <c r="AI494" t="s">
        <v>181</v>
      </c>
      <c r="AJ494" t="s">
        <v>73</v>
      </c>
      <c r="AK494" t="s">
        <v>208</v>
      </c>
      <c r="AL494" t="s">
        <v>75</v>
      </c>
      <c r="AM494" t="s">
        <v>245</v>
      </c>
      <c r="AN494" t="s">
        <v>78</v>
      </c>
      <c r="AO494" t="s">
        <v>78</v>
      </c>
      <c r="AP494" t="s">
        <v>79</v>
      </c>
      <c r="AQ494" t="s">
        <v>56</v>
      </c>
      <c r="AR494" t="s">
        <v>64</v>
      </c>
      <c r="AS494" t="s">
        <v>299</v>
      </c>
      <c r="AT494" t="s">
        <v>171</v>
      </c>
      <c r="AU494" t="s">
        <v>84</v>
      </c>
    </row>
    <row r="495" spans="1:47" hidden="1" x14ac:dyDescent="0.3">
      <c r="A495" t="s">
        <v>2479</v>
      </c>
      <c r="B495" t="s">
        <v>2480</v>
      </c>
      <c r="C495" s="1" t="str">
        <f t="shared" si="42"/>
        <v>21:0093</v>
      </c>
      <c r="D495" s="1" t="str">
        <f t="shared" si="43"/>
        <v>21:0007</v>
      </c>
      <c r="E495" t="s">
        <v>2481</v>
      </c>
      <c r="F495" t="s">
        <v>2482</v>
      </c>
      <c r="H495">
        <v>64.675394600000004</v>
      </c>
      <c r="I495">
        <v>-113.890852</v>
      </c>
      <c r="J495" s="1" t="str">
        <f t="shared" si="38"/>
        <v>Till</v>
      </c>
      <c r="K495" s="1" t="str">
        <f t="shared" si="39"/>
        <v>&lt;63 micron</v>
      </c>
      <c r="L495" t="s">
        <v>51</v>
      </c>
      <c r="M495" t="s">
        <v>78</v>
      </c>
      <c r="N495" t="s">
        <v>60</v>
      </c>
      <c r="O495" t="s">
        <v>707</v>
      </c>
      <c r="P495" t="s">
        <v>81</v>
      </c>
      <c r="Q495" t="s">
        <v>64</v>
      </c>
      <c r="R495" t="s">
        <v>113</v>
      </c>
      <c r="S495" t="s">
        <v>56</v>
      </c>
      <c r="T495" t="s">
        <v>176</v>
      </c>
      <c r="U495" t="s">
        <v>64</v>
      </c>
      <c r="V495" t="s">
        <v>154</v>
      </c>
      <c r="W495" t="s">
        <v>684</v>
      </c>
      <c r="X495" t="s">
        <v>72</v>
      </c>
      <c r="Y495" t="s">
        <v>64</v>
      </c>
      <c r="Z495" t="s">
        <v>51</v>
      </c>
      <c r="AA495" t="s">
        <v>346</v>
      </c>
      <c r="AB495" t="s">
        <v>150</v>
      </c>
      <c r="AC495" t="s">
        <v>64</v>
      </c>
      <c r="AD495" t="s">
        <v>275</v>
      </c>
      <c r="AE495" t="s">
        <v>101</v>
      </c>
      <c r="AF495" t="s">
        <v>69</v>
      </c>
      <c r="AG495" t="s">
        <v>218</v>
      </c>
      <c r="AH495" t="s">
        <v>71</v>
      </c>
      <c r="AI495" t="s">
        <v>339</v>
      </c>
      <c r="AJ495" t="s">
        <v>73</v>
      </c>
      <c r="AK495" t="s">
        <v>52</v>
      </c>
      <c r="AL495" t="s">
        <v>75</v>
      </c>
      <c r="AM495" t="s">
        <v>76</v>
      </c>
      <c r="AN495" t="s">
        <v>78</v>
      </c>
      <c r="AO495" t="s">
        <v>78</v>
      </c>
      <c r="AP495" t="s">
        <v>178</v>
      </c>
      <c r="AQ495" t="s">
        <v>340</v>
      </c>
      <c r="AR495" t="s">
        <v>64</v>
      </c>
      <c r="AS495" t="s">
        <v>81</v>
      </c>
      <c r="AT495" t="s">
        <v>171</v>
      </c>
      <c r="AU495" t="s">
        <v>84</v>
      </c>
    </row>
    <row r="496" spans="1:47" hidden="1" x14ac:dyDescent="0.3">
      <c r="A496" t="s">
        <v>2483</v>
      </c>
      <c r="B496" t="s">
        <v>2484</v>
      </c>
      <c r="C496" s="1" t="str">
        <f t="shared" si="42"/>
        <v>21:0093</v>
      </c>
      <c r="D496" s="1" t="str">
        <f t="shared" si="43"/>
        <v>21:0007</v>
      </c>
      <c r="E496" t="s">
        <v>2485</v>
      </c>
      <c r="F496" t="s">
        <v>2486</v>
      </c>
      <c r="H496">
        <v>64.592902100000003</v>
      </c>
      <c r="I496">
        <v>-113.88886479999999</v>
      </c>
      <c r="J496" s="1" t="str">
        <f t="shared" si="38"/>
        <v>Till</v>
      </c>
      <c r="K496" s="1" t="str">
        <f t="shared" si="39"/>
        <v>&lt;63 micron</v>
      </c>
      <c r="L496" t="s">
        <v>51</v>
      </c>
      <c r="M496" t="s">
        <v>61</v>
      </c>
      <c r="N496" t="s">
        <v>53</v>
      </c>
      <c r="O496" t="s">
        <v>245</v>
      </c>
      <c r="P496" t="s">
        <v>299</v>
      </c>
      <c r="Q496" t="s">
        <v>64</v>
      </c>
      <c r="R496" t="s">
        <v>413</v>
      </c>
      <c r="S496" t="s">
        <v>56</v>
      </c>
      <c r="T496" t="s">
        <v>470</v>
      </c>
      <c r="U496" t="s">
        <v>64</v>
      </c>
      <c r="V496" t="s">
        <v>219</v>
      </c>
      <c r="W496" t="s">
        <v>147</v>
      </c>
      <c r="X496" t="s">
        <v>181</v>
      </c>
      <c r="Y496" t="s">
        <v>64</v>
      </c>
      <c r="Z496" t="s">
        <v>51</v>
      </c>
      <c r="AA496" t="s">
        <v>98</v>
      </c>
      <c r="AB496" t="s">
        <v>99</v>
      </c>
      <c r="AC496" t="s">
        <v>64</v>
      </c>
      <c r="AD496" t="s">
        <v>894</v>
      </c>
      <c r="AE496" t="s">
        <v>419</v>
      </c>
      <c r="AF496" t="s">
        <v>69</v>
      </c>
      <c r="AG496" t="s">
        <v>65</v>
      </c>
      <c r="AH496" t="s">
        <v>71</v>
      </c>
      <c r="AI496" t="s">
        <v>196</v>
      </c>
      <c r="AJ496" t="s">
        <v>73</v>
      </c>
      <c r="AK496" t="s">
        <v>421</v>
      </c>
      <c r="AL496" t="s">
        <v>75</v>
      </c>
      <c r="AM496" t="s">
        <v>76</v>
      </c>
      <c r="AN496" t="s">
        <v>78</v>
      </c>
      <c r="AO496" t="s">
        <v>78</v>
      </c>
      <c r="AP496" t="s">
        <v>260</v>
      </c>
      <c r="AQ496" t="s">
        <v>82</v>
      </c>
      <c r="AR496" t="s">
        <v>64</v>
      </c>
      <c r="AS496" t="s">
        <v>300</v>
      </c>
      <c r="AT496" t="s">
        <v>171</v>
      </c>
      <c r="AU496" t="s">
        <v>84</v>
      </c>
    </row>
    <row r="497" spans="1:47" hidden="1" x14ac:dyDescent="0.3">
      <c r="A497" t="s">
        <v>2487</v>
      </c>
      <c r="B497" t="s">
        <v>2488</v>
      </c>
      <c r="C497" s="1" t="str">
        <f t="shared" si="42"/>
        <v>21:0093</v>
      </c>
      <c r="D497" s="1" t="str">
        <f t="shared" si="43"/>
        <v>21:0007</v>
      </c>
      <c r="E497" t="s">
        <v>2489</v>
      </c>
      <c r="F497" t="s">
        <v>2490</v>
      </c>
      <c r="H497">
        <v>64.547513199999997</v>
      </c>
      <c r="I497">
        <v>-113.7335485</v>
      </c>
      <c r="J497" s="1" t="str">
        <f t="shared" si="38"/>
        <v>Till</v>
      </c>
      <c r="K497" s="1" t="str">
        <f t="shared" si="39"/>
        <v>&lt;63 micron</v>
      </c>
      <c r="L497" t="s">
        <v>51</v>
      </c>
      <c r="M497" t="s">
        <v>259</v>
      </c>
      <c r="N497" t="s">
        <v>53</v>
      </c>
      <c r="O497" t="s">
        <v>282</v>
      </c>
      <c r="P497" t="s">
        <v>340</v>
      </c>
      <c r="Q497" t="s">
        <v>81</v>
      </c>
      <c r="R497" t="s">
        <v>308</v>
      </c>
      <c r="S497" t="s">
        <v>181</v>
      </c>
      <c r="T497" t="s">
        <v>120</v>
      </c>
      <c r="U497" t="s">
        <v>64</v>
      </c>
      <c r="V497" t="s">
        <v>219</v>
      </c>
      <c r="W497" t="s">
        <v>326</v>
      </c>
      <c r="X497" t="s">
        <v>97</v>
      </c>
      <c r="Y497" t="s">
        <v>64</v>
      </c>
      <c r="Z497" t="s">
        <v>51</v>
      </c>
      <c r="AA497" t="s">
        <v>334</v>
      </c>
      <c r="AB497" t="s">
        <v>99</v>
      </c>
      <c r="AC497" t="s">
        <v>64</v>
      </c>
      <c r="AD497" t="s">
        <v>275</v>
      </c>
      <c r="AE497" t="s">
        <v>269</v>
      </c>
      <c r="AF497" t="s">
        <v>69</v>
      </c>
      <c r="AG497" t="s">
        <v>414</v>
      </c>
      <c r="AH497" t="s">
        <v>71</v>
      </c>
      <c r="AI497" t="s">
        <v>277</v>
      </c>
      <c r="AJ497" t="s">
        <v>73</v>
      </c>
      <c r="AK497" t="s">
        <v>297</v>
      </c>
      <c r="AL497" t="s">
        <v>75</v>
      </c>
      <c r="AM497" t="s">
        <v>76</v>
      </c>
      <c r="AN497" t="s">
        <v>78</v>
      </c>
      <c r="AO497" t="s">
        <v>78</v>
      </c>
      <c r="AP497" t="s">
        <v>178</v>
      </c>
      <c r="AQ497" t="s">
        <v>81</v>
      </c>
      <c r="AR497" t="s">
        <v>64</v>
      </c>
      <c r="AS497" t="s">
        <v>139</v>
      </c>
      <c r="AT497" t="s">
        <v>171</v>
      </c>
      <c r="AU497" t="s">
        <v>84</v>
      </c>
    </row>
    <row r="498" spans="1:47" hidden="1" x14ac:dyDescent="0.3">
      <c r="A498" t="s">
        <v>2491</v>
      </c>
      <c r="B498" t="s">
        <v>2492</v>
      </c>
      <c r="C498" s="1" t="str">
        <f t="shared" si="42"/>
        <v>21:0093</v>
      </c>
      <c r="D498" s="1" t="str">
        <f t="shared" si="43"/>
        <v>21:0007</v>
      </c>
      <c r="E498" t="s">
        <v>2493</v>
      </c>
      <c r="F498" t="s">
        <v>2494</v>
      </c>
      <c r="H498">
        <v>64.453345900000002</v>
      </c>
      <c r="I498">
        <v>-113.5833203</v>
      </c>
      <c r="J498" s="1" t="str">
        <f t="shared" si="38"/>
        <v>Till</v>
      </c>
      <c r="K498" s="1" t="str">
        <f t="shared" si="39"/>
        <v>&lt;63 micron</v>
      </c>
      <c r="L498" t="s">
        <v>51</v>
      </c>
      <c r="M498" t="s">
        <v>246</v>
      </c>
      <c r="N498" t="s">
        <v>116</v>
      </c>
      <c r="O498" t="s">
        <v>1353</v>
      </c>
      <c r="P498" t="s">
        <v>299</v>
      </c>
      <c r="Q498" t="s">
        <v>64</v>
      </c>
      <c r="R498" t="s">
        <v>131</v>
      </c>
      <c r="S498" t="s">
        <v>116</v>
      </c>
      <c r="T498" t="s">
        <v>192</v>
      </c>
      <c r="U498" t="s">
        <v>64</v>
      </c>
      <c r="V498" t="s">
        <v>219</v>
      </c>
      <c r="W498" t="s">
        <v>383</v>
      </c>
      <c r="X498" t="s">
        <v>97</v>
      </c>
      <c r="Y498" t="s">
        <v>64</v>
      </c>
      <c r="Z498" t="s">
        <v>51</v>
      </c>
      <c r="AA498" t="s">
        <v>318</v>
      </c>
      <c r="AB498" t="s">
        <v>606</v>
      </c>
      <c r="AC498" t="s">
        <v>64</v>
      </c>
      <c r="AD498" t="s">
        <v>246</v>
      </c>
      <c r="AE498" t="s">
        <v>507</v>
      </c>
      <c r="AF498" t="s">
        <v>69</v>
      </c>
      <c r="AG498" t="s">
        <v>548</v>
      </c>
      <c r="AH498" t="s">
        <v>71</v>
      </c>
      <c r="AI498" t="s">
        <v>153</v>
      </c>
      <c r="AJ498" t="s">
        <v>73</v>
      </c>
      <c r="AK498" t="s">
        <v>339</v>
      </c>
      <c r="AL498" t="s">
        <v>75</v>
      </c>
      <c r="AM498" t="s">
        <v>76</v>
      </c>
      <c r="AN498" t="s">
        <v>78</v>
      </c>
      <c r="AO498" t="s">
        <v>78</v>
      </c>
      <c r="AP498" t="s">
        <v>111</v>
      </c>
      <c r="AQ498" t="s">
        <v>595</v>
      </c>
      <c r="AR498" t="s">
        <v>64</v>
      </c>
      <c r="AS498" t="s">
        <v>82</v>
      </c>
      <c r="AT498" t="s">
        <v>171</v>
      </c>
      <c r="AU498" t="s">
        <v>84</v>
      </c>
    </row>
    <row r="499" spans="1:47" hidden="1" x14ac:dyDescent="0.3">
      <c r="A499" t="s">
        <v>2495</v>
      </c>
      <c r="B499" t="s">
        <v>2496</v>
      </c>
      <c r="C499" s="1" t="str">
        <f t="shared" si="42"/>
        <v>21:0093</v>
      </c>
      <c r="D499" s="1" t="str">
        <f t="shared" si="43"/>
        <v>21:0007</v>
      </c>
      <c r="E499" t="s">
        <v>2497</v>
      </c>
      <c r="F499" t="s">
        <v>2498</v>
      </c>
      <c r="H499">
        <v>64.464415000000002</v>
      </c>
      <c r="I499">
        <v>-113.9107415</v>
      </c>
      <c r="J499" s="1" t="str">
        <f t="shared" si="38"/>
        <v>Till</v>
      </c>
      <c r="K499" s="1" t="str">
        <f t="shared" si="39"/>
        <v>&lt;63 micron</v>
      </c>
      <c r="L499" t="s">
        <v>51</v>
      </c>
      <c r="M499" t="s">
        <v>259</v>
      </c>
      <c r="N499" t="s">
        <v>53</v>
      </c>
      <c r="O499" t="s">
        <v>163</v>
      </c>
      <c r="P499" t="s">
        <v>77</v>
      </c>
      <c r="Q499" t="s">
        <v>259</v>
      </c>
      <c r="R499" t="s">
        <v>132</v>
      </c>
      <c r="S499" t="s">
        <v>60</v>
      </c>
      <c r="T499" t="s">
        <v>120</v>
      </c>
      <c r="U499" t="s">
        <v>64</v>
      </c>
      <c r="V499" t="s">
        <v>219</v>
      </c>
      <c r="W499" t="s">
        <v>744</v>
      </c>
      <c r="X499" t="s">
        <v>63</v>
      </c>
      <c r="Y499" t="s">
        <v>64</v>
      </c>
      <c r="Z499" t="s">
        <v>51</v>
      </c>
      <c r="AA499" t="s">
        <v>338</v>
      </c>
      <c r="AB499" t="s">
        <v>408</v>
      </c>
      <c r="AC499" t="s">
        <v>64</v>
      </c>
      <c r="AD499" t="s">
        <v>362</v>
      </c>
      <c r="AE499" t="s">
        <v>162</v>
      </c>
      <c r="AF499" t="s">
        <v>69</v>
      </c>
      <c r="AG499" t="s">
        <v>93</v>
      </c>
      <c r="AH499" t="s">
        <v>71</v>
      </c>
      <c r="AI499" t="s">
        <v>686</v>
      </c>
      <c r="AJ499" t="s">
        <v>73</v>
      </c>
      <c r="AK499" t="s">
        <v>103</v>
      </c>
      <c r="AL499" t="s">
        <v>75</v>
      </c>
      <c r="AM499" t="s">
        <v>76</v>
      </c>
      <c r="AN499" t="s">
        <v>78</v>
      </c>
      <c r="AO499" t="s">
        <v>78</v>
      </c>
      <c r="AP499" t="s">
        <v>111</v>
      </c>
      <c r="AQ499" t="s">
        <v>55</v>
      </c>
      <c r="AR499" t="s">
        <v>64</v>
      </c>
      <c r="AS499" t="s">
        <v>139</v>
      </c>
      <c r="AT499" t="s">
        <v>171</v>
      </c>
      <c r="AU499" t="s">
        <v>84</v>
      </c>
    </row>
    <row r="500" spans="1:47" hidden="1" x14ac:dyDescent="0.3">
      <c r="A500" t="s">
        <v>2499</v>
      </c>
      <c r="B500" t="s">
        <v>2500</v>
      </c>
      <c r="C500" s="1" t="str">
        <f t="shared" si="42"/>
        <v>21:0093</v>
      </c>
      <c r="D500" s="1" t="str">
        <f t="shared" si="43"/>
        <v>21:0007</v>
      </c>
      <c r="E500" t="s">
        <v>2501</v>
      </c>
      <c r="F500" t="s">
        <v>2502</v>
      </c>
      <c r="H500">
        <v>64.422551100000007</v>
      </c>
      <c r="I500">
        <v>-113.7411007</v>
      </c>
      <c r="J500" s="1" t="str">
        <f t="shared" si="38"/>
        <v>Till</v>
      </c>
      <c r="K500" s="1" t="str">
        <f t="shared" si="39"/>
        <v>&lt;63 micron</v>
      </c>
      <c r="L500" t="s">
        <v>51</v>
      </c>
      <c r="M500" t="s">
        <v>126</v>
      </c>
      <c r="N500" t="s">
        <v>53</v>
      </c>
      <c r="O500" t="s">
        <v>216</v>
      </c>
      <c r="P500" t="s">
        <v>436</v>
      </c>
      <c r="Q500" t="s">
        <v>81</v>
      </c>
      <c r="R500" t="s">
        <v>217</v>
      </c>
      <c r="S500" t="s">
        <v>116</v>
      </c>
      <c r="T500" t="s">
        <v>120</v>
      </c>
      <c r="U500" t="s">
        <v>64</v>
      </c>
      <c r="V500" t="s">
        <v>219</v>
      </c>
      <c r="W500" t="s">
        <v>1337</v>
      </c>
      <c r="X500" t="s">
        <v>72</v>
      </c>
      <c r="Y500" t="s">
        <v>64</v>
      </c>
      <c r="Z500" t="s">
        <v>51</v>
      </c>
      <c r="AA500" t="s">
        <v>192</v>
      </c>
      <c r="AB500" t="s">
        <v>408</v>
      </c>
      <c r="AC500" t="s">
        <v>64</v>
      </c>
      <c r="AD500" t="s">
        <v>320</v>
      </c>
      <c r="AE500" t="s">
        <v>419</v>
      </c>
      <c r="AF500" t="s">
        <v>69</v>
      </c>
      <c r="AG500" t="s">
        <v>120</v>
      </c>
      <c r="AH500" t="s">
        <v>71</v>
      </c>
      <c r="AI500" t="s">
        <v>103</v>
      </c>
      <c r="AJ500" t="s">
        <v>73</v>
      </c>
      <c r="AK500" t="s">
        <v>421</v>
      </c>
      <c r="AL500" t="s">
        <v>75</v>
      </c>
      <c r="AM500" t="s">
        <v>76</v>
      </c>
      <c r="AN500" t="s">
        <v>78</v>
      </c>
      <c r="AO500" t="s">
        <v>78</v>
      </c>
      <c r="AP500" t="s">
        <v>111</v>
      </c>
      <c r="AQ500" t="s">
        <v>481</v>
      </c>
      <c r="AR500" t="s">
        <v>64</v>
      </c>
      <c r="AS500" t="s">
        <v>81</v>
      </c>
      <c r="AT500" t="s">
        <v>171</v>
      </c>
      <c r="AU500" t="s">
        <v>84</v>
      </c>
    </row>
    <row r="501" spans="1:47" hidden="1" x14ac:dyDescent="0.3">
      <c r="A501" t="s">
        <v>2503</v>
      </c>
      <c r="B501" t="s">
        <v>2504</v>
      </c>
      <c r="C501" s="1" t="str">
        <f t="shared" si="42"/>
        <v>21:0093</v>
      </c>
      <c r="D501" s="1" t="str">
        <f t="shared" si="43"/>
        <v>21:0007</v>
      </c>
      <c r="E501" t="s">
        <v>2505</v>
      </c>
      <c r="F501" t="s">
        <v>2506</v>
      </c>
      <c r="H501">
        <v>64.374994799999996</v>
      </c>
      <c r="I501">
        <v>-113.5836937</v>
      </c>
      <c r="J501" s="1" t="str">
        <f t="shared" si="38"/>
        <v>Till</v>
      </c>
      <c r="K501" s="1" t="str">
        <f t="shared" si="39"/>
        <v>&lt;63 micron</v>
      </c>
      <c r="L501" t="s">
        <v>51</v>
      </c>
      <c r="M501" t="s">
        <v>481</v>
      </c>
      <c r="N501" t="s">
        <v>53</v>
      </c>
      <c r="O501" t="s">
        <v>493</v>
      </c>
      <c r="P501" t="s">
        <v>239</v>
      </c>
      <c r="Q501" t="s">
        <v>64</v>
      </c>
      <c r="R501" t="s">
        <v>70</v>
      </c>
      <c r="S501" t="s">
        <v>60</v>
      </c>
      <c r="T501" t="s">
        <v>164</v>
      </c>
      <c r="U501" t="s">
        <v>259</v>
      </c>
      <c r="V501" t="s">
        <v>147</v>
      </c>
      <c r="W501" t="s">
        <v>133</v>
      </c>
      <c r="X501" t="s">
        <v>183</v>
      </c>
      <c r="Y501" t="s">
        <v>64</v>
      </c>
      <c r="Z501" t="s">
        <v>51</v>
      </c>
      <c r="AA501" t="s">
        <v>607</v>
      </c>
      <c r="AB501" t="s">
        <v>251</v>
      </c>
      <c r="AC501" t="s">
        <v>64</v>
      </c>
      <c r="AD501" t="s">
        <v>2507</v>
      </c>
      <c r="AE501" t="s">
        <v>149</v>
      </c>
      <c r="AF501" t="s">
        <v>69</v>
      </c>
      <c r="AG501" t="s">
        <v>83</v>
      </c>
      <c r="AH501" t="s">
        <v>71</v>
      </c>
      <c r="AI501" t="s">
        <v>195</v>
      </c>
      <c r="AJ501" t="s">
        <v>73</v>
      </c>
      <c r="AK501" t="s">
        <v>202</v>
      </c>
      <c r="AL501" t="s">
        <v>75</v>
      </c>
      <c r="AM501" t="s">
        <v>76</v>
      </c>
      <c r="AN501" t="s">
        <v>78</v>
      </c>
      <c r="AO501" t="s">
        <v>78</v>
      </c>
      <c r="AP501" t="s">
        <v>152</v>
      </c>
      <c r="AQ501" t="s">
        <v>155</v>
      </c>
      <c r="AR501" t="s">
        <v>64</v>
      </c>
      <c r="AS501" t="s">
        <v>481</v>
      </c>
      <c r="AT501" t="s">
        <v>171</v>
      </c>
      <c r="AU501" t="s">
        <v>84</v>
      </c>
    </row>
    <row r="502" spans="1:47" hidden="1" x14ac:dyDescent="0.3">
      <c r="A502" t="s">
        <v>2508</v>
      </c>
      <c r="B502" t="s">
        <v>2509</v>
      </c>
      <c r="C502" s="1" t="str">
        <f t="shared" si="42"/>
        <v>21:0093</v>
      </c>
      <c r="D502" s="1" t="str">
        <f t="shared" si="43"/>
        <v>21:0007</v>
      </c>
      <c r="E502" t="s">
        <v>2510</v>
      </c>
      <c r="F502" t="s">
        <v>2511</v>
      </c>
      <c r="H502">
        <v>64.373206999999994</v>
      </c>
      <c r="I502">
        <v>-113.9093171</v>
      </c>
      <c r="J502" s="1" t="str">
        <f t="shared" si="38"/>
        <v>Till</v>
      </c>
      <c r="K502" s="1" t="str">
        <f t="shared" si="39"/>
        <v>&lt;63 micron</v>
      </c>
      <c r="L502" t="s">
        <v>51</v>
      </c>
      <c r="M502" t="s">
        <v>77</v>
      </c>
      <c r="N502" t="s">
        <v>53</v>
      </c>
      <c r="O502" t="s">
        <v>1353</v>
      </c>
      <c r="P502" t="s">
        <v>299</v>
      </c>
      <c r="Q502" t="s">
        <v>64</v>
      </c>
      <c r="R502" t="s">
        <v>316</v>
      </c>
      <c r="S502" t="s">
        <v>116</v>
      </c>
      <c r="T502" t="s">
        <v>334</v>
      </c>
      <c r="U502" t="s">
        <v>64</v>
      </c>
      <c r="V502" t="s">
        <v>168</v>
      </c>
      <c r="W502" t="s">
        <v>831</v>
      </c>
      <c r="X502" t="s">
        <v>181</v>
      </c>
      <c r="Y502" t="s">
        <v>64</v>
      </c>
      <c r="Z502" t="s">
        <v>51</v>
      </c>
      <c r="AA502" t="s">
        <v>101</v>
      </c>
      <c r="AB502" t="s">
        <v>306</v>
      </c>
      <c r="AC502" t="s">
        <v>64</v>
      </c>
      <c r="AD502" t="s">
        <v>452</v>
      </c>
      <c r="AE502" t="s">
        <v>225</v>
      </c>
      <c r="AF502" t="s">
        <v>69</v>
      </c>
      <c r="AG502" t="s">
        <v>346</v>
      </c>
      <c r="AH502" t="s">
        <v>71</v>
      </c>
      <c r="AI502" t="s">
        <v>155</v>
      </c>
      <c r="AJ502" t="s">
        <v>73</v>
      </c>
      <c r="AK502" t="s">
        <v>398</v>
      </c>
      <c r="AL502" t="s">
        <v>75</v>
      </c>
      <c r="AM502" t="s">
        <v>76</v>
      </c>
      <c r="AN502" t="s">
        <v>219</v>
      </c>
      <c r="AO502" t="s">
        <v>78</v>
      </c>
      <c r="AP502" t="s">
        <v>183</v>
      </c>
      <c r="AQ502" t="s">
        <v>82</v>
      </c>
      <c r="AR502" t="s">
        <v>64</v>
      </c>
      <c r="AS502" t="s">
        <v>117</v>
      </c>
      <c r="AT502" t="s">
        <v>171</v>
      </c>
      <c r="AU502" t="s">
        <v>84</v>
      </c>
    </row>
    <row r="503" spans="1:47" hidden="1" x14ac:dyDescent="0.3">
      <c r="A503" t="s">
        <v>2512</v>
      </c>
      <c r="B503" t="s">
        <v>2513</v>
      </c>
      <c r="C503" s="1" t="str">
        <f t="shared" si="42"/>
        <v>21:0093</v>
      </c>
      <c r="D503" s="1" t="str">
        <f t="shared" si="43"/>
        <v>21:0007</v>
      </c>
      <c r="E503" t="s">
        <v>2514</v>
      </c>
      <c r="F503" t="s">
        <v>2515</v>
      </c>
      <c r="H503">
        <v>64.3420244</v>
      </c>
      <c r="I503">
        <v>-113.7708435</v>
      </c>
      <c r="J503" s="1" t="str">
        <f t="shared" si="38"/>
        <v>Till</v>
      </c>
      <c r="K503" s="1" t="str">
        <f t="shared" si="39"/>
        <v>&lt;63 micron</v>
      </c>
      <c r="L503" t="s">
        <v>51</v>
      </c>
      <c r="M503" t="s">
        <v>155</v>
      </c>
      <c r="N503" t="s">
        <v>53</v>
      </c>
      <c r="O503" t="s">
        <v>203</v>
      </c>
      <c r="P503" t="s">
        <v>246</v>
      </c>
      <c r="Q503" t="s">
        <v>81</v>
      </c>
      <c r="R503" t="s">
        <v>131</v>
      </c>
      <c r="S503" t="s">
        <v>60</v>
      </c>
      <c r="T503" t="s">
        <v>318</v>
      </c>
      <c r="U503" t="s">
        <v>64</v>
      </c>
      <c r="V503" t="s">
        <v>259</v>
      </c>
      <c r="W503" t="s">
        <v>506</v>
      </c>
      <c r="X503" t="s">
        <v>63</v>
      </c>
      <c r="Y503" t="s">
        <v>64</v>
      </c>
      <c r="Z503" t="s">
        <v>51</v>
      </c>
      <c r="AA503" t="s">
        <v>149</v>
      </c>
      <c r="AB503" t="s">
        <v>606</v>
      </c>
      <c r="AC503" t="s">
        <v>64</v>
      </c>
      <c r="AD503" t="s">
        <v>67</v>
      </c>
      <c r="AE503" t="s">
        <v>419</v>
      </c>
      <c r="AF503" t="s">
        <v>69</v>
      </c>
      <c r="AG503" t="s">
        <v>354</v>
      </c>
      <c r="AH503" t="s">
        <v>71</v>
      </c>
      <c r="AI503" t="s">
        <v>153</v>
      </c>
      <c r="AJ503" t="s">
        <v>73</v>
      </c>
      <c r="AK503" t="s">
        <v>339</v>
      </c>
      <c r="AL503" t="s">
        <v>75</v>
      </c>
      <c r="AM503" t="s">
        <v>76</v>
      </c>
      <c r="AN503" t="s">
        <v>78</v>
      </c>
      <c r="AO503" t="s">
        <v>78</v>
      </c>
      <c r="AP503" t="s">
        <v>269</v>
      </c>
      <c r="AQ503" t="s">
        <v>333</v>
      </c>
      <c r="AR503" t="s">
        <v>64</v>
      </c>
      <c r="AS503" t="s">
        <v>77</v>
      </c>
      <c r="AT503" t="s">
        <v>171</v>
      </c>
      <c r="AU503" t="s">
        <v>84</v>
      </c>
    </row>
    <row r="504" spans="1:47" hidden="1" x14ac:dyDescent="0.3">
      <c r="A504" t="s">
        <v>2516</v>
      </c>
      <c r="B504" t="s">
        <v>2517</v>
      </c>
      <c r="C504" s="1" t="str">
        <f t="shared" si="42"/>
        <v>21:0093</v>
      </c>
      <c r="D504" s="1" t="str">
        <f t="shared" si="43"/>
        <v>21:0007</v>
      </c>
      <c r="E504" t="s">
        <v>2518</v>
      </c>
      <c r="F504" t="s">
        <v>2519</v>
      </c>
      <c r="H504">
        <v>64.132981999999998</v>
      </c>
      <c r="I504">
        <v>-113.10167149999999</v>
      </c>
      <c r="J504" s="1" t="str">
        <f t="shared" si="38"/>
        <v>Till</v>
      </c>
      <c r="K504" s="1" t="str">
        <f t="shared" si="39"/>
        <v>&lt;63 micron</v>
      </c>
      <c r="L504" t="s">
        <v>51</v>
      </c>
      <c r="M504" t="s">
        <v>340</v>
      </c>
      <c r="N504" t="s">
        <v>81</v>
      </c>
      <c r="O504" t="s">
        <v>1800</v>
      </c>
      <c r="P504" t="s">
        <v>405</v>
      </c>
      <c r="Q504" t="s">
        <v>259</v>
      </c>
      <c r="R504" t="s">
        <v>316</v>
      </c>
      <c r="S504" t="s">
        <v>56</v>
      </c>
      <c r="T504" t="s">
        <v>336</v>
      </c>
      <c r="U504" t="s">
        <v>64</v>
      </c>
      <c r="V504" t="s">
        <v>137</v>
      </c>
      <c r="W504" t="s">
        <v>708</v>
      </c>
      <c r="X504" t="s">
        <v>97</v>
      </c>
      <c r="Y504" t="s">
        <v>64</v>
      </c>
      <c r="Z504" t="s">
        <v>51</v>
      </c>
      <c r="AA504" t="s">
        <v>176</v>
      </c>
      <c r="AB504" t="s">
        <v>236</v>
      </c>
      <c r="AC504" t="s">
        <v>64</v>
      </c>
      <c r="AD504" t="s">
        <v>480</v>
      </c>
      <c r="AE504" t="s">
        <v>269</v>
      </c>
      <c r="AF504" t="s">
        <v>69</v>
      </c>
      <c r="AG504" t="s">
        <v>318</v>
      </c>
      <c r="AH504" t="s">
        <v>71</v>
      </c>
      <c r="AI504" t="s">
        <v>196</v>
      </c>
      <c r="AJ504" t="s">
        <v>73</v>
      </c>
      <c r="AK504" t="s">
        <v>405</v>
      </c>
      <c r="AL504" t="s">
        <v>75</v>
      </c>
      <c r="AM504" t="s">
        <v>76</v>
      </c>
      <c r="AN504" t="s">
        <v>78</v>
      </c>
      <c r="AO504" t="s">
        <v>78</v>
      </c>
      <c r="AP504" t="s">
        <v>79</v>
      </c>
      <c r="AQ504" t="s">
        <v>299</v>
      </c>
      <c r="AR504" t="s">
        <v>64</v>
      </c>
      <c r="AS504" t="s">
        <v>117</v>
      </c>
      <c r="AT504" t="s">
        <v>171</v>
      </c>
      <c r="AU504" t="s">
        <v>84</v>
      </c>
    </row>
    <row r="505" spans="1:47" hidden="1" x14ac:dyDescent="0.3">
      <c r="A505" t="s">
        <v>2520</v>
      </c>
      <c r="B505" t="s">
        <v>2521</v>
      </c>
      <c r="C505" s="1" t="str">
        <f t="shared" si="42"/>
        <v>21:0093</v>
      </c>
      <c r="D505" s="1" t="str">
        <f t="shared" si="43"/>
        <v>21:0007</v>
      </c>
      <c r="E505" t="s">
        <v>2522</v>
      </c>
      <c r="F505" t="s">
        <v>2523</v>
      </c>
      <c r="H505">
        <v>64.0498963</v>
      </c>
      <c r="I505">
        <v>-113.1051853</v>
      </c>
      <c r="J505" s="1" t="str">
        <f t="shared" si="38"/>
        <v>Till</v>
      </c>
      <c r="K505" s="1" t="str">
        <f t="shared" si="39"/>
        <v>&lt;63 micron</v>
      </c>
      <c r="L505" t="s">
        <v>51</v>
      </c>
      <c r="M505" t="s">
        <v>91</v>
      </c>
      <c r="N505" t="s">
        <v>53</v>
      </c>
      <c r="O505" t="s">
        <v>1363</v>
      </c>
      <c r="P505" t="s">
        <v>56</v>
      </c>
      <c r="Q505" t="s">
        <v>64</v>
      </c>
      <c r="R505" t="s">
        <v>382</v>
      </c>
      <c r="S505" t="s">
        <v>116</v>
      </c>
      <c r="T505" t="s">
        <v>192</v>
      </c>
      <c r="U505" t="s">
        <v>64</v>
      </c>
      <c r="V505" t="s">
        <v>137</v>
      </c>
      <c r="W505" t="s">
        <v>1135</v>
      </c>
      <c r="X505" t="s">
        <v>97</v>
      </c>
      <c r="Y505" t="s">
        <v>64</v>
      </c>
      <c r="Z505" t="s">
        <v>51</v>
      </c>
      <c r="AA505" t="s">
        <v>223</v>
      </c>
      <c r="AB505" t="s">
        <v>274</v>
      </c>
      <c r="AC505" t="s">
        <v>64</v>
      </c>
      <c r="AD505" t="s">
        <v>82</v>
      </c>
      <c r="AE505" t="s">
        <v>225</v>
      </c>
      <c r="AF505" t="s">
        <v>69</v>
      </c>
      <c r="AG505" t="s">
        <v>192</v>
      </c>
      <c r="AH505" t="s">
        <v>71</v>
      </c>
      <c r="AI505" t="s">
        <v>196</v>
      </c>
      <c r="AJ505" t="s">
        <v>73</v>
      </c>
      <c r="AK505" t="s">
        <v>271</v>
      </c>
      <c r="AL505" t="s">
        <v>75</v>
      </c>
      <c r="AM505" t="s">
        <v>76</v>
      </c>
      <c r="AN505" t="s">
        <v>78</v>
      </c>
      <c r="AO505" t="s">
        <v>78</v>
      </c>
      <c r="AP505" t="s">
        <v>183</v>
      </c>
      <c r="AQ505" t="s">
        <v>81</v>
      </c>
      <c r="AR505" t="s">
        <v>64</v>
      </c>
      <c r="AS505" t="s">
        <v>117</v>
      </c>
      <c r="AT505" t="s">
        <v>171</v>
      </c>
      <c r="AU505" t="s">
        <v>84</v>
      </c>
    </row>
    <row r="506" spans="1:47" hidden="1" x14ac:dyDescent="0.3">
      <c r="A506" t="s">
        <v>2524</v>
      </c>
      <c r="B506" t="s">
        <v>2525</v>
      </c>
      <c r="C506" s="1" t="str">
        <f t="shared" si="42"/>
        <v>21:0093</v>
      </c>
      <c r="D506" s="1" t="str">
        <f t="shared" si="43"/>
        <v>21:0007</v>
      </c>
      <c r="E506" t="s">
        <v>2522</v>
      </c>
      <c r="F506" t="s">
        <v>2526</v>
      </c>
      <c r="H506">
        <v>64.0498963</v>
      </c>
      <c r="I506">
        <v>-113.1051853</v>
      </c>
      <c r="J506" s="1" t="str">
        <f t="shared" si="38"/>
        <v>Till</v>
      </c>
      <c r="K506" s="1" t="str">
        <f t="shared" si="39"/>
        <v>&lt;63 micron</v>
      </c>
      <c r="L506" t="s">
        <v>51</v>
      </c>
      <c r="M506" t="s">
        <v>196</v>
      </c>
      <c r="N506" t="s">
        <v>183</v>
      </c>
      <c r="O506" t="s">
        <v>112</v>
      </c>
      <c r="P506" t="s">
        <v>595</v>
      </c>
      <c r="Q506" t="s">
        <v>81</v>
      </c>
      <c r="R506" t="s">
        <v>217</v>
      </c>
      <c r="S506" t="s">
        <v>60</v>
      </c>
      <c r="T506" t="s">
        <v>284</v>
      </c>
      <c r="U506" t="s">
        <v>64</v>
      </c>
      <c r="V506" t="s">
        <v>154</v>
      </c>
      <c r="W506" t="s">
        <v>577</v>
      </c>
      <c r="X506" t="s">
        <v>72</v>
      </c>
      <c r="Y506" t="s">
        <v>64</v>
      </c>
      <c r="Z506" t="s">
        <v>51</v>
      </c>
      <c r="AA506" t="s">
        <v>470</v>
      </c>
      <c r="AB506" t="s">
        <v>606</v>
      </c>
      <c r="AC506" t="s">
        <v>116</v>
      </c>
      <c r="AD506" t="s">
        <v>1046</v>
      </c>
      <c r="AE506" t="s">
        <v>337</v>
      </c>
      <c r="AF506" t="s">
        <v>69</v>
      </c>
      <c r="AG506" t="s">
        <v>156</v>
      </c>
      <c r="AH506" t="s">
        <v>71</v>
      </c>
      <c r="AI506" t="s">
        <v>181</v>
      </c>
      <c r="AJ506" t="s">
        <v>73</v>
      </c>
      <c r="AK506" t="s">
        <v>297</v>
      </c>
      <c r="AL506" t="s">
        <v>75</v>
      </c>
      <c r="AM506" t="s">
        <v>76</v>
      </c>
      <c r="AN506" t="s">
        <v>78</v>
      </c>
      <c r="AO506" t="s">
        <v>78</v>
      </c>
      <c r="AP506" t="s">
        <v>178</v>
      </c>
      <c r="AQ506" t="s">
        <v>117</v>
      </c>
      <c r="AR506" t="s">
        <v>64</v>
      </c>
      <c r="AS506" t="s">
        <v>139</v>
      </c>
      <c r="AT506" t="s">
        <v>234</v>
      </c>
      <c r="AU506" t="s">
        <v>84</v>
      </c>
    </row>
    <row r="507" spans="1:47" hidden="1" x14ac:dyDescent="0.3">
      <c r="A507" t="s">
        <v>2527</v>
      </c>
      <c r="B507" t="s">
        <v>2528</v>
      </c>
      <c r="C507" s="1" t="str">
        <f t="shared" si="42"/>
        <v>21:0093</v>
      </c>
      <c r="D507" s="1" t="str">
        <f t="shared" si="43"/>
        <v>21:0007</v>
      </c>
      <c r="E507" t="s">
        <v>2529</v>
      </c>
      <c r="F507" t="s">
        <v>2530</v>
      </c>
      <c r="H507">
        <v>64.078492299999994</v>
      </c>
      <c r="I507">
        <v>-113.2461679</v>
      </c>
      <c r="J507" s="1" t="str">
        <f t="shared" si="38"/>
        <v>Till</v>
      </c>
      <c r="K507" s="1" t="str">
        <f t="shared" si="39"/>
        <v>&lt;63 micron</v>
      </c>
      <c r="L507" t="s">
        <v>51</v>
      </c>
      <c r="M507" t="s">
        <v>473</v>
      </c>
      <c r="N507" t="s">
        <v>53</v>
      </c>
      <c r="O507" t="s">
        <v>835</v>
      </c>
      <c r="P507" t="s">
        <v>55</v>
      </c>
      <c r="Q507" t="s">
        <v>259</v>
      </c>
      <c r="R507" t="s">
        <v>369</v>
      </c>
      <c r="S507" t="s">
        <v>60</v>
      </c>
      <c r="T507" t="s">
        <v>318</v>
      </c>
      <c r="U507" t="s">
        <v>64</v>
      </c>
      <c r="V507" t="s">
        <v>154</v>
      </c>
      <c r="W507" t="s">
        <v>383</v>
      </c>
      <c r="X507" t="s">
        <v>63</v>
      </c>
      <c r="Y507" t="s">
        <v>64</v>
      </c>
      <c r="Z507" t="s">
        <v>51</v>
      </c>
      <c r="AA507" t="s">
        <v>334</v>
      </c>
      <c r="AB507" t="s">
        <v>606</v>
      </c>
      <c r="AC507" t="s">
        <v>64</v>
      </c>
      <c r="AD507" t="s">
        <v>442</v>
      </c>
      <c r="AE507" t="s">
        <v>507</v>
      </c>
      <c r="AF507" t="s">
        <v>69</v>
      </c>
      <c r="AG507" t="s">
        <v>334</v>
      </c>
      <c r="AH507" t="s">
        <v>71</v>
      </c>
      <c r="AI507" t="s">
        <v>124</v>
      </c>
      <c r="AJ507" t="s">
        <v>73</v>
      </c>
      <c r="AK507" t="s">
        <v>339</v>
      </c>
      <c r="AL507" t="s">
        <v>75</v>
      </c>
      <c r="AM507" t="s">
        <v>76</v>
      </c>
      <c r="AN507" t="s">
        <v>78</v>
      </c>
      <c r="AO507" t="s">
        <v>78</v>
      </c>
      <c r="AP507" t="s">
        <v>260</v>
      </c>
      <c r="AQ507" t="s">
        <v>126</v>
      </c>
      <c r="AR507" t="s">
        <v>64</v>
      </c>
      <c r="AS507" t="s">
        <v>81</v>
      </c>
      <c r="AT507" t="s">
        <v>171</v>
      </c>
      <c r="AU507" t="s">
        <v>84</v>
      </c>
    </row>
    <row r="508" spans="1:47" hidden="1" x14ac:dyDescent="0.3">
      <c r="A508" t="s">
        <v>2531</v>
      </c>
      <c r="B508" t="s">
        <v>2532</v>
      </c>
      <c r="C508" s="1" t="str">
        <f t="shared" si="42"/>
        <v>21:0093</v>
      </c>
      <c r="D508" s="1" t="str">
        <f t="shared" si="43"/>
        <v>21:0007</v>
      </c>
      <c r="E508" t="s">
        <v>2529</v>
      </c>
      <c r="F508" t="s">
        <v>2533</v>
      </c>
      <c r="H508">
        <v>64.078492299999994</v>
      </c>
      <c r="I508">
        <v>-113.2461679</v>
      </c>
      <c r="J508" s="1" t="str">
        <f t="shared" si="38"/>
        <v>Till</v>
      </c>
      <c r="K508" s="1" t="str">
        <f t="shared" si="39"/>
        <v>&lt;63 micron</v>
      </c>
      <c r="L508" t="s">
        <v>51</v>
      </c>
      <c r="M508" t="s">
        <v>52</v>
      </c>
      <c r="N508" t="s">
        <v>53</v>
      </c>
      <c r="O508" t="s">
        <v>360</v>
      </c>
      <c r="P508" t="s">
        <v>348</v>
      </c>
      <c r="Q508" t="s">
        <v>64</v>
      </c>
      <c r="R508" t="s">
        <v>238</v>
      </c>
      <c r="S508" t="s">
        <v>60</v>
      </c>
      <c r="T508" t="s">
        <v>814</v>
      </c>
      <c r="U508" t="s">
        <v>64</v>
      </c>
      <c r="V508" t="s">
        <v>95</v>
      </c>
      <c r="W508" t="s">
        <v>527</v>
      </c>
      <c r="X508" t="s">
        <v>119</v>
      </c>
      <c r="Y508" t="s">
        <v>64</v>
      </c>
      <c r="Z508" t="s">
        <v>51</v>
      </c>
      <c r="AA508" t="s">
        <v>149</v>
      </c>
      <c r="AB508" t="s">
        <v>487</v>
      </c>
      <c r="AC508" t="s">
        <v>64</v>
      </c>
      <c r="AD508" t="s">
        <v>429</v>
      </c>
      <c r="AE508" t="s">
        <v>101</v>
      </c>
      <c r="AF508" t="s">
        <v>69</v>
      </c>
      <c r="AG508" t="s">
        <v>127</v>
      </c>
      <c r="AH508" t="s">
        <v>71</v>
      </c>
      <c r="AI508" t="s">
        <v>181</v>
      </c>
      <c r="AJ508" t="s">
        <v>73</v>
      </c>
      <c r="AK508" t="s">
        <v>52</v>
      </c>
      <c r="AL508" t="s">
        <v>75</v>
      </c>
      <c r="AM508" t="s">
        <v>76</v>
      </c>
      <c r="AN508" t="s">
        <v>78</v>
      </c>
      <c r="AO508" t="s">
        <v>137</v>
      </c>
      <c r="AP508" t="s">
        <v>225</v>
      </c>
      <c r="AQ508" t="s">
        <v>436</v>
      </c>
      <c r="AR508" t="s">
        <v>64</v>
      </c>
      <c r="AS508" t="s">
        <v>299</v>
      </c>
      <c r="AT508" t="s">
        <v>140</v>
      </c>
      <c r="AU508" t="s">
        <v>84</v>
      </c>
    </row>
    <row r="509" spans="1:47" hidden="1" x14ac:dyDescent="0.3">
      <c r="A509" t="s">
        <v>2534</v>
      </c>
      <c r="B509" t="s">
        <v>2535</v>
      </c>
      <c r="C509" s="1" t="str">
        <f t="shared" si="42"/>
        <v>21:0093</v>
      </c>
      <c r="D509" s="1" t="str">
        <f t="shared" si="43"/>
        <v>21:0007</v>
      </c>
      <c r="E509" t="s">
        <v>2536</v>
      </c>
      <c r="F509" t="s">
        <v>2537</v>
      </c>
      <c r="H509">
        <v>64.286332200000004</v>
      </c>
      <c r="I509">
        <v>-113.60245140000001</v>
      </c>
      <c r="J509" s="1" t="str">
        <f t="shared" si="38"/>
        <v>Till</v>
      </c>
      <c r="K509" s="1" t="str">
        <f t="shared" si="39"/>
        <v>&lt;63 micron</v>
      </c>
      <c r="L509" t="s">
        <v>51</v>
      </c>
      <c r="M509" t="s">
        <v>82</v>
      </c>
      <c r="N509" t="s">
        <v>116</v>
      </c>
      <c r="O509" t="s">
        <v>877</v>
      </c>
      <c r="P509" t="s">
        <v>481</v>
      </c>
      <c r="Q509" t="s">
        <v>64</v>
      </c>
      <c r="R509" t="s">
        <v>308</v>
      </c>
      <c r="S509" t="s">
        <v>116</v>
      </c>
      <c r="T509" t="s">
        <v>223</v>
      </c>
      <c r="U509" t="s">
        <v>64</v>
      </c>
      <c r="V509" t="s">
        <v>137</v>
      </c>
      <c r="W509" t="s">
        <v>963</v>
      </c>
      <c r="X509" t="s">
        <v>63</v>
      </c>
      <c r="Y509" t="s">
        <v>64</v>
      </c>
      <c r="Z509" t="s">
        <v>51</v>
      </c>
      <c r="AA509" t="s">
        <v>336</v>
      </c>
      <c r="AB509" t="s">
        <v>236</v>
      </c>
      <c r="AC509" t="s">
        <v>64</v>
      </c>
      <c r="AD509" t="s">
        <v>222</v>
      </c>
      <c r="AE509" t="s">
        <v>287</v>
      </c>
      <c r="AF509" t="s">
        <v>69</v>
      </c>
      <c r="AG509" t="s">
        <v>814</v>
      </c>
      <c r="AH509" t="s">
        <v>71</v>
      </c>
      <c r="AI509" t="s">
        <v>210</v>
      </c>
      <c r="AJ509" t="s">
        <v>73</v>
      </c>
      <c r="AK509" t="s">
        <v>421</v>
      </c>
      <c r="AL509" t="s">
        <v>75</v>
      </c>
      <c r="AM509" t="s">
        <v>76</v>
      </c>
      <c r="AN509" t="s">
        <v>137</v>
      </c>
      <c r="AO509" t="s">
        <v>78</v>
      </c>
      <c r="AP509" t="s">
        <v>281</v>
      </c>
      <c r="AQ509" t="s">
        <v>253</v>
      </c>
      <c r="AR509" t="s">
        <v>64</v>
      </c>
      <c r="AS509" t="s">
        <v>117</v>
      </c>
      <c r="AT509" t="s">
        <v>171</v>
      </c>
      <c r="AU509" t="s">
        <v>84</v>
      </c>
    </row>
    <row r="510" spans="1:47" hidden="1" x14ac:dyDescent="0.3">
      <c r="A510" t="s">
        <v>2538</v>
      </c>
      <c r="B510" t="s">
        <v>2539</v>
      </c>
      <c r="C510" s="1" t="str">
        <f t="shared" si="42"/>
        <v>21:0093</v>
      </c>
      <c r="D510" s="1" t="str">
        <f t="shared" si="43"/>
        <v>21:0007</v>
      </c>
      <c r="E510" t="s">
        <v>2540</v>
      </c>
      <c r="F510" t="s">
        <v>2541</v>
      </c>
      <c r="H510">
        <v>64.297051400000001</v>
      </c>
      <c r="I510">
        <v>-113.86962320000001</v>
      </c>
      <c r="J510" s="1" t="str">
        <f t="shared" si="38"/>
        <v>Till</v>
      </c>
      <c r="K510" s="1" t="str">
        <f t="shared" si="39"/>
        <v>&lt;63 micron</v>
      </c>
      <c r="L510" t="s">
        <v>51</v>
      </c>
      <c r="M510" t="s">
        <v>348</v>
      </c>
      <c r="N510" t="s">
        <v>53</v>
      </c>
      <c r="O510" t="s">
        <v>1184</v>
      </c>
      <c r="P510" t="s">
        <v>271</v>
      </c>
      <c r="Q510" t="s">
        <v>259</v>
      </c>
      <c r="R510" t="s">
        <v>59</v>
      </c>
      <c r="S510" t="s">
        <v>60</v>
      </c>
      <c r="T510" t="s">
        <v>318</v>
      </c>
      <c r="U510" t="s">
        <v>64</v>
      </c>
      <c r="V510" t="s">
        <v>259</v>
      </c>
      <c r="W510" t="s">
        <v>538</v>
      </c>
      <c r="X510" t="s">
        <v>97</v>
      </c>
      <c r="Y510" t="s">
        <v>64</v>
      </c>
      <c r="Z510" t="s">
        <v>51</v>
      </c>
      <c r="AA510" t="s">
        <v>346</v>
      </c>
      <c r="AB510" t="s">
        <v>606</v>
      </c>
      <c r="AC510" t="s">
        <v>64</v>
      </c>
      <c r="AD510" t="s">
        <v>543</v>
      </c>
      <c r="AE510" t="s">
        <v>152</v>
      </c>
      <c r="AF510" t="s">
        <v>69</v>
      </c>
      <c r="AG510" t="s">
        <v>156</v>
      </c>
      <c r="AH510" t="s">
        <v>71</v>
      </c>
      <c r="AI510" t="s">
        <v>288</v>
      </c>
      <c r="AJ510" t="s">
        <v>73</v>
      </c>
      <c r="AK510" t="s">
        <v>196</v>
      </c>
      <c r="AL510" t="s">
        <v>75</v>
      </c>
      <c r="AM510" t="s">
        <v>76</v>
      </c>
      <c r="AN510" t="s">
        <v>78</v>
      </c>
      <c r="AO510" t="s">
        <v>219</v>
      </c>
      <c r="AP510" t="s">
        <v>507</v>
      </c>
      <c r="AQ510" t="s">
        <v>92</v>
      </c>
      <c r="AR510" t="s">
        <v>64</v>
      </c>
      <c r="AS510" t="s">
        <v>139</v>
      </c>
      <c r="AT510" t="s">
        <v>171</v>
      </c>
      <c r="AU510" t="s">
        <v>84</v>
      </c>
    </row>
    <row r="511" spans="1:47" hidden="1" x14ac:dyDescent="0.3">
      <c r="A511" t="s">
        <v>2542</v>
      </c>
      <c r="B511" t="s">
        <v>2543</v>
      </c>
      <c r="C511" s="1" t="str">
        <f t="shared" si="42"/>
        <v>21:0093</v>
      </c>
      <c r="D511" s="1" t="str">
        <f t="shared" si="43"/>
        <v>21:0007</v>
      </c>
      <c r="E511" t="s">
        <v>2544</v>
      </c>
      <c r="F511" t="s">
        <v>2545</v>
      </c>
      <c r="H511">
        <v>64.180859999999996</v>
      </c>
      <c r="I511">
        <v>-113.8908759</v>
      </c>
      <c r="J511" s="1" t="str">
        <f t="shared" si="38"/>
        <v>Till</v>
      </c>
      <c r="K511" s="1" t="str">
        <f t="shared" si="39"/>
        <v>&lt;63 micron</v>
      </c>
      <c r="L511" t="s">
        <v>51</v>
      </c>
      <c r="M511" t="s">
        <v>170</v>
      </c>
      <c r="N511" t="s">
        <v>116</v>
      </c>
      <c r="O511" t="s">
        <v>345</v>
      </c>
      <c r="P511" t="s">
        <v>126</v>
      </c>
      <c r="Q511" t="s">
        <v>259</v>
      </c>
      <c r="R511" t="s">
        <v>70</v>
      </c>
      <c r="S511" t="s">
        <v>60</v>
      </c>
      <c r="T511" t="s">
        <v>334</v>
      </c>
      <c r="U511" t="s">
        <v>64</v>
      </c>
      <c r="V511" t="s">
        <v>61</v>
      </c>
      <c r="W511" t="s">
        <v>326</v>
      </c>
      <c r="X511" t="s">
        <v>119</v>
      </c>
      <c r="Y511" t="s">
        <v>64</v>
      </c>
      <c r="Z511" t="s">
        <v>51</v>
      </c>
      <c r="AA511" t="s">
        <v>607</v>
      </c>
      <c r="AB511" t="s">
        <v>408</v>
      </c>
      <c r="AC511" t="s">
        <v>64</v>
      </c>
      <c r="AD511" t="s">
        <v>1148</v>
      </c>
      <c r="AE511" t="s">
        <v>149</v>
      </c>
      <c r="AF511" t="s">
        <v>69</v>
      </c>
      <c r="AG511" t="s">
        <v>354</v>
      </c>
      <c r="AH511" t="s">
        <v>71</v>
      </c>
      <c r="AI511" t="s">
        <v>124</v>
      </c>
      <c r="AJ511" t="s">
        <v>73</v>
      </c>
      <c r="AK511" t="s">
        <v>226</v>
      </c>
      <c r="AL511" t="s">
        <v>75</v>
      </c>
      <c r="AM511" t="s">
        <v>76</v>
      </c>
      <c r="AN511" t="s">
        <v>78</v>
      </c>
      <c r="AO511" t="s">
        <v>78</v>
      </c>
      <c r="AP511" t="s">
        <v>470</v>
      </c>
      <c r="AQ511" t="s">
        <v>600</v>
      </c>
      <c r="AR511" t="s">
        <v>64</v>
      </c>
      <c r="AS511" t="s">
        <v>246</v>
      </c>
      <c r="AT511" t="s">
        <v>171</v>
      </c>
      <c r="AU511" t="s">
        <v>84</v>
      </c>
    </row>
    <row r="512" spans="1:47" hidden="1" x14ac:dyDescent="0.3">
      <c r="A512" t="s">
        <v>2546</v>
      </c>
      <c r="B512" t="s">
        <v>2547</v>
      </c>
      <c r="C512" s="1" t="str">
        <f t="shared" si="42"/>
        <v>21:0093</v>
      </c>
      <c r="D512" s="1" t="str">
        <f t="shared" si="43"/>
        <v>21:0007</v>
      </c>
      <c r="E512" t="s">
        <v>2548</v>
      </c>
      <c r="F512" t="s">
        <v>2549</v>
      </c>
      <c r="H512">
        <v>64.209435499999998</v>
      </c>
      <c r="I512">
        <v>-113.7218924</v>
      </c>
      <c r="J512" s="1" t="str">
        <f t="shared" si="38"/>
        <v>Till</v>
      </c>
      <c r="K512" s="1" t="str">
        <f t="shared" si="39"/>
        <v>&lt;63 micron</v>
      </c>
      <c r="L512" t="s">
        <v>51</v>
      </c>
      <c r="M512" t="s">
        <v>91</v>
      </c>
      <c r="N512" t="s">
        <v>81</v>
      </c>
      <c r="O512" t="s">
        <v>163</v>
      </c>
      <c r="P512" t="s">
        <v>125</v>
      </c>
      <c r="Q512" t="s">
        <v>81</v>
      </c>
      <c r="R512" t="s">
        <v>261</v>
      </c>
      <c r="S512" t="s">
        <v>60</v>
      </c>
      <c r="T512" t="s">
        <v>382</v>
      </c>
      <c r="U512" t="s">
        <v>64</v>
      </c>
      <c r="V512" t="s">
        <v>154</v>
      </c>
      <c r="W512" t="s">
        <v>2214</v>
      </c>
      <c r="X512" t="s">
        <v>114</v>
      </c>
      <c r="Y512" t="s">
        <v>64</v>
      </c>
      <c r="Z512" t="s">
        <v>51</v>
      </c>
      <c r="AA512" t="s">
        <v>272</v>
      </c>
      <c r="AB512" t="s">
        <v>391</v>
      </c>
      <c r="AC512" t="s">
        <v>64</v>
      </c>
      <c r="AD512" t="s">
        <v>685</v>
      </c>
      <c r="AE512" t="s">
        <v>149</v>
      </c>
      <c r="AF512" t="s">
        <v>69</v>
      </c>
      <c r="AG512" t="s">
        <v>284</v>
      </c>
      <c r="AH512" t="s">
        <v>71</v>
      </c>
      <c r="AI512" t="s">
        <v>422</v>
      </c>
      <c r="AJ512" t="s">
        <v>73</v>
      </c>
      <c r="AK512" t="s">
        <v>80</v>
      </c>
      <c r="AL512" t="s">
        <v>75</v>
      </c>
      <c r="AM512" t="s">
        <v>76</v>
      </c>
      <c r="AN512" t="s">
        <v>78</v>
      </c>
      <c r="AO512" t="s">
        <v>259</v>
      </c>
      <c r="AP512" t="s">
        <v>68</v>
      </c>
      <c r="AQ512" t="s">
        <v>208</v>
      </c>
      <c r="AR512" t="s">
        <v>64</v>
      </c>
      <c r="AS512" t="s">
        <v>299</v>
      </c>
      <c r="AT512" t="s">
        <v>171</v>
      </c>
      <c r="AU512" t="s">
        <v>84</v>
      </c>
    </row>
    <row r="513" spans="1:47" hidden="1" x14ac:dyDescent="0.3">
      <c r="A513" t="s">
        <v>2550</v>
      </c>
      <c r="B513" t="s">
        <v>2551</v>
      </c>
      <c r="C513" s="1" t="str">
        <f t="shared" si="42"/>
        <v>21:0093</v>
      </c>
      <c r="D513" s="1" t="str">
        <f t="shared" si="43"/>
        <v>21:0007</v>
      </c>
      <c r="E513" t="s">
        <v>2552</v>
      </c>
      <c r="F513" t="s">
        <v>2553</v>
      </c>
      <c r="H513">
        <v>64.179394900000005</v>
      </c>
      <c r="I513">
        <v>-113.5847765</v>
      </c>
      <c r="J513" s="1" t="str">
        <f t="shared" si="38"/>
        <v>Till</v>
      </c>
      <c r="K513" s="1" t="str">
        <f t="shared" si="39"/>
        <v>&lt;63 micron</v>
      </c>
      <c r="L513" t="s">
        <v>51</v>
      </c>
      <c r="M513" t="s">
        <v>139</v>
      </c>
      <c r="N513" t="s">
        <v>53</v>
      </c>
      <c r="O513" t="s">
        <v>909</v>
      </c>
      <c r="P513" t="s">
        <v>436</v>
      </c>
      <c r="Q513" t="s">
        <v>64</v>
      </c>
      <c r="R513" t="s">
        <v>389</v>
      </c>
      <c r="S513" t="s">
        <v>56</v>
      </c>
      <c r="T513" t="s">
        <v>176</v>
      </c>
      <c r="U513" t="s">
        <v>64</v>
      </c>
      <c r="V513" t="s">
        <v>219</v>
      </c>
      <c r="W513" t="s">
        <v>451</v>
      </c>
      <c r="X513" t="s">
        <v>119</v>
      </c>
      <c r="Y513" t="s">
        <v>64</v>
      </c>
      <c r="Z513" t="s">
        <v>51</v>
      </c>
      <c r="AA513" t="s">
        <v>354</v>
      </c>
      <c r="AB513" t="s">
        <v>99</v>
      </c>
      <c r="AC513" t="s">
        <v>64</v>
      </c>
      <c r="AD513" t="s">
        <v>320</v>
      </c>
      <c r="AE513" t="s">
        <v>176</v>
      </c>
      <c r="AF513" t="s">
        <v>69</v>
      </c>
      <c r="AG513" t="s">
        <v>218</v>
      </c>
      <c r="AH513" t="s">
        <v>71</v>
      </c>
      <c r="AI513" t="s">
        <v>60</v>
      </c>
      <c r="AJ513" t="s">
        <v>73</v>
      </c>
      <c r="AK513" t="s">
        <v>60</v>
      </c>
      <c r="AL513" t="s">
        <v>75</v>
      </c>
      <c r="AM513" t="s">
        <v>76</v>
      </c>
      <c r="AN513" t="s">
        <v>78</v>
      </c>
      <c r="AO513" t="s">
        <v>168</v>
      </c>
      <c r="AP513" t="s">
        <v>287</v>
      </c>
      <c r="AQ513" t="s">
        <v>340</v>
      </c>
      <c r="AR513" t="s">
        <v>64</v>
      </c>
      <c r="AS513" t="s">
        <v>139</v>
      </c>
      <c r="AT513" t="s">
        <v>171</v>
      </c>
      <c r="AU513" t="s">
        <v>84</v>
      </c>
    </row>
    <row r="514" spans="1:47" hidden="1" x14ac:dyDescent="0.3">
      <c r="A514" t="s">
        <v>2554</v>
      </c>
      <c r="B514" t="s">
        <v>2555</v>
      </c>
      <c r="C514" s="1" t="str">
        <f t="shared" si="42"/>
        <v>21:0093</v>
      </c>
      <c r="D514" s="1" t="str">
        <f t="shared" si="43"/>
        <v>21:0007</v>
      </c>
      <c r="E514" t="s">
        <v>2556</v>
      </c>
      <c r="F514" t="s">
        <v>2557</v>
      </c>
      <c r="H514">
        <v>64.072795499999998</v>
      </c>
      <c r="I514">
        <v>-113.901961</v>
      </c>
      <c r="J514" s="1" t="str">
        <f t="shared" ref="J514:J577" si="44">HYPERLINK("https://geochem.nrcan.gc.ca/cdogs/content/kwd/kwd020044_e.htm", "Till")</f>
        <v>Till</v>
      </c>
      <c r="K514" s="1" t="str">
        <f t="shared" ref="K514:K577" si="45">HYPERLINK("https://geochem.nrcan.gc.ca/cdogs/content/kwd/kwd080004_e.htm", "&lt;63 micron")</f>
        <v>&lt;63 micron</v>
      </c>
      <c r="L514" t="s">
        <v>51</v>
      </c>
      <c r="M514" t="s">
        <v>253</v>
      </c>
      <c r="N514" t="s">
        <v>116</v>
      </c>
      <c r="O514" t="s">
        <v>1116</v>
      </c>
      <c r="P514" t="s">
        <v>332</v>
      </c>
      <c r="Q514" t="s">
        <v>64</v>
      </c>
      <c r="R514" t="s">
        <v>774</v>
      </c>
      <c r="S514" t="s">
        <v>56</v>
      </c>
      <c r="T514" t="s">
        <v>336</v>
      </c>
      <c r="U514" t="s">
        <v>64</v>
      </c>
      <c r="V514" t="s">
        <v>219</v>
      </c>
      <c r="W514" t="s">
        <v>253</v>
      </c>
      <c r="X514" t="s">
        <v>209</v>
      </c>
      <c r="Y514" t="s">
        <v>64</v>
      </c>
      <c r="Z514" t="s">
        <v>51</v>
      </c>
      <c r="AA514" t="s">
        <v>548</v>
      </c>
      <c r="AB514" t="s">
        <v>408</v>
      </c>
      <c r="AC514" t="s">
        <v>64</v>
      </c>
      <c r="AD514" t="s">
        <v>429</v>
      </c>
      <c r="AE514" t="s">
        <v>176</v>
      </c>
      <c r="AF514" t="s">
        <v>692</v>
      </c>
      <c r="AG514" t="s">
        <v>68</v>
      </c>
      <c r="AH514" t="s">
        <v>983</v>
      </c>
      <c r="AI514" t="s">
        <v>355</v>
      </c>
      <c r="AJ514" t="s">
        <v>73</v>
      </c>
      <c r="AK514" t="s">
        <v>153</v>
      </c>
      <c r="AL514" t="s">
        <v>75</v>
      </c>
      <c r="AM514" t="s">
        <v>76</v>
      </c>
      <c r="AN514" t="s">
        <v>78</v>
      </c>
      <c r="AO514" t="s">
        <v>78</v>
      </c>
      <c r="AP514" t="s">
        <v>276</v>
      </c>
      <c r="AQ514" t="s">
        <v>405</v>
      </c>
      <c r="AR514" t="s">
        <v>64</v>
      </c>
      <c r="AS514" t="s">
        <v>81</v>
      </c>
      <c r="AT514" t="s">
        <v>171</v>
      </c>
      <c r="AU514" t="s">
        <v>84</v>
      </c>
    </row>
    <row r="515" spans="1:47" hidden="1" x14ac:dyDescent="0.3">
      <c r="A515" t="s">
        <v>2558</v>
      </c>
      <c r="B515" t="s">
        <v>2559</v>
      </c>
      <c r="C515" s="1" t="str">
        <f t="shared" si="42"/>
        <v>21:0093</v>
      </c>
      <c r="D515" s="1" t="str">
        <f t="shared" si="43"/>
        <v>21:0007</v>
      </c>
      <c r="E515" t="s">
        <v>2560</v>
      </c>
      <c r="F515" t="s">
        <v>2561</v>
      </c>
      <c r="H515">
        <v>64.0404348</v>
      </c>
      <c r="I515">
        <v>-113.6984544</v>
      </c>
      <c r="J515" s="1" t="str">
        <f t="shared" si="44"/>
        <v>Till</v>
      </c>
      <c r="K515" s="1" t="str">
        <f t="shared" si="45"/>
        <v>&lt;63 micron</v>
      </c>
      <c r="L515" t="s">
        <v>51</v>
      </c>
      <c r="M515" t="s">
        <v>139</v>
      </c>
      <c r="N515" t="s">
        <v>53</v>
      </c>
      <c r="O515" t="s">
        <v>203</v>
      </c>
      <c r="P515" t="s">
        <v>271</v>
      </c>
      <c r="Q515" t="s">
        <v>64</v>
      </c>
      <c r="R515" t="s">
        <v>190</v>
      </c>
      <c r="S515" t="s">
        <v>116</v>
      </c>
      <c r="T515" t="s">
        <v>98</v>
      </c>
      <c r="U515" t="s">
        <v>64</v>
      </c>
      <c r="V515" t="s">
        <v>219</v>
      </c>
      <c r="W515" t="s">
        <v>820</v>
      </c>
      <c r="X515" t="s">
        <v>63</v>
      </c>
      <c r="Y515" t="s">
        <v>64</v>
      </c>
      <c r="Z515" t="s">
        <v>51</v>
      </c>
      <c r="AA515" t="s">
        <v>284</v>
      </c>
      <c r="AB515" t="s">
        <v>964</v>
      </c>
      <c r="AC515" t="s">
        <v>64</v>
      </c>
      <c r="AD515" t="s">
        <v>220</v>
      </c>
      <c r="AE515" t="s">
        <v>176</v>
      </c>
      <c r="AF515" t="s">
        <v>69</v>
      </c>
      <c r="AG515" t="s">
        <v>218</v>
      </c>
      <c r="AH515" t="s">
        <v>71</v>
      </c>
      <c r="AI515" t="s">
        <v>153</v>
      </c>
      <c r="AJ515" t="s">
        <v>73</v>
      </c>
      <c r="AK515" t="s">
        <v>196</v>
      </c>
      <c r="AL515" t="s">
        <v>75</v>
      </c>
      <c r="AM515" t="s">
        <v>76</v>
      </c>
      <c r="AN515" t="s">
        <v>137</v>
      </c>
      <c r="AO515" t="s">
        <v>78</v>
      </c>
      <c r="AP515" t="s">
        <v>152</v>
      </c>
      <c r="AQ515" t="s">
        <v>246</v>
      </c>
      <c r="AR515" t="s">
        <v>64</v>
      </c>
      <c r="AS515" t="s">
        <v>300</v>
      </c>
      <c r="AT515" t="s">
        <v>171</v>
      </c>
      <c r="AU515" t="s">
        <v>84</v>
      </c>
    </row>
    <row r="516" spans="1:47" hidden="1" x14ac:dyDescent="0.3">
      <c r="A516" t="s">
        <v>2562</v>
      </c>
      <c r="B516" t="s">
        <v>2563</v>
      </c>
      <c r="C516" s="1" t="str">
        <f t="shared" si="42"/>
        <v>21:0093</v>
      </c>
      <c r="D516" s="1" t="str">
        <f t="shared" si="43"/>
        <v>21:0007</v>
      </c>
      <c r="E516" t="s">
        <v>2560</v>
      </c>
      <c r="F516" t="s">
        <v>2564</v>
      </c>
      <c r="H516">
        <v>64.0404348</v>
      </c>
      <c r="I516">
        <v>-113.6984544</v>
      </c>
      <c r="J516" s="1" t="str">
        <f t="shared" si="44"/>
        <v>Till</v>
      </c>
      <c r="K516" s="1" t="str">
        <f t="shared" si="45"/>
        <v>&lt;63 micron</v>
      </c>
      <c r="L516" t="s">
        <v>51</v>
      </c>
      <c r="M516" t="s">
        <v>78</v>
      </c>
      <c r="N516" t="s">
        <v>60</v>
      </c>
      <c r="O516" t="s">
        <v>189</v>
      </c>
      <c r="P516" t="s">
        <v>405</v>
      </c>
      <c r="Q516" t="s">
        <v>81</v>
      </c>
      <c r="R516" t="s">
        <v>70</v>
      </c>
      <c r="S516" t="s">
        <v>60</v>
      </c>
      <c r="T516" t="s">
        <v>68</v>
      </c>
      <c r="U516" t="s">
        <v>81</v>
      </c>
      <c r="V516" t="s">
        <v>95</v>
      </c>
      <c r="W516" t="s">
        <v>1064</v>
      </c>
      <c r="X516" t="s">
        <v>72</v>
      </c>
      <c r="Y516" t="s">
        <v>64</v>
      </c>
      <c r="Z516" t="s">
        <v>51</v>
      </c>
      <c r="AA516" t="s">
        <v>382</v>
      </c>
      <c r="AB516" t="s">
        <v>134</v>
      </c>
      <c r="AC516" t="s">
        <v>64</v>
      </c>
      <c r="AD516" t="s">
        <v>1493</v>
      </c>
      <c r="AE516" t="s">
        <v>318</v>
      </c>
      <c r="AF516" t="s">
        <v>69</v>
      </c>
      <c r="AG516" t="s">
        <v>249</v>
      </c>
      <c r="AH516" t="s">
        <v>71</v>
      </c>
      <c r="AI516" t="s">
        <v>686</v>
      </c>
      <c r="AJ516" t="s">
        <v>73</v>
      </c>
      <c r="AK516" t="s">
        <v>181</v>
      </c>
      <c r="AL516" t="s">
        <v>75</v>
      </c>
      <c r="AM516" t="s">
        <v>76</v>
      </c>
      <c r="AN516" t="s">
        <v>78</v>
      </c>
      <c r="AO516" t="s">
        <v>78</v>
      </c>
      <c r="AP516" t="s">
        <v>101</v>
      </c>
      <c r="AQ516" t="s">
        <v>56</v>
      </c>
      <c r="AR516" t="s">
        <v>64</v>
      </c>
      <c r="AS516" t="s">
        <v>77</v>
      </c>
      <c r="AT516" t="s">
        <v>171</v>
      </c>
      <c r="AU516" t="s">
        <v>84</v>
      </c>
    </row>
    <row r="517" spans="1:47" hidden="1" x14ac:dyDescent="0.3">
      <c r="A517" t="s">
        <v>2565</v>
      </c>
      <c r="B517" t="s">
        <v>2566</v>
      </c>
      <c r="C517" s="1" t="str">
        <f t="shared" si="42"/>
        <v>21:0093</v>
      </c>
      <c r="D517" s="1" t="str">
        <f t="shared" si="43"/>
        <v>21:0007</v>
      </c>
      <c r="E517" t="s">
        <v>2567</v>
      </c>
      <c r="F517" t="s">
        <v>2568</v>
      </c>
      <c r="H517">
        <v>64.079172799999995</v>
      </c>
      <c r="I517">
        <v>-113.54821080000001</v>
      </c>
      <c r="J517" s="1" t="str">
        <f t="shared" si="44"/>
        <v>Till</v>
      </c>
      <c r="K517" s="1" t="str">
        <f t="shared" si="45"/>
        <v>&lt;63 micron</v>
      </c>
      <c r="L517" t="s">
        <v>51</v>
      </c>
      <c r="M517" t="s">
        <v>271</v>
      </c>
      <c r="N517" t="s">
        <v>81</v>
      </c>
      <c r="O517" t="s">
        <v>1116</v>
      </c>
      <c r="P517" t="s">
        <v>299</v>
      </c>
      <c r="Q517" t="s">
        <v>81</v>
      </c>
      <c r="R517" t="s">
        <v>113</v>
      </c>
      <c r="S517" t="s">
        <v>116</v>
      </c>
      <c r="T517" t="s">
        <v>149</v>
      </c>
      <c r="U517" t="s">
        <v>64</v>
      </c>
      <c r="V517" t="s">
        <v>137</v>
      </c>
      <c r="W517" t="s">
        <v>733</v>
      </c>
      <c r="X517" t="s">
        <v>119</v>
      </c>
      <c r="Y517" t="s">
        <v>64</v>
      </c>
      <c r="Z517" t="s">
        <v>51</v>
      </c>
      <c r="AA517" t="s">
        <v>318</v>
      </c>
      <c r="AB517" t="s">
        <v>428</v>
      </c>
      <c r="AC517" t="s">
        <v>64</v>
      </c>
      <c r="AD517" t="s">
        <v>415</v>
      </c>
      <c r="AE517" t="s">
        <v>507</v>
      </c>
      <c r="AF517" t="s">
        <v>69</v>
      </c>
      <c r="AG517" t="s">
        <v>284</v>
      </c>
      <c r="AH517" t="s">
        <v>71</v>
      </c>
      <c r="AI517" t="s">
        <v>196</v>
      </c>
      <c r="AJ517" t="s">
        <v>73</v>
      </c>
      <c r="AK517" t="s">
        <v>167</v>
      </c>
      <c r="AL517" t="s">
        <v>75</v>
      </c>
      <c r="AM517" t="s">
        <v>76</v>
      </c>
      <c r="AN517" t="s">
        <v>78</v>
      </c>
      <c r="AO517" t="s">
        <v>78</v>
      </c>
      <c r="AP517" t="s">
        <v>287</v>
      </c>
      <c r="AQ517" t="s">
        <v>271</v>
      </c>
      <c r="AR517" t="s">
        <v>64</v>
      </c>
      <c r="AS517" t="s">
        <v>117</v>
      </c>
      <c r="AT517" t="s">
        <v>171</v>
      </c>
      <c r="AU517" t="s">
        <v>84</v>
      </c>
    </row>
    <row r="518" spans="1:47" hidden="1" x14ac:dyDescent="0.3">
      <c r="A518" t="s">
        <v>2569</v>
      </c>
      <c r="B518" t="s">
        <v>2570</v>
      </c>
      <c r="C518" s="1" t="str">
        <f t="shared" ref="C518:C581" si="46">HYPERLINK("https://geochem.nrcan.gc.ca/cdogs/content/bdl/bdl210095_e.htm", "21:0095")</f>
        <v>21:0095</v>
      </c>
      <c r="D518" s="1" t="str">
        <f t="shared" ref="D518:D581" si="47">HYPERLINK("https://geochem.nrcan.gc.ca/cdogs/content/svy/svy210012_e.htm", "21:0012")</f>
        <v>21:0012</v>
      </c>
      <c r="E518" t="s">
        <v>2571</v>
      </c>
      <c r="F518" t="s">
        <v>2572</v>
      </c>
      <c r="H518">
        <v>66.787186199999994</v>
      </c>
      <c r="I518">
        <v>-113.1563192</v>
      </c>
      <c r="J518" s="1" t="str">
        <f t="shared" si="44"/>
        <v>Till</v>
      </c>
      <c r="K518" s="1" t="str">
        <f t="shared" si="45"/>
        <v>&lt;63 micron</v>
      </c>
      <c r="L518" t="s">
        <v>51</v>
      </c>
      <c r="M518" t="s">
        <v>283</v>
      </c>
      <c r="N518" t="s">
        <v>116</v>
      </c>
      <c r="O518" t="s">
        <v>707</v>
      </c>
      <c r="P518" t="s">
        <v>430</v>
      </c>
      <c r="Q518" t="s">
        <v>64</v>
      </c>
      <c r="R518" t="s">
        <v>136</v>
      </c>
      <c r="S518" t="s">
        <v>58</v>
      </c>
      <c r="T518" t="s">
        <v>334</v>
      </c>
      <c r="U518" t="s">
        <v>259</v>
      </c>
      <c r="V518" t="s">
        <v>259</v>
      </c>
      <c r="W518" t="s">
        <v>295</v>
      </c>
      <c r="X518" t="s">
        <v>58</v>
      </c>
      <c r="Y518" t="s">
        <v>64</v>
      </c>
      <c r="Z518" t="s">
        <v>51</v>
      </c>
      <c r="AA518" t="s">
        <v>223</v>
      </c>
      <c r="AB518" t="s">
        <v>606</v>
      </c>
      <c r="AC518" t="s">
        <v>64</v>
      </c>
      <c r="AD518" t="s">
        <v>733</v>
      </c>
      <c r="AE518" t="s">
        <v>225</v>
      </c>
      <c r="AF518" t="s">
        <v>69</v>
      </c>
      <c r="AG518" t="s">
        <v>127</v>
      </c>
      <c r="AH518" t="s">
        <v>71</v>
      </c>
      <c r="AI518" t="s">
        <v>74</v>
      </c>
      <c r="AJ518" t="s">
        <v>73</v>
      </c>
      <c r="AK518" t="s">
        <v>271</v>
      </c>
      <c r="AL518" t="s">
        <v>75</v>
      </c>
      <c r="AM518" t="s">
        <v>76</v>
      </c>
      <c r="AN518" t="s">
        <v>147</v>
      </c>
      <c r="AO518" t="s">
        <v>78</v>
      </c>
      <c r="AP518" t="s">
        <v>58</v>
      </c>
      <c r="AQ518" t="s">
        <v>436</v>
      </c>
      <c r="AR518" t="s">
        <v>64</v>
      </c>
      <c r="AS518" t="s">
        <v>77</v>
      </c>
      <c r="AT518" t="s">
        <v>171</v>
      </c>
      <c r="AU518" t="s">
        <v>84</v>
      </c>
    </row>
    <row r="519" spans="1:47" hidden="1" x14ac:dyDescent="0.3">
      <c r="A519" t="s">
        <v>2573</v>
      </c>
      <c r="B519" t="s">
        <v>2574</v>
      </c>
      <c r="C519" s="1" t="str">
        <f t="shared" si="46"/>
        <v>21:0095</v>
      </c>
      <c r="D519" s="1" t="str">
        <f t="shared" si="47"/>
        <v>21:0012</v>
      </c>
      <c r="E519" t="s">
        <v>2575</v>
      </c>
      <c r="F519" t="s">
        <v>2576</v>
      </c>
      <c r="H519">
        <v>66.794984600000006</v>
      </c>
      <c r="I519">
        <v>-113.25723929999999</v>
      </c>
      <c r="J519" s="1" t="str">
        <f t="shared" si="44"/>
        <v>Till</v>
      </c>
      <c r="K519" s="1" t="str">
        <f t="shared" si="45"/>
        <v>&lt;63 micron</v>
      </c>
      <c r="L519" t="s">
        <v>51</v>
      </c>
      <c r="M519" t="s">
        <v>170</v>
      </c>
      <c r="N519" t="s">
        <v>53</v>
      </c>
      <c r="O519" t="s">
        <v>909</v>
      </c>
      <c r="P519" t="s">
        <v>56</v>
      </c>
      <c r="Q519" t="s">
        <v>64</v>
      </c>
      <c r="R519" t="s">
        <v>327</v>
      </c>
      <c r="S519" t="s">
        <v>63</v>
      </c>
      <c r="T519" t="s">
        <v>120</v>
      </c>
      <c r="U519" t="s">
        <v>81</v>
      </c>
      <c r="V519" t="s">
        <v>95</v>
      </c>
      <c r="W519" t="s">
        <v>1557</v>
      </c>
      <c r="X519" t="s">
        <v>119</v>
      </c>
      <c r="Y519" t="s">
        <v>64</v>
      </c>
      <c r="Z519" t="s">
        <v>51</v>
      </c>
      <c r="AA519" t="s">
        <v>336</v>
      </c>
      <c r="AB519" t="s">
        <v>606</v>
      </c>
      <c r="AC519" t="s">
        <v>64</v>
      </c>
      <c r="AD519" t="s">
        <v>658</v>
      </c>
      <c r="AE519" t="s">
        <v>507</v>
      </c>
      <c r="AF519" t="s">
        <v>69</v>
      </c>
      <c r="AG519" t="s">
        <v>384</v>
      </c>
      <c r="AH519" t="s">
        <v>391</v>
      </c>
      <c r="AI519" t="s">
        <v>929</v>
      </c>
      <c r="AJ519" t="s">
        <v>73</v>
      </c>
      <c r="AK519" t="s">
        <v>473</v>
      </c>
      <c r="AL519" t="s">
        <v>75</v>
      </c>
      <c r="AM519" t="s">
        <v>76</v>
      </c>
      <c r="AN519" t="s">
        <v>78</v>
      </c>
      <c r="AO519" t="s">
        <v>78</v>
      </c>
      <c r="AP519" t="s">
        <v>114</v>
      </c>
      <c r="AQ519" t="s">
        <v>333</v>
      </c>
      <c r="AR519" t="s">
        <v>64</v>
      </c>
      <c r="AS519" t="s">
        <v>126</v>
      </c>
      <c r="AT519" t="s">
        <v>171</v>
      </c>
      <c r="AU519" t="s">
        <v>84</v>
      </c>
    </row>
    <row r="520" spans="1:47" hidden="1" x14ac:dyDescent="0.3">
      <c r="A520" t="s">
        <v>2577</v>
      </c>
      <c r="B520" t="s">
        <v>2578</v>
      </c>
      <c r="C520" s="1" t="str">
        <f t="shared" si="46"/>
        <v>21:0095</v>
      </c>
      <c r="D520" s="1" t="str">
        <f t="shared" si="47"/>
        <v>21:0012</v>
      </c>
      <c r="E520" t="s">
        <v>2579</v>
      </c>
      <c r="F520" t="s">
        <v>2580</v>
      </c>
      <c r="H520">
        <v>66.784090800000001</v>
      </c>
      <c r="I520">
        <v>-113.4030204</v>
      </c>
      <c r="J520" s="1" t="str">
        <f t="shared" si="44"/>
        <v>Till</v>
      </c>
      <c r="K520" s="1" t="str">
        <f t="shared" si="45"/>
        <v>&lt;63 micron</v>
      </c>
      <c r="L520" t="s">
        <v>51</v>
      </c>
      <c r="M520" t="s">
        <v>339</v>
      </c>
      <c r="N520" t="s">
        <v>53</v>
      </c>
      <c r="O520" t="s">
        <v>568</v>
      </c>
      <c r="P520" t="s">
        <v>314</v>
      </c>
      <c r="Q520" t="s">
        <v>64</v>
      </c>
      <c r="R520" t="s">
        <v>607</v>
      </c>
      <c r="S520" t="s">
        <v>119</v>
      </c>
      <c r="T520" t="s">
        <v>470</v>
      </c>
      <c r="U520" t="s">
        <v>81</v>
      </c>
      <c r="V520" t="s">
        <v>154</v>
      </c>
      <c r="W520" t="s">
        <v>165</v>
      </c>
      <c r="X520" t="s">
        <v>119</v>
      </c>
      <c r="Y520" t="s">
        <v>64</v>
      </c>
      <c r="Z520" t="s">
        <v>51</v>
      </c>
      <c r="AA520" t="s">
        <v>176</v>
      </c>
      <c r="AB520" t="s">
        <v>66</v>
      </c>
      <c r="AC520" t="s">
        <v>81</v>
      </c>
      <c r="AD520" t="s">
        <v>376</v>
      </c>
      <c r="AE520" t="s">
        <v>419</v>
      </c>
      <c r="AF520" t="s">
        <v>69</v>
      </c>
      <c r="AG520" t="s">
        <v>384</v>
      </c>
      <c r="AH520" t="s">
        <v>194</v>
      </c>
      <c r="AI520" t="s">
        <v>202</v>
      </c>
      <c r="AJ520" t="s">
        <v>73</v>
      </c>
      <c r="AK520" t="s">
        <v>116</v>
      </c>
      <c r="AL520" t="s">
        <v>75</v>
      </c>
      <c r="AM520" t="s">
        <v>76</v>
      </c>
      <c r="AN520" t="s">
        <v>78</v>
      </c>
      <c r="AO520" t="s">
        <v>78</v>
      </c>
      <c r="AP520" t="s">
        <v>58</v>
      </c>
      <c r="AQ520" t="s">
        <v>246</v>
      </c>
      <c r="AR520" t="s">
        <v>64</v>
      </c>
      <c r="AS520" t="s">
        <v>92</v>
      </c>
      <c r="AT520" t="s">
        <v>171</v>
      </c>
      <c r="AU520" t="s">
        <v>84</v>
      </c>
    </row>
    <row r="521" spans="1:47" hidden="1" x14ac:dyDescent="0.3">
      <c r="A521" t="s">
        <v>2581</v>
      </c>
      <c r="B521" t="s">
        <v>2582</v>
      </c>
      <c r="C521" s="1" t="str">
        <f t="shared" si="46"/>
        <v>21:0095</v>
      </c>
      <c r="D521" s="1" t="str">
        <f t="shared" si="47"/>
        <v>21:0012</v>
      </c>
      <c r="E521" t="s">
        <v>2583</v>
      </c>
      <c r="F521" t="s">
        <v>2584</v>
      </c>
      <c r="H521">
        <v>66.834077199999996</v>
      </c>
      <c r="I521">
        <v>-113.4225512</v>
      </c>
      <c r="J521" s="1" t="str">
        <f t="shared" si="44"/>
        <v>Till</v>
      </c>
      <c r="K521" s="1" t="str">
        <f t="shared" si="45"/>
        <v>&lt;63 micron</v>
      </c>
      <c r="L521" t="s">
        <v>51</v>
      </c>
      <c r="M521" t="s">
        <v>271</v>
      </c>
      <c r="N521" t="s">
        <v>53</v>
      </c>
      <c r="O521" t="s">
        <v>406</v>
      </c>
      <c r="P521" t="s">
        <v>271</v>
      </c>
      <c r="Q521" t="s">
        <v>64</v>
      </c>
      <c r="R521" t="s">
        <v>413</v>
      </c>
      <c r="S521" t="s">
        <v>119</v>
      </c>
      <c r="T521" t="s">
        <v>68</v>
      </c>
      <c r="U521" t="s">
        <v>56</v>
      </c>
      <c r="V521" t="s">
        <v>259</v>
      </c>
      <c r="W521" t="s">
        <v>307</v>
      </c>
      <c r="X521" t="s">
        <v>119</v>
      </c>
      <c r="Y521" t="s">
        <v>64</v>
      </c>
      <c r="Z521" t="s">
        <v>51</v>
      </c>
      <c r="AA521" t="s">
        <v>176</v>
      </c>
      <c r="AB521" t="s">
        <v>408</v>
      </c>
      <c r="AC521" t="s">
        <v>56</v>
      </c>
      <c r="AD521" t="s">
        <v>910</v>
      </c>
      <c r="AE521" t="s">
        <v>269</v>
      </c>
      <c r="AF521" t="s">
        <v>69</v>
      </c>
      <c r="AG521" t="s">
        <v>621</v>
      </c>
      <c r="AH521" t="s">
        <v>391</v>
      </c>
      <c r="AI521" t="s">
        <v>226</v>
      </c>
      <c r="AJ521" t="s">
        <v>73</v>
      </c>
      <c r="AK521" t="s">
        <v>421</v>
      </c>
      <c r="AL521" t="s">
        <v>75</v>
      </c>
      <c r="AM521" t="s">
        <v>76</v>
      </c>
      <c r="AN521" t="s">
        <v>61</v>
      </c>
      <c r="AO521" t="s">
        <v>259</v>
      </c>
      <c r="AP521" t="s">
        <v>72</v>
      </c>
      <c r="AQ521" t="s">
        <v>78</v>
      </c>
      <c r="AR521" t="s">
        <v>64</v>
      </c>
      <c r="AS521" t="s">
        <v>139</v>
      </c>
      <c r="AT521" t="s">
        <v>171</v>
      </c>
      <c r="AU521" t="s">
        <v>84</v>
      </c>
    </row>
    <row r="522" spans="1:47" hidden="1" x14ac:dyDescent="0.3">
      <c r="A522" t="s">
        <v>2585</v>
      </c>
      <c r="B522" t="s">
        <v>2586</v>
      </c>
      <c r="C522" s="1" t="str">
        <f t="shared" si="46"/>
        <v>21:0095</v>
      </c>
      <c r="D522" s="1" t="str">
        <f t="shared" si="47"/>
        <v>21:0012</v>
      </c>
      <c r="E522" t="s">
        <v>2587</v>
      </c>
      <c r="F522" t="s">
        <v>2588</v>
      </c>
      <c r="H522">
        <v>66.869365099999996</v>
      </c>
      <c r="I522">
        <v>-113.32725240000001</v>
      </c>
      <c r="J522" s="1" t="str">
        <f t="shared" si="44"/>
        <v>Till</v>
      </c>
      <c r="K522" s="1" t="str">
        <f t="shared" si="45"/>
        <v>&lt;63 micron</v>
      </c>
      <c r="L522" t="s">
        <v>51</v>
      </c>
      <c r="M522" t="s">
        <v>348</v>
      </c>
      <c r="N522" t="s">
        <v>53</v>
      </c>
      <c r="O522" t="s">
        <v>270</v>
      </c>
      <c r="P522" t="s">
        <v>253</v>
      </c>
      <c r="Q522" t="s">
        <v>81</v>
      </c>
      <c r="R522" t="s">
        <v>93</v>
      </c>
      <c r="S522" t="s">
        <v>63</v>
      </c>
      <c r="T522" t="s">
        <v>206</v>
      </c>
      <c r="U522" t="s">
        <v>81</v>
      </c>
      <c r="V522" t="s">
        <v>154</v>
      </c>
      <c r="W522" t="s">
        <v>362</v>
      </c>
      <c r="X522" t="s">
        <v>63</v>
      </c>
      <c r="Y522" t="s">
        <v>64</v>
      </c>
      <c r="Z522" t="s">
        <v>51</v>
      </c>
      <c r="AA522" t="s">
        <v>470</v>
      </c>
      <c r="AB522" t="s">
        <v>606</v>
      </c>
      <c r="AC522" t="s">
        <v>64</v>
      </c>
      <c r="AD522" t="s">
        <v>1135</v>
      </c>
      <c r="AE522" t="s">
        <v>287</v>
      </c>
      <c r="AF522" t="s">
        <v>69</v>
      </c>
      <c r="AG522" t="s">
        <v>692</v>
      </c>
      <c r="AH522" t="s">
        <v>391</v>
      </c>
      <c r="AI522" t="s">
        <v>202</v>
      </c>
      <c r="AJ522" t="s">
        <v>73</v>
      </c>
      <c r="AK522" t="s">
        <v>105</v>
      </c>
      <c r="AL522" t="s">
        <v>75</v>
      </c>
      <c r="AM522" t="s">
        <v>76</v>
      </c>
      <c r="AN522" t="s">
        <v>78</v>
      </c>
      <c r="AO522" t="s">
        <v>78</v>
      </c>
      <c r="AP522" t="s">
        <v>114</v>
      </c>
      <c r="AQ522" t="s">
        <v>81</v>
      </c>
      <c r="AR522" t="s">
        <v>64</v>
      </c>
      <c r="AS522" t="s">
        <v>246</v>
      </c>
      <c r="AT522" t="s">
        <v>171</v>
      </c>
      <c r="AU522" t="s">
        <v>84</v>
      </c>
    </row>
    <row r="523" spans="1:47" hidden="1" x14ac:dyDescent="0.3">
      <c r="A523" t="s">
        <v>2589</v>
      </c>
      <c r="B523" t="s">
        <v>2590</v>
      </c>
      <c r="C523" s="1" t="str">
        <f t="shared" si="46"/>
        <v>21:0095</v>
      </c>
      <c r="D523" s="1" t="str">
        <f t="shared" si="47"/>
        <v>21:0012</v>
      </c>
      <c r="E523" t="s">
        <v>2591</v>
      </c>
      <c r="F523" t="s">
        <v>2592</v>
      </c>
      <c r="H523">
        <v>66.905412600000005</v>
      </c>
      <c r="I523">
        <v>-113.43823930000001</v>
      </c>
      <c r="J523" s="1" t="str">
        <f t="shared" si="44"/>
        <v>Till</v>
      </c>
      <c r="K523" s="1" t="str">
        <f t="shared" si="45"/>
        <v>&lt;63 micron</v>
      </c>
      <c r="L523" t="s">
        <v>51</v>
      </c>
      <c r="M523" t="s">
        <v>333</v>
      </c>
      <c r="N523" t="s">
        <v>97</v>
      </c>
      <c r="O523" t="s">
        <v>381</v>
      </c>
      <c r="P523" t="s">
        <v>333</v>
      </c>
      <c r="Q523" t="s">
        <v>81</v>
      </c>
      <c r="R523" t="s">
        <v>218</v>
      </c>
      <c r="S523" t="s">
        <v>97</v>
      </c>
      <c r="T523" t="s">
        <v>470</v>
      </c>
      <c r="U523" t="s">
        <v>81</v>
      </c>
      <c r="V523" t="s">
        <v>154</v>
      </c>
      <c r="W523" t="s">
        <v>77</v>
      </c>
      <c r="X523" t="s">
        <v>72</v>
      </c>
      <c r="Y523" t="s">
        <v>64</v>
      </c>
      <c r="Z523" t="s">
        <v>51</v>
      </c>
      <c r="AA523" t="s">
        <v>276</v>
      </c>
      <c r="AB523" t="s">
        <v>487</v>
      </c>
      <c r="AC523" t="s">
        <v>64</v>
      </c>
      <c r="AD523" t="s">
        <v>147</v>
      </c>
      <c r="AE523" t="s">
        <v>507</v>
      </c>
      <c r="AF523" t="s">
        <v>69</v>
      </c>
      <c r="AG523" t="s">
        <v>197</v>
      </c>
      <c r="AH523" t="s">
        <v>102</v>
      </c>
      <c r="AI523" t="s">
        <v>277</v>
      </c>
      <c r="AJ523" t="s">
        <v>73</v>
      </c>
      <c r="AK523" t="s">
        <v>56</v>
      </c>
      <c r="AL523" t="s">
        <v>75</v>
      </c>
      <c r="AM523" t="s">
        <v>76</v>
      </c>
      <c r="AN523" t="s">
        <v>147</v>
      </c>
      <c r="AO523" t="s">
        <v>78</v>
      </c>
      <c r="AP523" t="s">
        <v>392</v>
      </c>
      <c r="AQ523" t="s">
        <v>170</v>
      </c>
      <c r="AR523" t="s">
        <v>64</v>
      </c>
      <c r="AS523" t="s">
        <v>82</v>
      </c>
      <c r="AT523" t="s">
        <v>171</v>
      </c>
      <c r="AU523" t="s">
        <v>84</v>
      </c>
    </row>
    <row r="524" spans="1:47" hidden="1" x14ac:dyDescent="0.3">
      <c r="A524" t="s">
        <v>2593</v>
      </c>
      <c r="B524" t="s">
        <v>2594</v>
      </c>
      <c r="C524" s="1" t="str">
        <f t="shared" si="46"/>
        <v>21:0095</v>
      </c>
      <c r="D524" s="1" t="str">
        <f t="shared" si="47"/>
        <v>21:0012</v>
      </c>
      <c r="E524" t="s">
        <v>2595</v>
      </c>
      <c r="F524" t="s">
        <v>2596</v>
      </c>
      <c r="H524">
        <v>66.976409899999993</v>
      </c>
      <c r="I524">
        <v>-113.41737430000001</v>
      </c>
      <c r="J524" s="1" t="str">
        <f t="shared" si="44"/>
        <v>Till</v>
      </c>
      <c r="K524" s="1" t="str">
        <f t="shared" si="45"/>
        <v>&lt;63 micron</v>
      </c>
      <c r="L524" t="s">
        <v>51</v>
      </c>
      <c r="M524" t="s">
        <v>405</v>
      </c>
      <c r="N524" t="s">
        <v>119</v>
      </c>
      <c r="O524" t="s">
        <v>493</v>
      </c>
      <c r="P524" t="s">
        <v>126</v>
      </c>
      <c r="Q524" t="s">
        <v>81</v>
      </c>
      <c r="R524" t="s">
        <v>113</v>
      </c>
      <c r="S524" t="s">
        <v>209</v>
      </c>
      <c r="T524" t="s">
        <v>548</v>
      </c>
      <c r="U524" t="s">
        <v>56</v>
      </c>
      <c r="V524" t="s">
        <v>61</v>
      </c>
      <c r="W524" t="s">
        <v>779</v>
      </c>
      <c r="X524" t="s">
        <v>63</v>
      </c>
      <c r="Y524" t="s">
        <v>64</v>
      </c>
      <c r="Z524" t="s">
        <v>51</v>
      </c>
      <c r="AA524" t="s">
        <v>68</v>
      </c>
      <c r="AB524" t="s">
        <v>576</v>
      </c>
      <c r="AC524" t="s">
        <v>64</v>
      </c>
      <c r="AD524" t="s">
        <v>305</v>
      </c>
      <c r="AE524" t="s">
        <v>470</v>
      </c>
      <c r="AF524" t="s">
        <v>69</v>
      </c>
      <c r="AG524" t="s">
        <v>389</v>
      </c>
      <c r="AH524" t="s">
        <v>251</v>
      </c>
      <c r="AI524" t="s">
        <v>250</v>
      </c>
      <c r="AJ524" t="s">
        <v>73</v>
      </c>
      <c r="AK524" t="s">
        <v>103</v>
      </c>
      <c r="AL524" t="s">
        <v>75</v>
      </c>
      <c r="AM524" t="s">
        <v>76</v>
      </c>
      <c r="AN524" t="s">
        <v>78</v>
      </c>
      <c r="AO524" t="s">
        <v>78</v>
      </c>
      <c r="AP524" t="s">
        <v>79</v>
      </c>
      <c r="AQ524" t="s">
        <v>126</v>
      </c>
      <c r="AR524" t="s">
        <v>64</v>
      </c>
      <c r="AS524" t="s">
        <v>126</v>
      </c>
      <c r="AT524" t="s">
        <v>164</v>
      </c>
      <c r="AU524" t="s">
        <v>84</v>
      </c>
    </row>
    <row r="525" spans="1:47" hidden="1" x14ac:dyDescent="0.3">
      <c r="A525" t="s">
        <v>2597</v>
      </c>
      <c r="B525" t="s">
        <v>2598</v>
      </c>
      <c r="C525" s="1" t="str">
        <f t="shared" si="46"/>
        <v>21:0095</v>
      </c>
      <c r="D525" s="1" t="str">
        <f t="shared" si="47"/>
        <v>21:0012</v>
      </c>
      <c r="E525" t="s">
        <v>2599</v>
      </c>
      <c r="F525" t="s">
        <v>2600</v>
      </c>
      <c r="H525">
        <v>66.937392200000005</v>
      </c>
      <c r="I525">
        <v>-113.3063409</v>
      </c>
      <c r="J525" s="1" t="str">
        <f t="shared" si="44"/>
        <v>Till</v>
      </c>
      <c r="K525" s="1" t="str">
        <f t="shared" si="45"/>
        <v>&lt;63 micron</v>
      </c>
      <c r="L525" t="s">
        <v>51</v>
      </c>
      <c r="M525" t="s">
        <v>60</v>
      </c>
      <c r="N525" t="s">
        <v>53</v>
      </c>
      <c r="O525" t="s">
        <v>233</v>
      </c>
      <c r="P525" t="s">
        <v>78</v>
      </c>
      <c r="Q525" t="s">
        <v>81</v>
      </c>
      <c r="R525" t="s">
        <v>218</v>
      </c>
      <c r="S525" t="s">
        <v>72</v>
      </c>
      <c r="T525" t="s">
        <v>334</v>
      </c>
      <c r="U525" t="s">
        <v>81</v>
      </c>
      <c r="V525" t="s">
        <v>259</v>
      </c>
      <c r="W525" t="s">
        <v>442</v>
      </c>
      <c r="X525" t="s">
        <v>119</v>
      </c>
      <c r="Y525" t="s">
        <v>64</v>
      </c>
      <c r="Z525" t="s">
        <v>51</v>
      </c>
      <c r="AA525" t="s">
        <v>176</v>
      </c>
      <c r="AB525" t="s">
        <v>121</v>
      </c>
      <c r="AC525" t="s">
        <v>64</v>
      </c>
      <c r="AD525" t="s">
        <v>1308</v>
      </c>
      <c r="AE525" t="s">
        <v>337</v>
      </c>
      <c r="AF525" t="s">
        <v>69</v>
      </c>
      <c r="AG525" t="s">
        <v>272</v>
      </c>
      <c r="AH525" t="s">
        <v>102</v>
      </c>
      <c r="AI525" t="s">
        <v>277</v>
      </c>
      <c r="AJ525" t="s">
        <v>73</v>
      </c>
      <c r="AK525" t="s">
        <v>405</v>
      </c>
      <c r="AL525" t="s">
        <v>75</v>
      </c>
      <c r="AM525" t="s">
        <v>76</v>
      </c>
      <c r="AN525" t="s">
        <v>78</v>
      </c>
      <c r="AO525" t="s">
        <v>78</v>
      </c>
      <c r="AP525" t="s">
        <v>209</v>
      </c>
      <c r="AQ525" t="s">
        <v>246</v>
      </c>
      <c r="AR525" t="s">
        <v>64</v>
      </c>
      <c r="AS525" t="s">
        <v>81</v>
      </c>
      <c r="AT525" t="s">
        <v>171</v>
      </c>
      <c r="AU525" t="s">
        <v>84</v>
      </c>
    </row>
    <row r="526" spans="1:47" hidden="1" x14ac:dyDescent="0.3">
      <c r="A526" t="s">
        <v>2601</v>
      </c>
      <c r="B526" t="s">
        <v>2602</v>
      </c>
      <c r="C526" s="1" t="str">
        <f t="shared" si="46"/>
        <v>21:0095</v>
      </c>
      <c r="D526" s="1" t="str">
        <f t="shared" si="47"/>
        <v>21:0012</v>
      </c>
      <c r="E526" t="s">
        <v>2603</v>
      </c>
      <c r="F526" t="s">
        <v>2604</v>
      </c>
      <c r="H526">
        <v>66.977992200000003</v>
      </c>
      <c r="I526">
        <v>-113.1671034</v>
      </c>
      <c r="J526" s="1" t="str">
        <f t="shared" si="44"/>
        <v>Till</v>
      </c>
      <c r="K526" s="1" t="str">
        <f t="shared" si="45"/>
        <v>&lt;63 micron</v>
      </c>
      <c r="L526" t="s">
        <v>51</v>
      </c>
      <c r="M526" t="s">
        <v>210</v>
      </c>
      <c r="N526" t="s">
        <v>58</v>
      </c>
      <c r="O526" t="s">
        <v>258</v>
      </c>
      <c r="P526" t="s">
        <v>283</v>
      </c>
      <c r="Q526" t="s">
        <v>64</v>
      </c>
      <c r="R526" t="s">
        <v>70</v>
      </c>
      <c r="S526" t="s">
        <v>114</v>
      </c>
      <c r="T526" t="s">
        <v>272</v>
      </c>
      <c r="U526" t="s">
        <v>56</v>
      </c>
      <c r="V526" t="s">
        <v>147</v>
      </c>
      <c r="W526" t="s">
        <v>2026</v>
      </c>
      <c r="X526" t="s">
        <v>119</v>
      </c>
      <c r="Y526" t="s">
        <v>64</v>
      </c>
      <c r="Z526" t="s">
        <v>51</v>
      </c>
      <c r="AA526" t="s">
        <v>273</v>
      </c>
      <c r="AB526" t="s">
        <v>2349</v>
      </c>
      <c r="AC526" t="s">
        <v>60</v>
      </c>
      <c r="AD526" t="s">
        <v>2605</v>
      </c>
      <c r="AE526" t="s">
        <v>336</v>
      </c>
      <c r="AF526" t="s">
        <v>69</v>
      </c>
      <c r="AG526" t="s">
        <v>70</v>
      </c>
      <c r="AH526" t="s">
        <v>168</v>
      </c>
      <c r="AI526" t="s">
        <v>392</v>
      </c>
      <c r="AJ526" t="s">
        <v>73</v>
      </c>
      <c r="AK526" t="s">
        <v>74</v>
      </c>
      <c r="AL526" t="s">
        <v>75</v>
      </c>
      <c r="AM526" t="s">
        <v>76</v>
      </c>
      <c r="AN526" t="s">
        <v>61</v>
      </c>
      <c r="AO526" t="s">
        <v>259</v>
      </c>
      <c r="AP526" t="s">
        <v>281</v>
      </c>
      <c r="AQ526" t="s">
        <v>78</v>
      </c>
      <c r="AR526" t="s">
        <v>64</v>
      </c>
      <c r="AS526" t="s">
        <v>170</v>
      </c>
      <c r="AT526" t="s">
        <v>171</v>
      </c>
      <c r="AU526" t="s">
        <v>84</v>
      </c>
    </row>
    <row r="527" spans="1:47" hidden="1" x14ac:dyDescent="0.3">
      <c r="A527" t="s">
        <v>2606</v>
      </c>
      <c r="B527" t="s">
        <v>2607</v>
      </c>
      <c r="C527" s="1" t="str">
        <f t="shared" si="46"/>
        <v>21:0095</v>
      </c>
      <c r="D527" s="1" t="str">
        <f t="shared" si="47"/>
        <v>21:0012</v>
      </c>
      <c r="E527" t="s">
        <v>2608</v>
      </c>
      <c r="F527" t="s">
        <v>2609</v>
      </c>
      <c r="H527">
        <v>66.9506394</v>
      </c>
      <c r="I527">
        <v>-113.031836</v>
      </c>
      <c r="J527" s="1" t="str">
        <f t="shared" si="44"/>
        <v>Till</v>
      </c>
      <c r="K527" s="1" t="str">
        <f t="shared" si="45"/>
        <v>&lt;63 micron</v>
      </c>
      <c r="L527" t="s">
        <v>51</v>
      </c>
      <c r="M527" t="s">
        <v>226</v>
      </c>
      <c r="N527" t="s">
        <v>53</v>
      </c>
      <c r="O527" t="s">
        <v>245</v>
      </c>
      <c r="P527" t="s">
        <v>103</v>
      </c>
      <c r="Q527" t="s">
        <v>64</v>
      </c>
      <c r="R527" t="s">
        <v>106</v>
      </c>
      <c r="S527" t="s">
        <v>419</v>
      </c>
      <c r="T527" t="s">
        <v>607</v>
      </c>
      <c r="U527" t="s">
        <v>56</v>
      </c>
      <c r="V527" t="s">
        <v>95</v>
      </c>
      <c r="W527" t="s">
        <v>2610</v>
      </c>
      <c r="X527" t="s">
        <v>119</v>
      </c>
      <c r="Y527" t="s">
        <v>64</v>
      </c>
      <c r="Z527" t="s">
        <v>51</v>
      </c>
      <c r="AA527" t="s">
        <v>65</v>
      </c>
      <c r="AB527" t="s">
        <v>487</v>
      </c>
      <c r="AC527" t="s">
        <v>119</v>
      </c>
      <c r="AD527" t="s">
        <v>2611</v>
      </c>
      <c r="AE527" t="s">
        <v>98</v>
      </c>
      <c r="AF527" t="s">
        <v>217</v>
      </c>
      <c r="AG527" t="s">
        <v>70</v>
      </c>
      <c r="AH527" t="s">
        <v>104</v>
      </c>
      <c r="AI527" t="s">
        <v>169</v>
      </c>
      <c r="AJ527" t="s">
        <v>73</v>
      </c>
      <c r="AK527" t="s">
        <v>60</v>
      </c>
      <c r="AL527" t="s">
        <v>75</v>
      </c>
      <c r="AM527" t="s">
        <v>76</v>
      </c>
      <c r="AN527" t="s">
        <v>78</v>
      </c>
      <c r="AO527" t="s">
        <v>78</v>
      </c>
      <c r="AP527" t="s">
        <v>260</v>
      </c>
      <c r="AQ527" t="s">
        <v>436</v>
      </c>
      <c r="AR527" t="s">
        <v>64</v>
      </c>
      <c r="AS527" t="s">
        <v>246</v>
      </c>
      <c r="AT527" t="s">
        <v>171</v>
      </c>
      <c r="AU527" t="s">
        <v>84</v>
      </c>
    </row>
    <row r="528" spans="1:47" hidden="1" x14ac:dyDescent="0.3">
      <c r="A528" t="s">
        <v>2612</v>
      </c>
      <c r="B528" t="s">
        <v>2613</v>
      </c>
      <c r="C528" s="1" t="str">
        <f t="shared" si="46"/>
        <v>21:0095</v>
      </c>
      <c r="D528" s="1" t="str">
        <f t="shared" si="47"/>
        <v>21:0012</v>
      </c>
      <c r="E528" t="s">
        <v>2614</v>
      </c>
      <c r="F528" t="s">
        <v>2615</v>
      </c>
      <c r="H528">
        <v>66.913729000000004</v>
      </c>
      <c r="I528">
        <v>-113.1770872</v>
      </c>
      <c r="J528" s="1" t="str">
        <f t="shared" si="44"/>
        <v>Till</v>
      </c>
      <c r="K528" s="1" t="str">
        <f t="shared" si="45"/>
        <v>&lt;63 micron</v>
      </c>
      <c r="L528" t="s">
        <v>51</v>
      </c>
      <c r="M528" t="s">
        <v>91</v>
      </c>
      <c r="N528" t="s">
        <v>53</v>
      </c>
      <c r="O528" t="s">
        <v>707</v>
      </c>
      <c r="P528" t="s">
        <v>339</v>
      </c>
      <c r="Q528" t="s">
        <v>81</v>
      </c>
      <c r="R528" t="s">
        <v>621</v>
      </c>
      <c r="S528" t="s">
        <v>63</v>
      </c>
      <c r="T528" t="s">
        <v>65</v>
      </c>
      <c r="U528" t="s">
        <v>259</v>
      </c>
      <c r="V528" t="s">
        <v>95</v>
      </c>
      <c r="W528" t="s">
        <v>399</v>
      </c>
      <c r="X528" t="s">
        <v>119</v>
      </c>
      <c r="Y528" t="s">
        <v>64</v>
      </c>
      <c r="Z528" t="s">
        <v>51</v>
      </c>
      <c r="AA528" t="s">
        <v>149</v>
      </c>
      <c r="AB528" t="s">
        <v>319</v>
      </c>
      <c r="AC528" t="s">
        <v>64</v>
      </c>
      <c r="AD528" t="s">
        <v>1383</v>
      </c>
      <c r="AE528" t="s">
        <v>223</v>
      </c>
      <c r="AF528" t="s">
        <v>69</v>
      </c>
      <c r="AG528" t="s">
        <v>435</v>
      </c>
      <c r="AH528" t="s">
        <v>391</v>
      </c>
      <c r="AI528" t="s">
        <v>321</v>
      </c>
      <c r="AJ528" t="s">
        <v>73</v>
      </c>
      <c r="AK528" t="s">
        <v>155</v>
      </c>
      <c r="AL528" t="s">
        <v>75</v>
      </c>
      <c r="AM528" t="s">
        <v>76</v>
      </c>
      <c r="AN528" t="s">
        <v>78</v>
      </c>
      <c r="AO528" t="s">
        <v>78</v>
      </c>
      <c r="AP528" t="s">
        <v>260</v>
      </c>
      <c r="AQ528" t="s">
        <v>56</v>
      </c>
      <c r="AR528" t="s">
        <v>64</v>
      </c>
      <c r="AS528" t="s">
        <v>82</v>
      </c>
      <c r="AT528" t="s">
        <v>171</v>
      </c>
      <c r="AU528" t="s">
        <v>84</v>
      </c>
    </row>
    <row r="529" spans="1:47" hidden="1" x14ac:dyDescent="0.3">
      <c r="A529" t="s">
        <v>2616</v>
      </c>
      <c r="B529" t="s">
        <v>2617</v>
      </c>
      <c r="C529" s="1" t="str">
        <f t="shared" si="46"/>
        <v>21:0095</v>
      </c>
      <c r="D529" s="1" t="str">
        <f t="shared" si="47"/>
        <v>21:0012</v>
      </c>
      <c r="E529" t="s">
        <v>2618</v>
      </c>
      <c r="F529" t="s">
        <v>2619</v>
      </c>
      <c r="H529">
        <v>66.859723099999997</v>
      </c>
      <c r="I529">
        <v>-113.07026070000001</v>
      </c>
      <c r="J529" s="1" t="str">
        <f t="shared" si="44"/>
        <v>Till</v>
      </c>
      <c r="K529" s="1" t="str">
        <f t="shared" si="45"/>
        <v>&lt;63 micron</v>
      </c>
      <c r="L529" t="s">
        <v>51</v>
      </c>
      <c r="M529" t="s">
        <v>95</v>
      </c>
      <c r="N529" t="s">
        <v>53</v>
      </c>
      <c r="O529" t="s">
        <v>54</v>
      </c>
      <c r="P529" t="s">
        <v>339</v>
      </c>
      <c r="Q529" t="s">
        <v>64</v>
      </c>
      <c r="R529" t="s">
        <v>190</v>
      </c>
      <c r="S529" t="s">
        <v>181</v>
      </c>
      <c r="T529" t="s">
        <v>152</v>
      </c>
      <c r="U529" t="s">
        <v>259</v>
      </c>
      <c r="V529" t="s">
        <v>219</v>
      </c>
      <c r="W529" t="s">
        <v>697</v>
      </c>
      <c r="X529" t="s">
        <v>114</v>
      </c>
      <c r="Y529" t="s">
        <v>64</v>
      </c>
      <c r="Z529" t="s">
        <v>51</v>
      </c>
      <c r="AA529" t="s">
        <v>338</v>
      </c>
      <c r="AB529" t="s">
        <v>319</v>
      </c>
      <c r="AC529" t="s">
        <v>64</v>
      </c>
      <c r="AD529" t="s">
        <v>1308</v>
      </c>
      <c r="AE529" t="s">
        <v>223</v>
      </c>
      <c r="AF529" t="s">
        <v>69</v>
      </c>
      <c r="AG529" t="s">
        <v>261</v>
      </c>
      <c r="AH529" t="s">
        <v>983</v>
      </c>
      <c r="AI529" t="s">
        <v>196</v>
      </c>
      <c r="AJ529" t="s">
        <v>73</v>
      </c>
      <c r="AK529" t="s">
        <v>105</v>
      </c>
      <c r="AL529" t="s">
        <v>75</v>
      </c>
      <c r="AM529" t="s">
        <v>76</v>
      </c>
      <c r="AN529" t="s">
        <v>78</v>
      </c>
      <c r="AO529" t="s">
        <v>251</v>
      </c>
      <c r="AP529" t="s">
        <v>419</v>
      </c>
      <c r="AQ529" t="s">
        <v>405</v>
      </c>
      <c r="AR529" t="s">
        <v>64</v>
      </c>
      <c r="AS529" t="s">
        <v>92</v>
      </c>
      <c r="AT529" t="s">
        <v>171</v>
      </c>
      <c r="AU529" t="s">
        <v>84</v>
      </c>
    </row>
    <row r="530" spans="1:47" hidden="1" x14ac:dyDescent="0.3">
      <c r="A530" t="s">
        <v>2620</v>
      </c>
      <c r="B530" t="s">
        <v>2621</v>
      </c>
      <c r="C530" s="1" t="str">
        <f t="shared" si="46"/>
        <v>21:0095</v>
      </c>
      <c r="D530" s="1" t="str">
        <f t="shared" si="47"/>
        <v>21:0012</v>
      </c>
      <c r="E530" t="s">
        <v>2622</v>
      </c>
      <c r="F530" t="s">
        <v>2623</v>
      </c>
      <c r="H530">
        <v>66.803261599999999</v>
      </c>
      <c r="I530">
        <v>-113.03861980000001</v>
      </c>
      <c r="J530" s="1" t="str">
        <f t="shared" si="44"/>
        <v>Till</v>
      </c>
      <c r="K530" s="1" t="str">
        <f t="shared" si="45"/>
        <v>&lt;63 micron</v>
      </c>
      <c r="L530" t="s">
        <v>51</v>
      </c>
      <c r="M530" t="s">
        <v>139</v>
      </c>
      <c r="N530" t="s">
        <v>116</v>
      </c>
      <c r="O530" t="s">
        <v>743</v>
      </c>
      <c r="P530" t="s">
        <v>91</v>
      </c>
      <c r="Q530" t="s">
        <v>64</v>
      </c>
      <c r="R530" t="s">
        <v>106</v>
      </c>
      <c r="S530" t="s">
        <v>119</v>
      </c>
      <c r="T530" t="s">
        <v>413</v>
      </c>
      <c r="U530" t="s">
        <v>81</v>
      </c>
      <c r="V530" t="s">
        <v>61</v>
      </c>
      <c r="W530" t="s">
        <v>1594</v>
      </c>
      <c r="X530" t="s">
        <v>114</v>
      </c>
      <c r="Y530" t="s">
        <v>64</v>
      </c>
      <c r="Z530" t="s">
        <v>51</v>
      </c>
      <c r="AA530" t="s">
        <v>316</v>
      </c>
      <c r="AB530" t="s">
        <v>251</v>
      </c>
      <c r="AC530" t="s">
        <v>64</v>
      </c>
      <c r="AD530" t="s">
        <v>519</v>
      </c>
      <c r="AE530" t="s">
        <v>336</v>
      </c>
      <c r="AF530" t="s">
        <v>69</v>
      </c>
      <c r="AG530" t="s">
        <v>389</v>
      </c>
      <c r="AH530" t="s">
        <v>102</v>
      </c>
      <c r="AI530" t="s">
        <v>252</v>
      </c>
      <c r="AJ530" t="s">
        <v>73</v>
      </c>
      <c r="AK530" t="s">
        <v>264</v>
      </c>
      <c r="AL530" t="s">
        <v>75</v>
      </c>
      <c r="AM530" t="s">
        <v>76</v>
      </c>
      <c r="AN530" t="s">
        <v>82</v>
      </c>
      <c r="AO530" t="s">
        <v>219</v>
      </c>
      <c r="AP530" t="s">
        <v>281</v>
      </c>
      <c r="AQ530" t="s">
        <v>405</v>
      </c>
      <c r="AR530" t="s">
        <v>64</v>
      </c>
      <c r="AS530" t="s">
        <v>56</v>
      </c>
      <c r="AT530" t="s">
        <v>272</v>
      </c>
      <c r="AU530" t="s">
        <v>84</v>
      </c>
    </row>
    <row r="531" spans="1:47" hidden="1" x14ac:dyDescent="0.3">
      <c r="A531" t="s">
        <v>2624</v>
      </c>
      <c r="B531" t="s">
        <v>2625</v>
      </c>
      <c r="C531" s="1" t="str">
        <f t="shared" si="46"/>
        <v>21:0095</v>
      </c>
      <c r="D531" s="1" t="str">
        <f t="shared" si="47"/>
        <v>21:0012</v>
      </c>
      <c r="E531" t="s">
        <v>2626</v>
      </c>
      <c r="F531" t="s">
        <v>2627</v>
      </c>
      <c r="H531">
        <v>66.7220832</v>
      </c>
      <c r="I531">
        <v>-113.1815474</v>
      </c>
      <c r="J531" s="1" t="str">
        <f t="shared" si="44"/>
        <v>Till</v>
      </c>
      <c r="K531" s="1" t="str">
        <f t="shared" si="45"/>
        <v>&lt;63 micron</v>
      </c>
      <c r="L531" t="s">
        <v>51</v>
      </c>
      <c r="M531" t="s">
        <v>154</v>
      </c>
      <c r="N531" t="s">
        <v>116</v>
      </c>
      <c r="O531" t="s">
        <v>270</v>
      </c>
      <c r="P531" t="s">
        <v>77</v>
      </c>
      <c r="Q531" t="s">
        <v>64</v>
      </c>
      <c r="R531" t="s">
        <v>548</v>
      </c>
      <c r="S531" t="s">
        <v>181</v>
      </c>
      <c r="T531" t="s">
        <v>152</v>
      </c>
      <c r="U531" t="s">
        <v>64</v>
      </c>
      <c r="V531" t="s">
        <v>259</v>
      </c>
      <c r="W531" t="s">
        <v>733</v>
      </c>
      <c r="X531" t="s">
        <v>58</v>
      </c>
      <c r="Y531" t="s">
        <v>64</v>
      </c>
      <c r="Z531" t="s">
        <v>51</v>
      </c>
      <c r="AA531" t="s">
        <v>223</v>
      </c>
      <c r="AB531" t="s">
        <v>121</v>
      </c>
      <c r="AC531" t="s">
        <v>64</v>
      </c>
      <c r="AD531" t="s">
        <v>538</v>
      </c>
      <c r="AE531" t="s">
        <v>79</v>
      </c>
      <c r="AF531" t="s">
        <v>69</v>
      </c>
      <c r="AG531" t="s">
        <v>607</v>
      </c>
      <c r="AH531" t="s">
        <v>71</v>
      </c>
      <c r="AI531" t="s">
        <v>686</v>
      </c>
      <c r="AJ531" t="s">
        <v>73</v>
      </c>
      <c r="AK531" t="s">
        <v>398</v>
      </c>
      <c r="AL531" t="s">
        <v>75</v>
      </c>
      <c r="AM531" t="s">
        <v>76</v>
      </c>
      <c r="AN531" t="s">
        <v>259</v>
      </c>
      <c r="AO531" t="s">
        <v>78</v>
      </c>
      <c r="AP531" t="s">
        <v>161</v>
      </c>
      <c r="AQ531" t="s">
        <v>77</v>
      </c>
      <c r="AR531" t="s">
        <v>64</v>
      </c>
      <c r="AS531" t="s">
        <v>82</v>
      </c>
      <c r="AT531" t="s">
        <v>171</v>
      </c>
      <c r="AU531" t="s">
        <v>84</v>
      </c>
    </row>
    <row r="532" spans="1:47" hidden="1" x14ac:dyDescent="0.3">
      <c r="A532" t="s">
        <v>2628</v>
      </c>
      <c r="B532" t="s">
        <v>2629</v>
      </c>
      <c r="C532" s="1" t="str">
        <f t="shared" si="46"/>
        <v>21:0095</v>
      </c>
      <c r="D532" s="1" t="str">
        <f t="shared" si="47"/>
        <v>21:0012</v>
      </c>
      <c r="E532" t="s">
        <v>2630</v>
      </c>
      <c r="F532" t="s">
        <v>2631</v>
      </c>
      <c r="H532">
        <v>66.826715699999994</v>
      </c>
      <c r="I532">
        <v>-113.5659785</v>
      </c>
      <c r="J532" s="1" t="str">
        <f t="shared" si="44"/>
        <v>Till</v>
      </c>
      <c r="K532" s="1" t="str">
        <f t="shared" si="45"/>
        <v>&lt;63 micron</v>
      </c>
      <c r="L532" t="s">
        <v>51</v>
      </c>
      <c r="M532" t="s">
        <v>82</v>
      </c>
      <c r="N532" t="s">
        <v>56</v>
      </c>
      <c r="O532" t="s">
        <v>2632</v>
      </c>
      <c r="P532" t="s">
        <v>81</v>
      </c>
      <c r="Q532" t="s">
        <v>56</v>
      </c>
      <c r="R532" t="s">
        <v>93</v>
      </c>
      <c r="S532" t="s">
        <v>63</v>
      </c>
      <c r="T532" t="s">
        <v>68</v>
      </c>
      <c r="U532" t="s">
        <v>56</v>
      </c>
      <c r="V532" t="s">
        <v>259</v>
      </c>
      <c r="W532" t="s">
        <v>286</v>
      </c>
      <c r="X532" t="s">
        <v>97</v>
      </c>
      <c r="Y532" t="s">
        <v>64</v>
      </c>
      <c r="Z532" t="s">
        <v>51</v>
      </c>
      <c r="AA532" t="s">
        <v>98</v>
      </c>
      <c r="AB532" t="s">
        <v>319</v>
      </c>
      <c r="AC532" t="s">
        <v>64</v>
      </c>
      <c r="AD532" t="s">
        <v>893</v>
      </c>
      <c r="AE532" t="s">
        <v>223</v>
      </c>
      <c r="AF532" t="s">
        <v>69</v>
      </c>
      <c r="AG532" t="s">
        <v>83</v>
      </c>
      <c r="AH532" t="s">
        <v>251</v>
      </c>
      <c r="AI532" t="s">
        <v>929</v>
      </c>
      <c r="AJ532" t="s">
        <v>73</v>
      </c>
      <c r="AK532" t="s">
        <v>473</v>
      </c>
      <c r="AL532" t="s">
        <v>75</v>
      </c>
      <c r="AM532" t="s">
        <v>76</v>
      </c>
      <c r="AN532" t="s">
        <v>219</v>
      </c>
      <c r="AO532" t="s">
        <v>78</v>
      </c>
      <c r="AP532" t="s">
        <v>58</v>
      </c>
      <c r="AQ532" t="s">
        <v>299</v>
      </c>
      <c r="AR532" t="s">
        <v>64</v>
      </c>
      <c r="AS532" t="s">
        <v>126</v>
      </c>
      <c r="AT532" t="s">
        <v>171</v>
      </c>
      <c r="AU532" t="s">
        <v>84</v>
      </c>
    </row>
    <row r="533" spans="1:47" hidden="1" x14ac:dyDescent="0.3">
      <c r="A533" t="s">
        <v>2633</v>
      </c>
      <c r="B533" t="s">
        <v>2634</v>
      </c>
      <c r="C533" s="1" t="str">
        <f t="shared" si="46"/>
        <v>21:0095</v>
      </c>
      <c r="D533" s="1" t="str">
        <f t="shared" si="47"/>
        <v>21:0012</v>
      </c>
      <c r="E533" t="s">
        <v>2635</v>
      </c>
      <c r="F533" t="s">
        <v>2636</v>
      </c>
      <c r="H533">
        <v>66.842865700000004</v>
      </c>
      <c r="I533">
        <v>-113.6817356</v>
      </c>
      <c r="J533" s="1" t="str">
        <f t="shared" si="44"/>
        <v>Till</v>
      </c>
      <c r="K533" s="1" t="str">
        <f t="shared" si="45"/>
        <v>&lt;63 micron</v>
      </c>
      <c r="L533" t="s">
        <v>51</v>
      </c>
      <c r="M533" t="s">
        <v>473</v>
      </c>
      <c r="N533" t="s">
        <v>53</v>
      </c>
      <c r="O533" t="s">
        <v>2637</v>
      </c>
      <c r="P533" t="s">
        <v>103</v>
      </c>
      <c r="Q533" t="s">
        <v>116</v>
      </c>
      <c r="R533" t="s">
        <v>414</v>
      </c>
      <c r="S533" t="s">
        <v>63</v>
      </c>
      <c r="T533" t="s">
        <v>68</v>
      </c>
      <c r="U533" t="s">
        <v>56</v>
      </c>
      <c r="V533" t="s">
        <v>259</v>
      </c>
      <c r="W533" t="s">
        <v>307</v>
      </c>
      <c r="X533" t="s">
        <v>181</v>
      </c>
      <c r="Y533" t="s">
        <v>64</v>
      </c>
      <c r="Z533" t="s">
        <v>51</v>
      </c>
      <c r="AA533" t="s">
        <v>101</v>
      </c>
      <c r="AB533" t="s">
        <v>606</v>
      </c>
      <c r="AC533" t="s">
        <v>64</v>
      </c>
      <c r="AD533" t="s">
        <v>154</v>
      </c>
      <c r="AE533" t="s">
        <v>337</v>
      </c>
      <c r="AF533" t="s">
        <v>69</v>
      </c>
      <c r="AG533" t="s">
        <v>94</v>
      </c>
      <c r="AH533" t="s">
        <v>104</v>
      </c>
      <c r="AI533" t="s">
        <v>332</v>
      </c>
      <c r="AJ533" t="s">
        <v>73</v>
      </c>
      <c r="AK533" t="s">
        <v>105</v>
      </c>
      <c r="AL533" t="s">
        <v>75</v>
      </c>
      <c r="AM533" t="s">
        <v>76</v>
      </c>
      <c r="AN533" t="s">
        <v>259</v>
      </c>
      <c r="AO533" t="s">
        <v>78</v>
      </c>
      <c r="AP533" t="s">
        <v>72</v>
      </c>
      <c r="AQ533" t="s">
        <v>56</v>
      </c>
      <c r="AR533" t="s">
        <v>64</v>
      </c>
      <c r="AS533" t="s">
        <v>246</v>
      </c>
      <c r="AT533" t="s">
        <v>171</v>
      </c>
      <c r="AU533" t="s">
        <v>84</v>
      </c>
    </row>
    <row r="534" spans="1:47" hidden="1" x14ac:dyDescent="0.3">
      <c r="A534" t="s">
        <v>2638</v>
      </c>
      <c r="B534" t="s">
        <v>2639</v>
      </c>
      <c r="C534" s="1" t="str">
        <f t="shared" si="46"/>
        <v>21:0095</v>
      </c>
      <c r="D534" s="1" t="str">
        <f t="shared" si="47"/>
        <v>21:0012</v>
      </c>
      <c r="E534" t="s">
        <v>2640</v>
      </c>
      <c r="F534" t="s">
        <v>2641</v>
      </c>
      <c r="H534">
        <v>66.892132799999999</v>
      </c>
      <c r="I534">
        <v>-113.6374151</v>
      </c>
      <c r="J534" s="1" t="str">
        <f t="shared" si="44"/>
        <v>Till</v>
      </c>
      <c r="K534" s="1" t="str">
        <f t="shared" si="45"/>
        <v>&lt;63 micron</v>
      </c>
      <c r="L534" t="s">
        <v>51</v>
      </c>
      <c r="M534" t="s">
        <v>167</v>
      </c>
      <c r="N534" t="s">
        <v>53</v>
      </c>
      <c r="O534" t="s">
        <v>315</v>
      </c>
      <c r="P534" t="s">
        <v>78</v>
      </c>
      <c r="Q534" t="s">
        <v>56</v>
      </c>
      <c r="R534" t="s">
        <v>414</v>
      </c>
      <c r="S534" t="s">
        <v>72</v>
      </c>
      <c r="T534" t="s">
        <v>336</v>
      </c>
      <c r="U534" t="s">
        <v>81</v>
      </c>
      <c r="V534" t="s">
        <v>259</v>
      </c>
      <c r="W534" t="s">
        <v>1277</v>
      </c>
      <c r="X534" t="s">
        <v>72</v>
      </c>
      <c r="Y534" t="s">
        <v>64</v>
      </c>
      <c r="Z534" t="s">
        <v>51</v>
      </c>
      <c r="AA534" t="s">
        <v>470</v>
      </c>
      <c r="AB534" t="s">
        <v>2055</v>
      </c>
      <c r="AC534" t="s">
        <v>64</v>
      </c>
      <c r="AD534" t="s">
        <v>361</v>
      </c>
      <c r="AE534" t="s">
        <v>507</v>
      </c>
      <c r="AF534" t="s">
        <v>69</v>
      </c>
      <c r="AG534" t="s">
        <v>272</v>
      </c>
      <c r="AH534" t="s">
        <v>251</v>
      </c>
      <c r="AI534" t="s">
        <v>63</v>
      </c>
      <c r="AJ534" t="s">
        <v>73</v>
      </c>
      <c r="AK534" t="s">
        <v>473</v>
      </c>
      <c r="AL534" t="s">
        <v>75</v>
      </c>
      <c r="AM534" t="s">
        <v>76</v>
      </c>
      <c r="AN534" t="s">
        <v>78</v>
      </c>
      <c r="AO534" t="s">
        <v>78</v>
      </c>
      <c r="AP534" t="s">
        <v>72</v>
      </c>
      <c r="AQ534" t="s">
        <v>92</v>
      </c>
      <c r="AR534" t="s">
        <v>64</v>
      </c>
      <c r="AS534" t="s">
        <v>82</v>
      </c>
      <c r="AT534" t="s">
        <v>171</v>
      </c>
      <c r="AU534" t="s">
        <v>84</v>
      </c>
    </row>
    <row r="535" spans="1:47" hidden="1" x14ac:dyDescent="0.3">
      <c r="A535" t="s">
        <v>2642</v>
      </c>
      <c r="B535" t="s">
        <v>2643</v>
      </c>
      <c r="C535" s="1" t="str">
        <f t="shared" si="46"/>
        <v>21:0095</v>
      </c>
      <c r="D535" s="1" t="str">
        <f t="shared" si="47"/>
        <v>21:0012</v>
      </c>
      <c r="E535" t="s">
        <v>2644</v>
      </c>
      <c r="F535" t="s">
        <v>2645</v>
      </c>
      <c r="H535">
        <v>66.949402699999993</v>
      </c>
      <c r="I535">
        <v>-113.5990374</v>
      </c>
      <c r="J535" s="1" t="str">
        <f t="shared" si="44"/>
        <v>Till</v>
      </c>
      <c r="K535" s="1" t="str">
        <f t="shared" si="45"/>
        <v>&lt;63 micron</v>
      </c>
      <c r="L535" t="s">
        <v>51</v>
      </c>
      <c r="M535" t="s">
        <v>126</v>
      </c>
      <c r="N535" t="s">
        <v>53</v>
      </c>
      <c r="O535" t="s">
        <v>216</v>
      </c>
      <c r="P535" t="s">
        <v>78</v>
      </c>
      <c r="Q535" t="s">
        <v>81</v>
      </c>
      <c r="R535" t="s">
        <v>338</v>
      </c>
      <c r="S535" t="s">
        <v>60</v>
      </c>
      <c r="T535" t="s">
        <v>419</v>
      </c>
      <c r="U535" t="s">
        <v>259</v>
      </c>
      <c r="V535" t="s">
        <v>137</v>
      </c>
      <c r="W535" t="s">
        <v>117</v>
      </c>
      <c r="X535" t="s">
        <v>119</v>
      </c>
      <c r="Y535" t="s">
        <v>64</v>
      </c>
      <c r="Z535" t="s">
        <v>51</v>
      </c>
      <c r="AA535" t="s">
        <v>287</v>
      </c>
      <c r="AB535" t="s">
        <v>99</v>
      </c>
      <c r="AC535" t="s">
        <v>64</v>
      </c>
      <c r="AD535" t="s">
        <v>2646</v>
      </c>
      <c r="AE535" t="s">
        <v>178</v>
      </c>
      <c r="AF535" t="s">
        <v>132</v>
      </c>
      <c r="AG535" t="s">
        <v>814</v>
      </c>
      <c r="AH535" t="s">
        <v>194</v>
      </c>
      <c r="AI535" t="s">
        <v>196</v>
      </c>
      <c r="AJ535" t="s">
        <v>73</v>
      </c>
      <c r="AK535" t="s">
        <v>481</v>
      </c>
      <c r="AL535" t="s">
        <v>75</v>
      </c>
      <c r="AM535" t="s">
        <v>76</v>
      </c>
      <c r="AN535" t="s">
        <v>78</v>
      </c>
      <c r="AO535" t="s">
        <v>104</v>
      </c>
      <c r="AP535" t="s">
        <v>63</v>
      </c>
      <c r="AQ535" t="s">
        <v>253</v>
      </c>
      <c r="AR535" t="s">
        <v>64</v>
      </c>
      <c r="AS535" t="s">
        <v>81</v>
      </c>
      <c r="AT535" t="s">
        <v>171</v>
      </c>
      <c r="AU535" t="s">
        <v>84</v>
      </c>
    </row>
    <row r="536" spans="1:47" hidden="1" x14ac:dyDescent="0.3">
      <c r="A536" t="s">
        <v>2647</v>
      </c>
      <c r="B536" t="s">
        <v>2648</v>
      </c>
      <c r="C536" s="1" t="str">
        <f t="shared" si="46"/>
        <v>21:0095</v>
      </c>
      <c r="D536" s="1" t="str">
        <f t="shared" si="47"/>
        <v>21:0012</v>
      </c>
      <c r="E536" t="s">
        <v>2649</v>
      </c>
      <c r="F536" t="s">
        <v>2650</v>
      </c>
      <c r="H536">
        <v>66.972819799999996</v>
      </c>
      <c r="I536">
        <v>-113.77080220000001</v>
      </c>
      <c r="J536" s="1" t="str">
        <f t="shared" si="44"/>
        <v>Till</v>
      </c>
      <c r="K536" s="1" t="str">
        <f t="shared" si="45"/>
        <v>&lt;63 micron</v>
      </c>
      <c r="L536" t="s">
        <v>51</v>
      </c>
      <c r="M536" t="s">
        <v>91</v>
      </c>
      <c r="N536" t="s">
        <v>53</v>
      </c>
      <c r="O536" t="s">
        <v>457</v>
      </c>
      <c r="P536" t="s">
        <v>271</v>
      </c>
      <c r="Q536" t="s">
        <v>81</v>
      </c>
      <c r="R536" t="s">
        <v>136</v>
      </c>
      <c r="S536" t="s">
        <v>97</v>
      </c>
      <c r="T536" t="s">
        <v>206</v>
      </c>
      <c r="U536" t="s">
        <v>81</v>
      </c>
      <c r="V536" t="s">
        <v>259</v>
      </c>
      <c r="W536" t="s">
        <v>151</v>
      </c>
      <c r="X536" t="s">
        <v>97</v>
      </c>
      <c r="Y536" t="s">
        <v>64</v>
      </c>
      <c r="Z536" t="s">
        <v>51</v>
      </c>
      <c r="AA536" t="s">
        <v>101</v>
      </c>
      <c r="AB536" t="s">
        <v>66</v>
      </c>
      <c r="AC536" t="s">
        <v>64</v>
      </c>
      <c r="AD536" t="s">
        <v>1548</v>
      </c>
      <c r="AE536" t="s">
        <v>337</v>
      </c>
      <c r="AF536" t="s">
        <v>69</v>
      </c>
      <c r="AG536" t="s">
        <v>127</v>
      </c>
      <c r="AH536" t="s">
        <v>391</v>
      </c>
      <c r="AI536" t="s">
        <v>97</v>
      </c>
      <c r="AJ536" t="s">
        <v>73</v>
      </c>
      <c r="AK536" t="s">
        <v>421</v>
      </c>
      <c r="AL536" t="s">
        <v>75</v>
      </c>
      <c r="AM536" t="s">
        <v>76</v>
      </c>
      <c r="AN536" t="s">
        <v>78</v>
      </c>
      <c r="AO536" t="s">
        <v>104</v>
      </c>
      <c r="AP536" t="s">
        <v>58</v>
      </c>
      <c r="AQ536" t="s">
        <v>126</v>
      </c>
      <c r="AR536" t="s">
        <v>64</v>
      </c>
      <c r="AS536" t="s">
        <v>246</v>
      </c>
      <c r="AT536" t="s">
        <v>316</v>
      </c>
      <c r="AU536" t="s">
        <v>84</v>
      </c>
    </row>
    <row r="537" spans="1:47" hidden="1" x14ac:dyDescent="0.3">
      <c r="A537" t="s">
        <v>2651</v>
      </c>
      <c r="B537" t="s">
        <v>2652</v>
      </c>
      <c r="C537" s="1" t="str">
        <f t="shared" si="46"/>
        <v>21:0095</v>
      </c>
      <c r="D537" s="1" t="str">
        <f t="shared" si="47"/>
        <v>21:0012</v>
      </c>
      <c r="E537" t="s">
        <v>2653</v>
      </c>
      <c r="F537" t="s">
        <v>2654</v>
      </c>
      <c r="H537">
        <v>66.942068300000003</v>
      </c>
      <c r="I537">
        <v>-113.9259807</v>
      </c>
      <c r="J537" s="1" t="str">
        <f t="shared" si="44"/>
        <v>Till</v>
      </c>
      <c r="K537" s="1" t="str">
        <f t="shared" si="45"/>
        <v>&lt;63 micron</v>
      </c>
      <c r="L537" t="s">
        <v>51</v>
      </c>
      <c r="M537" t="s">
        <v>116</v>
      </c>
      <c r="N537" t="s">
        <v>116</v>
      </c>
      <c r="O537" t="s">
        <v>877</v>
      </c>
      <c r="P537" t="s">
        <v>81</v>
      </c>
      <c r="Q537" t="s">
        <v>56</v>
      </c>
      <c r="R537" t="s">
        <v>607</v>
      </c>
      <c r="S537" t="s">
        <v>97</v>
      </c>
      <c r="T537" t="s">
        <v>176</v>
      </c>
      <c r="U537" t="s">
        <v>81</v>
      </c>
      <c r="V537" t="s">
        <v>259</v>
      </c>
      <c r="W537" t="s">
        <v>452</v>
      </c>
      <c r="X537" t="s">
        <v>63</v>
      </c>
      <c r="Y537" t="s">
        <v>64</v>
      </c>
      <c r="Z537" t="s">
        <v>51</v>
      </c>
      <c r="AA537" t="s">
        <v>101</v>
      </c>
      <c r="AB537" t="s">
        <v>66</v>
      </c>
      <c r="AC537" t="s">
        <v>64</v>
      </c>
      <c r="AD537" t="s">
        <v>2655</v>
      </c>
      <c r="AE537" t="s">
        <v>162</v>
      </c>
      <c r="AF537" t="s">
        <v>69</v>
      </c>
      <c r="AG537" t="s">
        <v>548</v>
      </c>
      <c r="AH537" t="s">
        <v>391</v>
      </c>
      <c r="AI537" t="s">
        <v>80</v>
      </c>
      <c r="AJ537" t="s">
        <v>73</v>
      </c>
      <c r="AK537" t="s">
        <v>116</v>
      </c>
      <c r="AL537" t="s">
        <v>75</v>
      </c>
      <c r="AM537" t="s">
        <v>76</v>
      </c>
      <c r="AN537" t="s">
        <v>78</v>
      </c>
      <c r="AO537" t="s">
        <v>78</v>
      </c>
      <c r="AP537" t="s">
        <v>195</v>
      </c>
      <c r="AQ537" t="s">
        <v>92</v>
      </c>
      <c r="AR537" t="s">
        <v>64</v>
      </c>
      <c r="AS537" t="s">
        <v>126</v>
      </c>
      <c r="AT537" t="s">
        <v>548</v>
      </c>
      <c r="AU537" t="s">
        <v>84</v>
      </c>
    </row>
    <row r="538" spans="1:47" hidden="1" x14ac:dyDescent="0.3">
      <c r="A538" t="s">
        <v>2656</v>
      </c>
      <c r="B538" t="s">
        <v>2657</v>
      </c>
      <c r="C538" s="1" t="str">
        <f t="shared" si="46"/>
        <v>21:0095</v>
      </c>
      <c r="D538" s="1" t="str">
        <f t="shared" si="47"/>
        <v>21:0012</v>
      </c>
      <c r="E538" t="s">
        <v>2653</v>
      </c>
      <c r="F538" t="s">
        <v>2658</v>
      </c>
      <c r="H538">
        <v>66.942068300000003</v>
      </c>
      <c r="I538">
        <v>-113.9259807</v>
      </c>
      <c r="J538" s="1" t="str">
        <f t="shared" si="44"/>
        <v>Till</v>
      </c>
      <c r="K538" s="1" t="str">
        <f t="shared" si="45"/>
        <v>&lt;63 micron</v>
      </c>
      <c r="L538" t="s">
        <v>51</v>
      </c>
      <c r="M538" t="s">
        <v>196</v>
      </c>
      <c r="N538" t="s">
        <v>81</v>
      </c>
      <c r="O538" t="s">
        <v>493</v>
      </c>
      <c r="P538" t="s">
        <v>481</v>
      </c>
      <c r="Q538" t="s">
        <v>116</v>
      </c>
      <c r="R538" t="s">
        <v>83</v>
      </c>
      <c r="S538" t="s">
        <v>119</v>
      </c>
      <c r="T538" t="s">
        <v>192</v>
      </c>
      <c r="U538" t="s">
        <v>81</v>
      </c>
      <c r="V538" t="s">
        <v>61</v>
      </c>
      <c r="W538" t="s">
        <v>1384</v>
      </c>
      <c r="X538" t="s">
        <v>72</v>
      </c>
      <c r="Y538" t="s">
        <v>64</v>
      </c>
      <c r="Z538" t="s">
        <v>51</v>
      </c>
      <c r="AA538" t="s">
        <v>68</v>
      </c>
      <c r="AB538" t="s">
        <v>2349</v>
      </c>
      <c r="AC538" t="s">
        <v>64</v>
      </c>
      <c r="AD538" t="s">
        <v>1409</v>
      </c>
      <c r="AE538" t="s">
        <v>276</v>
      </c>
      <c r="AF538" t="s">
        <v>59</v>
      </c>
      <c r="AG538" t="s">
        <v>472</v>
      </c>
      <c r="AH538" t="s">
        <v>104</v>
      </c>
      <c r="AI538" t="s">
        <v>929</v>
      </c>
      <c r="AJ538" t="s">
        <v>73</v>
      </c>
      <c r="AK538" t="s">
        <v>339</v>
      </c>
      <c r="AL538" t="s">
        <v>75</v>
      </c>
      <c r="AM538" t="s">
        <v>76</v>
      </c>
      <c r="AN538" t="s">
        <v>78</v>
      </c>
      <c r="AO538" t="s">
        <v>78</v>
      </c>
      <c r="AP538" t="s">
        <v>58</v>
      </c>
      <c r="AQ538" t="s">
        <v>299</v>
      </c>
      <c r="AR538" t="s">
        <v>64</v>
      </c>
      <c r="AS538" t="s">
        <v>170</v>
      </c>
      <c r="AT538" t="s">
        <v>171</v>
      </c>
      <c r="AU538" t="s">
        <v>2659</v>
      </c>
    </row>
    <row r="539" spans="1:47" hidden="1" x14ac:dyDescent="0.3">
      <c r="A539" t="s">
        <v>2660</v>
      </c>
      <c r="B539" t="s">
        <v>2661</v>
      </c>
      <c r="C539" s="1" t="str">
        <f t="shared" si="46"/>
        <v>21:0095</v>
      </c>
      <c r="D539" s="1" t="str">
        <f t="shared" si="47"/>
        <v>21:0012</v>
      </c>
      <c r="E539" t="s">
        <v>2662</v>
      </c>
      <c r="F539" t="s">
        <v>2663</v>
      </c>
      <c r="H539">
        <v>66.913988599999996</v>
      </c>
      <c r="I539">
        <v>-113.75893499999999</v>
      </c>
      <c r="J539" s="1" t="str">
        <f t="shared" si="44"/>
        <v>Till</v>
      </c>
      <c r="K539" s="1" t="str">
        <f t="shared" si="45"/>
        <v>&lt;63 micron</v>
      </c>
      <c r="L539" t="s">
        <v>51</v>
      </c>
      <c r="M539" t="s">
        <v>430</v>
      </c>
      <c r="N539" t="s">
        <v>53</v>
      </c>
      <c r="O539" t="s">
        <v>2664</v>
      </c>
      <c r="P539" t="s">
        <v>339</v>
      </c>
      <c r="Q539" t="s">
        <v>116</v>
      </c>
      <c r="R539" t="s">
        <v>59</v>
      </c>
      <c r="S539" t="s">
        <v>209</v>
      </c>
      <c r="T539" t="s">
        <v>296</v>
      </c>
      <c r="U539" t="s">
        <v>56</v>
      </c>
      <c r="V539" t="s">
        <v>147</v>
      </c>
      <c r="W539" t="s">
        <v>582</v>
      </c>
      <c r="X539" t="s">
        <v>72</v>
      </c>
      <c r="Y539" t="s">
        <v>64</v>
      </c>
      <c r="Z539" t="s">
        <v>51</v>
      </c>
      <c r="AA539" t="s">
        <v>65</v>
      </c>
      <c r="AB539" t="s">
        <v>2349</v>
      </c>
      <c r="AC539" t="s">
        <v>64</v>
      </c>
      <c r="AD539" t="s">
        <v>718</v>
      </c>
      <c r="AE539" t="s">
        <v>176</v>
      </c>
      <c r="AF539" t="s">
        <v>69</v>
      </c>
      <c r="AG539" t="s">
        <v>190</v>
      </c>
      <c r="AH539" t="s">
        <v>104</v>
      </c>
      <c r="AI539" t="s">
        <v>195</v>
      </c>
      <c r="AJ539" t="s">
        <v>73</v>
      </c>
      <c r="AK539" t="s">
        <v>314</v>
      </c>
      <c r="AL539" t="s">
        <v>75</v>
      </c>
      <c r="AM539" t="s">
        <v>76</v>
      </c>
      <c r="AN539" t="s">
        <v>78</v>
      </c>
      <c r="AO539" t="s">
        <v>78</v>
      </c>
      <c r="AP539" t="s">
        <v>260</v>
      </c>
      <c r="AQ539" t="s">
        <v>481</v>
      </c>
      <c r="AR539" t="s">
        <v>64</v>
      </c>
      <c r="AS539" t="s">
        <v>436</v>
      </c>
      <c r="AT539" t="s">
        <v>145</v>
      </c>
      <c r="AU539" t="s">
        <v>84</v>
      </c>
    </row>
    <row r="540" spans="1:47" hidden="1" x14ac:dyDescent="0.3">
      <c r="A540" t="s">
        <v>2665</v>
      </c>
      <c r="B540" t="s">
        <v>2666</v>
      </c>
      <c r="C540" s="1" t="str">
        <f t="shared" si="46"/>
        <v>21:0095</v>
      </c>
      <c r="D540" s="1" t="str">
        <f t="shared" si="47"/>
        <v>21:0012</v>
      </c>
      <c r="E540" t="s">
        <v>2667</v>
      </c>
      <c r="F540" t="s">
        <v>2668</v>
      </c>
      <c r="H540">
        <v>66.878996299999997</v>
      </c>
      <c r="I540">
        <v>-113.90532469999999</v>
      </c>
      <c r="J540" s="1" t="str">
        <f t="shared" si="44"/>
        <v>Till</v>
      </c>
      <c r="K540" s="1" t="str">
        <f t="shared" si="45"/>
        <v>&lt;63 micron</v>
      </c>
      <c r="L540" t="s">
        <v>51</v>
      </c>
      <c r="M540" t="s">
        <v>52</v>
      </c>
      <c r="N540" t="s">
        <v>56</v>
      </c>
      <c r="O540" t="s">
        <v>375</v>
      </c>
      <c r="P540" t="s">
        <v>78</v>
      </c>
      <c r="Q540" t="s">
        <v>116</v>
      </c>
      <c r="R540" t="s">
        <v>211</v>
      </c>
      <c r="S540" t="s">
        <v>97</v>
      </c>
      <c r="T540" t="s">
        <v>98</v>
      </c>
      <c r="U540" t="s">
        <v>81</v>
      </c>
      <c r="V540" t="s">
        <v>259</v>
      </c>
      <c r="W540" t="s">
        <v>263</v>
      </c>
      <c r="X540" t="s">
        <v>63</v>
      </c>
      <c r="Y540" t="s">
        <v>64</v>
      </c>
      <c r="Z540" t="s">
        <v>51</v>
      </c>
      <c r="AA540" t="s">
        <v>223</v>
      </c>
      <c r="AB540" t="s">
        <v>66</v>
      </c>
      <c r="AC540" t="s">
        <v>64</v>
      </c>
      <c r="AD540" t="s">
        <v>893</v>
      </c>
      <c r="AE540" t="s">
        <v>269</v>
      </c>
      <c r="AF540" t="s">
        <v>217</v>
      </c>
      <c r="AG540" t="s">
        <v>136</v>
      </c>
      <c r="AH540" t="s">
        <v>251</v>
      </c>
      <c r="AI540" t="s">
        <v>80</v>
      </c>
      <c r="AJ540" t="s">
        <v>73</v>
      </c>
      <c r="AK540" t="s">
        <v>283</v>
      </c>
      <c r="AL540" t="s">
        <v>75</v>
      </c>
      <c r="AM540" t="s">
        <v>76</v>
      </c>
      <c r="AN540" t="s">
        <v>78</v>
      </c>
      <c r="AO540" t="s">
        <v>104</v>
      </c>
      <c r="AP540" t="s">
        <v>474</v>
      </c>
      <c r="AQ540" t="s">
        <v>81</v>
      </c>
      <c r="AR540" t="s">
        <v>64</v>
      </c>
      <c r="AS540" t="s">
        <v>82</v>
      </c>
      <c r="AT540" t="s">
        <v>211</v>
      </c>
      <c r="AU540" t="s">
        <v>84</v>
      </c>
    </row>
    <row r="541" spans="1:47" hidden="1" x14ac:dyDescent="0.3">
      <c r="A541" t="s">
        <v>2669</v>
      </c>
      <c r="B541" t="s">
        <v>2670</v>
      </c>
      <c r="C541" s="1" t="str">
        <f t="shared" si="46"/>
        <v>21:0095</v>
      </c>
      <c r="D541" s="1" t="str">
        <f t="shared" si="47"/>
        <v>21:0012</v>
      </c>
      <c r="E541" t="s">
        <v>2671</v>
      </c>
      <c r="F541" t="s">
        <v>2672</v>
      </c>
      <c r="H541">
        <v>66.827947300000005</v>
      </c>
      <c r="I541">
        <v>-113.9569458</v>
      </c>
      <c r="J541" s="1" t="str">
        <f t="shared" si="44"/>
        <v>Till</v>
      </c>
      <c r="K541" s="1" t="str">
        <f t="shared" si="45"/>
        <v>&lt;63 micron</v>
      </c>
      <c r="L541" t="s">
        <v>51</v>
      </c>
      <c r="M541" t="s">
        <v>340</v>
      </c>
      <c r="N541" t="s">
        <v>56</v>
      </c>
      <c r="O541" t="s">
        <v>258</v>
      </c>
      <c r="P541" t="s">
        <v>92</v>
      </c>
      <c r="Q541" t="s">
        <v>60</v>
      </c>
      <c r="R541" t="s">
        <v>272</v>
      </c>
      <c r="S541" t="s">
        <v>119</v>
      </c>
      <c r="T541" t="s">
        <v>318</v>
      </c>
      <c r="U541" t="s">
        <v>56</v>
      </c>
      <c r="V541" t="s">
        <v>154</v>
      </c>
      <c r="W541" t="s">
        <v>469</v>
      </c>
      <c r="X541" t="s">
        <v>97</v>
      </c>
      <c r="Y541" t="s">
        <v>64</v>
      </c>
      <c r="Z541" t="s">
        <v>51</v>
      </c>
      <c r="AA541" t="s">
        <v>470</v>
      </c>
      <c r="AB541" t="s">
        <v>606</v>
      </c>
      <c r="AC541" t="s">
        <v>64</v>
      </c>
      <c r="AD541" t="s">
        <v>1883</v>
      </c>
      <c r="AE541" t="s">
        <v>287</v>
      </c>
      <c r="AF541" t="s">
        <v>69</v>
      </c>
      <c r="AG541" t="s">
        <v>327</v>
      </c>
      <c r="AH541" t="s">
        <v>104</v>
      </c>
      <c r="AI541" t="s">
        <v>584</v>
      </c>
      <c r="AJ541" t="s">
        <v>73</v>
      </c>
      <c r="AK541" t="s">
        <v>297</v>
      </c>
      <c r="AL541" t="s">
        <v>75</v>
      </c>
      <c r="AM541" t="s">
        <v>76</v>
      </c>
      <c r="AN541" t="s">
        <v>78</v>
      </c>
      <c r="AO541" t="s">
        <v>168</v>
      </c>
      <c r="AP541" t="s">
        <v>72</v>
      </c>
      <c r="AQ541" t="s">
        <v>299</v>
      </c>
      <c r="AR541" t="s">
        <v>64</v>
      </c>
      <c r="AS541" t="s">
        <v>246</v>
      </c>
      <c r="AT541" t="s">
        <v>171</v>
      </c>
      <c r="AU541" t="s">
        <v>84</v>
      </c>
    </row>
    <row r="542" spans="1:47" hidden="1" x14ac:dyDescent="0.3">
      <c r="A542" t="s">
        <v>2673</v>
      </c>
      <c r="B542" t="s">
        <v>2674</v>
      </c>
      <c r="C542" s="1" t="str">
        <f t="shared" si="46"/>
        <v>21:0095</v>
      </c>
      <c r="D542" s="1" t="str">
        <f t="shared" si="47"/>
        <v>21:0012</v>
      </c>
      <c r="E542" t="s">
        <v>2675</v>
      </c>
      <c r="F542" t="s">
        <v>2676</v>
      </c>
      <c r="H542">
        <v>66.837025100000005</v>
      </c>
      <c r="I542">
        <v>-113.8303712</v>
      </c>
      <c r="J542" s="1" t="str">
        <f t="shared" si="44"/>
        <v>Till</v>
      </c>
      <c r="K542" s="1" t="str">
        <f t="shared" si="45"/>
        <v>&lt;63 micron</v>
      </c>
      <c r="L542" t="s">
        <v>51</v>
      </c>
      <c r="M542" t="s">
        <v>155</v>
      </c>
      <c r="N542" t="s">
        <v>116</v>
      </c>
      <c r="O542" t="s">
        <v>315</v>
      </c>
      <c r="P542" t="s">
        <v>78</v>
      </c>
      <c r="Q542" t="s">
        <v>56</v>
      </c>
      <c r="R542" t="s">
        <v>93</v>
      </c>
      <c r="S542" t="s">
        <v>63</v>
      </c>
      <c r="T542" t="s">
        <v>470</v>
      </c>
      <c r="U542" t="s">
        <v>81</v>
      </c>
      <c r="V542" t="s">
        <v>259</v>
      </c>
      <c r="W542" t="s">
        <v>452</v>
      </c>
      <c r="X542" t="s">
        <v>63</v>
      </c>
      <c r="Y542" t="s">
        <v>64</v>
      </c>
      <c r="Z542" t="s">
        <v>51</v>
      </c>
      <c r="AA542" t="s">
        <v>206</v>
      </c>
      <c r="AB542" t="s">
        <v>134</v>
      </c>
      <c r="AC542" t="s">
        <v>64</v>
      </c>
      <c r="AD542" t="s">
        <v>95</v>
      </c>
      <c r="AE542" t="s">
        <v>162</v>
      </c>
      <c r="AF542" t="s">
        <v>69</v>
      </c>
      <c r="AG542" t="s">
        <v>414</v>
      </c>
      <c r="AH542" t="s">
        <v>251</v>
      </c>
      <c r="AI542" t="s">
        <v>321</v>
      </c>
      <c r="AJ542" t="s">
        <v>73</v>
      </c>
      <c r="AK542" t="s">
        <v>473</v>
      </c>
      <c r="AL542" t="s">
        <v>75</v>
      </c>
      <c r="AM542" t="s">
        <v>76</v>
      </c>
      <c r="AN542" t="s">
        <v>78</v>
      </c>
      <c r="AO542" t="s">
        <v>104</v>
      </c>
      <c r="AP542" t="s">
        <v>58</v>
      </c>
      <c r="AQ542" t="s">
        <v>246</v>
      </c>
      <c r="AR542" t="s">
        <v>56</v>
      </c>
      <c r="AS542" t="s">
        <v>126</v>
      </c>
      <c r="AT542" t="s">
        <v>171</v>
      </c>
      <c r="AU542" t="s">
        <v>84</v>
      </c>
    </row>
    <row r="543" spans="1:47" hidden="1" x14ac:dyDescent="0.3">
      <c r="A543" t="s">
        <v>2677</v>
      </c>
      <c r="B543" t="s">
        <v>2678</v>
      </c>
      <c r="C543" s="1" t="str">
        <f t="shared" si="46"/>
        <v>21:0095</v>
      </c>
      <c r="D543" s="1" t="str">
        <f t="shared" si="47"/>
        <v>21:0012</v>
      </c>
      <c r="E543" t="s">
        <v>2675</v>
      </c>
      <c r="F543" t="s">
        <v>2679</v>
      </c>
      <c r="H543">
        <v>66.837025100000005</v>
      </c>
      <c r="I543">
        <v>-113.8303712</v>
      </c>
      <c r="J543" s="1" t="str">
        <f t="shared" si="44"/>
        <v>Till</v>
      </c>
      <c r="K543" s="1" t="str">
        <f t="shared" si="45"/>
        <v>&lt;63 micron</v>
      </c>
      <c r="L543" t="s">
        <v>51</v>
      </c>
      <c r="M543" t="s">
        <v>52</v>
      </c>
      <c r="N543" t="s">
        <v>60</v>
      </c>
      <c r="O543" t="s">
        <v>532</v>
      </c>
      <c r="P543" t="s">
        <v>436</v>
      </c>
      <c r="Q543" t="s">
        <v>116</v>
      </c>
      <c r="R543" t="s">
        <v>472</v>
      </c>
      <c r="S543" t="s">
        <v>72</v>
      </c>
      <c r="T543" t="s">
        <v>336</v>
      </c>
      <c r="U543" t="s">
        <v>81</v>
      </c>
      <c r="V543" t="s">
        <v>61</v>
      </c>
      <c r="W543" t="s">
        <v>543</v>
      </c>
      <c r="X543" t="s">
        <v>72</v>
      </c>
      <c r="Y543" t="s">
        <v>64</v>
      </c>
      <c r="Z543" t="s">
        <v>51</v>
      </c>
      <c r="AA543" t="s">
        <v>120</v>
      </c>
      <c r="AB543" t="s">
        <v>2680</v>
      </c>
      <c r="AC543" t="s">
        <v>259</v>
      </c>
      <c r="AD543" t="s">
        <v>878</v>
      </c>
      <c r="AE543" t="s">
        <v>101</v>
      </c>
      <c r="AF543" t="s">
        <v>69</v>
      </c>
      <c r="AG543" t="s">
        <v>132</v>
      </c>
      <c r="AH543" t="s">
        <v>168</v>
      </c>
      <c r="AI543" t="s">
        <v>63</v>
      </c>
      <c r="AJ543" t="s">
        <v>73</v>
      </c>
      <c r="AK543" t="s">
        <v>355</v>
      </c>
      <c r="AL543" t="s">
        <v>75</v>
      </c>
      <c r="AM543" t="s">
        <v>76</v>
      </c>
      <c r="AN543" t="s">
        <v>137</v>
      </c>
      <c r="AO543" t="s">
        <v>104</v>
      </c>
      <c r="AP543" t="s">
        <v>209</v>
      </c>
      <c r="AQ543" t="s">
        <v>82</v>
      </c>
      <c r="AR543" t="s">
        <v>64</v>
      </c>
      <c r="AS543" t="s">
        <v>56</v>
      </c>
      <c r="AT543" t="s">
        <v>369</v>
      </c>
      <c r="AU543" t="s">
        <v>2681</v>
      </c>
    </row>
    <row r="544" spans="1:47" hidden="1" x14ac:dyDescent="0.3">
      <c r="A544" t="s">
        <v>2682</v>
      </c>
      <c r="B544" t="s">
        <v>2683</v>
      </c>
      <c r="C544" s="1" t="str">
        <f t="shared" si="46"/>
        <v>21:0095</v>
      </c>
      <c r="D544" s="1" t="str">
        <f t="shared" si="47"/>
        <v>21:0012</v>
      </c>
      <c r="E544" t="s">
        <v>2684</v>
      </c>
      <c r="F544" t="s">
        <v>2685</v>
      </c>
      <c r="H544">
        <v>66.766900800000002</v>
      </c>
      <c r="I544">
        <v>-113.93716809999999</v>
      </c>
      <c r="J544" s="1" t="str">
        <f t="shared" si="44"/>
        <v>Till</v>
      </c>
      <c r="K544" s="1" t="str">
        <f t="shared" si="45"/>
        <v>&lt;63 micron</v>
      </c>
      <c r="L544" t="s">
        <v>51</v>
      </c>
      <c r="M544" t="s">
        <v>167</v>
      </c>
      <c r="N544" t="s">
        <v>53</v>
      </c>
      <c r="O544" t="s">
        <v>2686</v>
      </c>
      <c r="P544" t="s">
        <v>299</v>
      </c>
      <c r="Q544" t="s">
        <v>259</v>
      </c>
      <c r="R544" t="s">
        <v>113</v>
      </c>
      <c r="S544" t="s">
        <v>58</v>
      </c>
      <c r="T544" t="s">
        <v>156</v>
      </c>
      <c r="U544" t="s">
        <v>116</v>
      </c>
      <c r="V544" t="s">
        <v>95</v>
      </c>
      <c r="W544" t="s">
        <v>148</v>
      </c>
      <c r="X544" t="s">
        <v>181</v>
      </c>
      <c r="Y544" t="s">
        <v>64</v>
      </c>
      <c r="Z544" t="s">
        <v>51</v>
      </c>
      <c r="AA544" t="s">
        <v>318</v>
      </c>
      <c r="AB544" t="s">
        <v>134</v>
      </c>
      <c r="AC544" t="s">
        <v>56</v>
      </c>
      <c r="AD544" t="s">
        <v>335</v>
      </c>
      <c r="AE544" t="s">
        <v>152</v>
      </c>
      <c r="AF544" t="s">
        <v>69</v>
      </c>
      <c r="AG544" t="s">
        <v>106</v>
      </c>
      <c r="AH544" t="s">
        <v>168</v>
      </c>
      <c r="AI544" t="s">
        <v>58</v>
      </c>
      <c r="AJ544" t="s">
        <v>73</v>
      </c>
      <c r="AK544" t="s">
        <v>355</v>
      </c>
      <c r="AL544" t="s">
        <v>75</v>
      </c>
      <c r="AM544" t="s">
        <v>76</v>
      </c>
      <c r="AN544" t="s">
        <v>259</v>
      </c>
      <c r="AO544" t="s">
        <v>219</v>
      </c>
      <c r="AP544" t="s">
        <v>260</v>
      </c>
      <c r="AQ544" t="s">
        <v>126</v>
      </c>
      <c r="AR544" t="s">
        <v>64</v>
      </c>
      <c r="AS544" t="s">
        <v>92</v>
      </c>
      <c r="AT544" t="s">
        <v>1684</v>
      </c>
      <c r="AU544" t="s">
        <v>84</v>
      </c>
    </row>
    <row r="545" spans="1:47" hidden="1" x14ac:dyDescent="0.3">
      <c r="A545" t="s">
        <v>2687</v>
      </c>
      <c r="B545" t="s">
        <v>2688</v>
      </c>
      <c r="C545" s="1" t="str">
        <f t="shared" si="46"/>
        <v>21:0095</v>
      </c>
      <c r="D545" s="1" t="str">
        <f t="shared" si="47"/>
        <v>21:0012</v>
      </c>
      <c r="E545" t="s">
        <v>2689</v>
      </c>
      <c r="F545" t="s">
        <v>2690</v>
      </c>
      <c r="H545">
        <v>66.780056000000002</v>
      </c>
      <c r="I545">
        <v>-113.79776409999999</v>
      </c>
      <c r="J545" s="1" t="str">
        <f t="shared" si="44"/>
        <v>Till</v>
      </c>
      <c r="K545" s="1" t="str">
        <f t="shared" si="45"/>
        <v>&lt;63 micron</v>
      </c>
      <c r="L545" t="s">
        <v>51</v>
      </c>
      <c r="M545" t="s">
        <v>246</v>
      </c>
      <c r="N545" t="s">
        <v>53</v>
      </c>
      <c r="O545" t="s">
        <v>1204</v>
      </c>
      <c r="P545" t="s">
        <v>340</v>
      </c>
      <c r="Q545" t="s">
        <v>81</v>
      </c>
      <c r="R545" t="s">
        <v>272</v>
      </c>
      <c r="S545" t="s">
        <v>181</v>
      </c>
      <c r="T545" t="s">
        <v>470</v>
      </c>
      <c r="U545" t="s">
        <v>81</v>
      </c>
      <c r="V545" t="s">
        <v>259</v>
      </c>
      <c r="W545" t="s">
        <v>135</v>
      </c>
      <c r="X545" t="s">
        <v>97</v>
      </c>
      <c r="Y545" t="s">
        <v>64</v>
      </c>
      <c r="Z545" t="s">
        <v>51</v>
      </c>
      <c r="AA545" t="s">
        <v>98</v>
      </c>
      <c r="AB545" t="s">
        <v>606</v>
      </c>
      <c r="AC545" t="s">
        <v>64</v>
      </c>
      <c r="AD545" t="s">
        <v>147</v>
      </c>
      <c r="AE545" t="s">
        <v>223</v>
      </c>
      <c r="AF545" t="s">
        <v>69</v>
      </c>
      <c r="AG545" t="s">
        <v>131</v>
      </c>
      <c r="AH545" t="s">
        <v>104</v>
      </c>
      <c r="AI545" t="s">
        <v>533</v>
      </c>
      <c r="AJ545" t="s">
        <v>73</v>
      </c>
      <c r="AK545" t="s">
        <v>473</v>
      </c>
      <c r="AL545" t="s">
        <v>75</v>
      </c>
      <c r="AM545" t="s">
        <v>76</v>
      </c>
      <c r="AN545" t="s">
        <v>117</v>
      </c>
      <c r="AO545" t="s">
        <v>137</v>
      </c>
      <c r="AP545" t="s">
        <v>72</v>
      </c>
      <c r="AQ545" t="s">
        <v>340</v>
      </c>
      <c r="AR545" t="s">
        <v>64</v>
      </c>
      <c r="AS545" t="s">
        <v>246</v>
      </c>
      <c r="AT545" t="s">
        <v>171</v>
      </c>
      <c r="AU545" t="s">
        <v>84</v>
      </c>
    </row>
    <row r="546" spans="1:47" hidden="1" x14ac:dyDescent="0.3">
      <c r="A546" t="s">
        <v>2691</v>
      </c>
      <c r="B546" t="s">
        <v>2692</v>
      </c>
      <c r="C546" s="1" t="str">
        <f t="shared" si="46"/>
        <v>21:0095</v>
      </c>
      <c r="D546" s="1" t="str">
        <f t="shared" si="47"/>
        <v>21:0012</v>
      </c>
      <c r="E546" t="s">
        <v>2693</v>
      </c>
      <c r="F546" t="s">
        <v>2694</v>
      </c>
      <c r="H546">
        <v>66.778164500000003</v>
      </c>
      <c r="I546">
        <v>-113.63164449999999</v>
      </c>
      <c r="J546" s="1" t="str">
        <f t="shared" si="44"/>
        <v>Till</v>
      </c>
      <c r="K546" s="1" t="str">
        <f t="shared" si="45"/>
        <v>&lt;63 micron</v>
      </c>
      <c r="L546" t="s">
        <v>51</v>
      </c>
      <c r="M546" t="s">
        <v>686</v>
      </c>
      <c r="N546" t="s">
        <v>81</v>
      </c>
      <c r="O546" t="s">
        <v>2695</v>
      </c>
      <c r="P546" t="s">
        <v>78</v>
      </c>
      <c r="Q546" t="s">
        <v>60</v>
      </c>
      <c r="R546" t="s">
        <v>369</v>
      </c>
      <c r="S546" t="s">
        <v>58</v>
      </c>
      <c r="T546" t="s">
        <v>382</v>
      </c>
      <c r="U546" t="s">
        <v>56</v>
      </c>
      <c r="V546" t="s">
        <v>259</v>
      </c>
      <c r="W546" t="s">
        <v>1570</v>
      </c>
      <c r="X546" t="s">
        <v>181</v>
      </c>
      <c r="Y546" t="s">
        <v>64</v>
      </c>
      <c r="Z546" t="s">
        <v>51</v>
      </c>
      <c r="AA546" t="s">
        <v>206</v>
      </c>
      <c r="AB546" t="s">
        <v>134</v>
      </c>
      <c r="AC546" t="s">
        <v>81</v>
      </c>
      <c r="AD546" t="s">
        <v>2605</v>
      </c>
      <c r="AE546" t="s">
        <v>337</v>
      </c>
      <c r="AF546" t="s">
        <v>69</v>
      </c>
      <c r="AG546" t="s">
        <v>389</v>
      </c>
      <c r="AH546" t="s">
        <v>168</v>
      </c>
      <c r="AI546" t="s">
        <v>166</v>
      </c>
      <c r="AJ546" t="s">
        <v>73</v>
      </c>
      <c r="AK546" t="s">
        <v>473</v>
      </c>
      <c r="AL546" t="s">
        <v>75</v>
      </c>
      <c r="AM546" t="s">
        <v>76</v>
      </c>
      <c r="AN546" t="s">
        <v>61</v>
      </c>
      <c r="AO546" t="s">
        <v>251</v>
      </c>
      <c r="AP546" t="s">
        <v>114</v>
      </c>
      <c r="AQ546" t="s">
        <v>55</v>
      </c>
      <c r="AR546" t="s">
        <v>64</v>
      </c>
      <c r="AS546" t="s">
        <v>126</v>
      </c>
      <c r="AT546" t="s">
        <v>140</v>
      </c>
      <c r="AU546" t="s">
        <v>84</v>
      </c>
    </row>
    <row r="547" spans="1:47" hidden="1" x14ac:dyDescent="0.3">
      <c r="A547" t="s">
        <v>2696</v>
      </c>
      <c r="B547" t="s">
        <v>2697</v>
      </c>
      <c r="C547" s="1" t="str">
        <f t="shared" si="46"/>
        <v>21:0095</v>
      </c>
      <c r="D547" s="1" t="str">
        <f t="shared" si="47"/>
        <v>21:0012</v>
      </c>
      <c r="E547" t="s">
        <v>2698</v>
      </c>
      <c r="F547" t="s">
        <v>2699</v>
      </c>
      <c r="H547">
        <v>66.729929100000007</v>
      </c>
      <c r="I547">
        <v>-113.5280467</v>
      </c>
      <c r="J547" s="1" t="str">
        <f t="shared" si="44"/>
        <v>Till</v>
      </c>
      <c r="K547" s="1" t="str">
        <f t="shared" si="45"/>
        <v>&lt;63 micron</v>
      </c>
      <c r="L547" t="s">
        <v>51</v>
      </c>
      <c r="M547" t="s">
        <v>421</v>
      </c>
      <c r="N547" t="s">
        <v>53</v>
      </c>
      <c r="O547" t="s">
        <v>650</v>
      </c>
      <c r="P547" t="s">
        <v>81</v>
      </c>
      <c r="Q547" t="s">
        <v>56</v>
      </c>
      <c r="R547" t="s">
        <v>136</v>
      </c>
      <c r="S547" t="s">
        <v>63</v>
      </c>
      <c r="T547" t="s">
        <v>98</v>
      </c>
      <c r="U547" t="s">
        <v>81</v>
      </c>
      <c r="V547" t="s">
        <v>259</v>
      </c>
      <c r="W547" t="s">
        <v>399</v>
      </c>
      <c r="X547" t="s">
        <v>63</v>
      </c>
      <c r="Y547" t="s">
        <v>64</v>
      </c>
      <c r="Z547" t="s">
        <v>51</v>
      </c>
      <c r="AA547" t="s">
        <v>276</v>
      </c>
      <c r="AB547" t="s">
        <v>134</v>
      </c>
      <c r="AC547" t="s">
        <v>64</v>
      </c>
      <c r="AD547" t="s">
        <v>95</v>
      </c>
      <c r="AE547" t="s">
        <v>162</v>
      </c>
      <c r="AF547" t="s">
        <v>113</v>
      </c>
      <c r="AG547" t="s">
        <v>127</v>
      </c>
      <c r="AH547" t="s">
        <v>102</v>
      </c>
      <c r="AI547" t="s">
        <v>600</v>
      </c>
      <c r="AJ547" t="s">
        <v>73</v>
      </c>
      <c r="AK547" t="s">
        <v>405</v>
      </c>
      <c r="AL547" t="s">
        <v>75</v>
      </c>
      <c r="AM547" t="s">
        <v>76</v>
      </c>
      <c r="AN547" t="s">
        <v>137</v>
      </c>
      <c r="AO547" t="s">
        <v>78</v>
      </c>
      <c r="AP547" t="s">
        <v>207</v>
      </c>
      <c r="AQ547" t="s">
        <v>77</v>
      </c>
      <c r="AR547" t="s">
        <v>64</v>
      </c>
      <c r="AS547" t="s">
        <v>82</v>
      </c>
      <c r="AT547" t="s">
        <v>171</v>
      </c>
      <c r="AU547" t="s">
        <v>84</v>
      </c>
    </row>
    <row r="548" spans="1:47" hidden="1" x14ac:dyDescent="0.3">
      <c r="A548" t="s">
        <v>2700</v>
      </c>
      <c r="B548" t="s">
        <v>2701</v>
      </c>
      <c r="C548" s="1" t="str">
        <f t="shared" si="46"/>
        <v>21:0095</v>
      </c>
      <c r="D548" s="1" t="str">
        <f t="shared" si="47"/>
        <v>21:0012</v>
      </c>
      <c r="E548" t="s">
        <v>2702</v>
      </c>
      <c r="F548" t="s">
        <v>2703</v>
      </c>
      <c r="H548">
        <v>66.734906899999999</v>
      </c>
      <c r="I548">
        <v>-113.66612120000001</v>
      </c>
      <c r="J548" s="1" t="str">
        <f t="shared" si="44"/>
        <v>Till</v>
      </c>
      <c r="K548" s="1" t="str">
        <f t="shared" si="45"/>
        <v>&lt;63 micron</v>
      </c>
      <c r="L548" t="s">
        <v>51</v>
      </c>
      <c r="M548" t="s">
        <v>297</v>
      </c>
      <c r="N548" t="s">
        <v>72</v>
      </c>
      <c r="O548" t="s">
        <v>707</v>
      </c>
      <c r="P548" t="s">
        <v>124</v>
      </c>
      <c r="Q548" t="s">
        <v>64</v>
      </c>
      <c r="R548" t="s">
        <v>123</v>
      </c>
      <c r="S548" t="s">
        <v>119</v>
      </c>
      <c r="T548" t="s">
        <v>346</v>
      </c>
      <c r="U548" t="s">
        <v>56</v>
      </c>
      <c r="V548" t="s">
        <v>95</v>
      </c>
      <c r="W548" t="s">
        <v>1264</v>
      </c>
      <c r="X548" t="s">
        <v>63</v>
      </c>
      <c r="Y548" t="s">
        <v>64</v>
      </c>
      <c r="Z548" t="s">
        <v>51</v>
      </c>
      <c r="AA548" t="s">
        <v>192</v>
      </c>
      <c r="AB548" t="s">
        <v>576</v>
      </c>
      <c r="AC548" t="s">
        <v>64</v>
      </c>
      <c r="AD548" t="s">
        <v>1543</v>
      </c>
      <c r="AE548" t="s">
        <v>162</v>
      </c>
      <c r="AF548" t="s">
        <v>69</v>
      </c>
      <c r="AG548" t="s">
        <v>562</v>
      </c>
      <c r="AH548" t="s">
        <v>251</v>
      </c>
      <c r="AI548" t="s">
        <v>138</v>
      </c>
      <c r="AJ548" t="s">
        <v>73</v>
      </c>
      <c r="AK548" t="s">
        <v>60</v>
      </c>
      <c r="AL548" t="s">
        <v>75</v>
      </c>
      <c r="AM548" t="s">
        <v>76</v>
      </c>
      <c r="AN548" t="s">
        <v>95</v>
      </c>
      <c r="AO548" t="s">
        <v>137</v>
      </c>
      <c r="AP548" t="s">
        <v>114</v>
      </c>
      <c r="AQ548" t="s">
        <v>481</v>
      </c>
      <c r="AR548" t="s">
        <v>64</v>
      </c>
      <c r="AS548" t="s">
        <v>55</v>
      </c>
      <c r="AT548" t="s">
        <v>164</v>
      </c>
      <c r="AU548" t="s">
        <v>84</v>
      </c>
    </row>
    <row r="549" spans="1:47" hidden="1" x14ac:dyDescent="0.3">
      <c r="A549" t="s">
        <v>2704</v>
      </c>
      <c r="B549" t="s">
        <v>2705</v>
      </c>
      <c r="C549" s="1" t="str">
        <f t="shared" si="46"/>
        <v>21:0095</v>
      </c>
      <c r="D549" s="1" t="str">
        <f t="shared" si="47"/>
        <v>21:0012</v>
      </c>
      <c r="E549" t="s">
        <v>2706</v>
      </c>
      <c r="F549" t="s">
        <v>2707</v>
      </c>
      <c r="H549">
        <v>66.725641300000007</v>
      </c>
      <c r="I549">
        <v>-113.83282920000001</v>
      </c>
      <c r="J549" s="1" t="str">
        <f t="shared" si="44"/>
        <v>Till</v>
      </c>
      <c r="K549" s="1" t="str">
        <f t="shared" si="45"/>
        <v>&lt;63 micron</v>
      </c>
      <c r="L549" t="s">
        <v>51</v>
      </c>
      <c r="M549" t="s">
        <v>533</v>
      </c>
      <c r="N549" t="s">
        <v>53</v>
      </c>
      <c r="O549" t="s">
        <v>2708</v>
      </c>
      <c r="P549" t="s">
        <v>436</v>
      </c>
      <c r="Q549" t="s">
        <v>97</v>
      </c>
      <c r="R549" t="s">
        <v>211</v>
      </c>
      <c r="S549" t="s">
        <v>114</v>
      </c>
      <c r="T549" t="s">
        <v>120</v>
      </c>
      <c r="U549" t="s">
        <v>116</v>
      </c>
      <c r="V549" t="s">
        <v>168</v>
      </c>
      <c r="W549" t="s">
        <v>1594</v>
      </c>
      <c r="X549" t="s">
        <v>56</v>
      </c>
      <c r="Y549" t="s">
        <v>64</v>
      </c>
      <c r="Z549" t="s">
        <v>51</v>
      </c>
      <c r="AA549" t="s">
        <v>337</v>
      </c>
      <c r="AB549" t="s">
        <v>236</v>
      </c>
      <c r="AC549" t="s">
        <v>64</v>
      </c>
      <c r="AD549" t="s">
        <v>2709</v>
      </c>
      <c r="AE549" t="s">
        <v>225</v>
      </c>
      <c r="AF549" t="s">
        <v>131</v>
      </c>
      <c r="AG549" t="s">
        <v>621</v>
      </c>
      <c r="AH549" t="s">
        <v>168</v>
      </c>
      <c r="AI549" t="s">
        <v>309</v>
      </c>
      <c r="AJ549" t="s">
        <v>73</v>
      </c>
      <c r="AK549" t="s">
        <v>595</v>
      </c>
      <c r="AL549" t="s">
        <v>75</v>
      </c>
      <c r="AM549" t="s">
        <v>76</v>
      </c>
      <c r="AN549" t="s">
        <v>78</v>
      </c>
      <c r="AO549" t="s">
        <v>251</v>
      </c>
      <c r="AP549" t="s">
        <v>364</v>
      </c>
      <c r="AQ549" t="s">
        <v>117</v>
      </c>
      <c r="AR549" t="s">
        <v>64</v>
      </c>
      <c r="AS549" t="s">
        <v>253</v>
      </c>
      <c r="AT549" t="s">
        <v>94</v>
      </c>
      <c r="AU549" t="s">
        <v>84</v>
      </c>
    </row>
    <row r="550" spans="1:47" hidden="1" x14ac:dyDescent="0.3">
      <c r="A550" t="s">
        <v>2710</v>
      </c>
      <c r="B550" t="s">
        <v>2711</v>
      </c>
      <c r="C550" s="1" t="str">
        <f t="shared" si="46"/>
        <v>21:0095</v>
      </c>
      <c r="D550" s="1" t="str">
        <f t="shared" si="47"/>
        <v>21:0012</v>
      </c>
      <c r="E550" t="s">
        <v>2712</v>
      </c>
      <c r="F550" t="s">
        <v>2713</v>
      </c>
      <c r="H550">
        <v>66.688751600000003</v>
      </c>
      <c r="I550">
        <v>-113.9528243</v>
      </c>
      <c r="J550" s="1" t="str">
        <f t="shared" si="44"/>
        <v>Till</v>
      </c>
      <c r="K550" s="1" t="str">
        <f t="shared" si="45"/>
        <v>&lt;63 micron</v>
      </c>
      <c r="L550" t="s">
        <v>51</v>
      </c>
      <c r="M550" t="s">
        <v>318</v>
      </c>
      <c r="N550" t="s">
        <v>53</v>
      </c>
      <c r="O550" t="s">
        <v>2714</v>
      </c>
      <c r="P550" t="s">
        <v>81</v>
      </c>
      <c r="Q550" t="s">
        <v>56</v>
      </c>
      <c r="R550" t="s">
        <v>472</v>
      </c>
      <c r="S550" t="s">
        <v>419</v>
      </c>
      <c r="T550" t="s">
        <v>472</v>
      </c>
      <c r="U550" t="s">
        <v>60</v>
      </c>
      <c r="V550" t="s">
        <v>95</v>
      </c>
      <c r="W550" t="s">
        <v>2715</v>
      </c>
      <c r="X550" t="s">
        <v>181</v>
      </c>
      <c r="Y550" t="s">
        <v>64</v>
      </c>
      <c r="Z550" t="s">
        <v>51</v>
      </c>
      <c r="AA550" t="s">
        <v>814</v>
      </c>
      <c r="AB550" t="s">
        <v>1172</v>
      </c>
      <c r="AC550" t="s">
        <v>81</v>
      </c>
      <c r="AD550" t="s">
        <v>219</v>
      </c>
      <c r="AE550" t="s">
        <v>470</v>
      </c>
      <c r="AF550" t="s">
        <v>69</v>
      </c>
      <c r="AG550" t="s">
        <v>261</v>
      </c>
      <c r="AH550" t="s">
        <v>154</v>
      </c>
      <c r="AI550" t="s">
        <v>260</v>
      </c>
      <c r="AJ550" t="s">
        <v>73</v>
      </c>
      <c r="AK550" t="s">
        <v>153</v>
      </c>
      <c r="AL550" t="s">
        <v>75</v>
      </c>
      <c r="AM550" t="s">
        <v>76</v>
      </c>
      <c r="AN550" t="s">
        <v>78</v>
      </c>
      <c r="AO550" t="s">
        <v>104</v>
      </c>
      <c r="AP550" t="s">
        <v>79</v>
      </c>
      <c r="AQ550" t="s">
        <v>77</v>
      </c>
      <c r="AR550" t="s">
        <v>64</v>
      </c>
      <c r="AS550" t="s">
        <v>436</v>
      </c>
      <c r="AT550" t="s">
        <v>2716</v>
      </c>
      <c r="AU550" t="s">
        <v>84</v>
      </c>
    </row>
    <row r="551" spans="1:47" hidden="1" x14ac:dyDescent="0.3">
      <c r="A551" t="s">
        <v>2717</v>
      </c>
      <c r="B551" t="s">
        <v>2718</v>
      </c>
      <c r="C551" s="1" t="str">
        <f t="shared" si="46"/>
        <v>21:0095</v>
      </c>
      <c r="D551" s="1" t="str">
        <f t="shared" si="47"/>
        <v>21:0012</v>
      </c>
      <c r="E551" t="s">
        <v>2719</v>
      </c>
      <c r="F551" t="s">
        <v>2720</v>
      </c>
      <c r="H551">
        <v>66.667271</v>
      </c>
      <c r="I551">
        <v>-113.8294446</v>
      </c>
      <c r="J551" s="1" t="str">
        <f t="shared" si="44"/>
        <v>Till</v>
      </c>
      <c r="K551" s="1" t="str">
        <f t="shared" si="45"/>
        <v>&lt;63 micron</v>
      </c>
      <c r="L551" t="s">
        <v>51</v>
      </c>
      <c r="M551" t="s">
        <v>196</v>
      </c>
      <c r="N551" t="s">
        <v>53</v>
      </c>
      <c r="O551" t="s">
        <v>691</v>
      </c>
      <c r="P551" t="s">
        <v>473</v>
      </c>
      <c r="Q551" t="s">
        <v>116</v>
      </c>
      <c r="R551" t="s">
        <v>93</v>
      </c>
      <c r="S551" t="s">
        <v>119</v>
      </c>
      <c r="T551" t="s">
        <v>334</v>
      </c>
      <c r="U551" t="s">
        <v>56</v>
      </c>
      <c r="V551" t="s">
        <v>259</v>
      </c>
      <c r="W551" t="s">
        <v>246</v>
      </c>
      <c r="X551" t="s">
        <v>60</v>
      </c>
      <c r="Y551" t="s">
        <v>64</v>
      </c>
      <c r="Z551" t="s">
        <v>51</v>
      </c>
      <c r="AA551" t="s">
        <v>206</v>
      </c>
      <c r="AB551" t="s">
        <v>150</v>
      </c>
      <c r="AC551" t="s">
        <v>64</v>
      </c>
      <c r="AD551" t="s">
        <v>1883</v>
      </c>
      <c r="AE551" t="s">
        <v>337</v>
      </c>
      <c r="AF551" t="s">
        <v>69</v>
      </c>
      <c r="AG551" t="s">
        <v>234</v>
      </c>
      <c r="AH551" t="s">
        <v>137</v>
      </c>
      <c r="AI551" t="s">
        <v>63</v>
      </c>
      <c r="AJ551" t="s">
        <v>73</v>
      </c>
      <c r="AK551" t="s">
        <v>210</v>
      </c>
      <c r="AL551" t="s">
        <v>75</v>
      </c>
      <c r="AM551" t="s">
        <v>76</v>
      </c>
      <c r="AN551" t="s">
        <v>78</v>
      </c>
      <c r="AO551" t="s">
        <v>104</v>
      </c>
      <c r="AP551" t="s">
        <v>209</v>
      </c>
      <c r="AQ551" t="s">
        <v>77</v>
      </c>
      <c r="AR551" t="s">
        <v>64</v>
      </c>
      <c r="AS551" t="s">
        <v>246</v>
      </c>
      <c r="AT551" t="s">
        <v>562</v>
      </c>
      <c r="AU551" t="s">
        <v>84</v>
      </c>
    </row>
    <row r="552" spans="1:47" hidden="1" x14ac:dyDescent="0.3">
      <c r="A552" t="s">
        <v>2721</v>
      </c>
      <c r="B552" t="s">
        <v>2722</v>
      </c>
      <c r="C552" s="1" t="str">
        <f t="shared" si="46"/>
        <v>21:0095</v>
      </c>
      <c r="D552" s="1" t="str">
        <f t="shared" si="47"/>
        <v>21:0012</v>
      </c>
      <c r="E552" t="s">
        <v>2723</v>
      </c>
      <c r="F552" t="s">
        <v>2724</v>
      </c>
      <c r="H552">
        <v>66.667150100000001</v>
      </c>
      <c r="I552">
        <v>-113.68847409999999</v>
      </c>
      <c r="J552" s="1" t="str">
        <f t="shared" si="44"/>
        <v>Till</v>
      </c>
      <c r="K552" s="1" t="str">
        <f t="shared" si="45"/>
        <v>&lt;63 micron</v>
      </c>
      <c r="L552" t="s">
        <v>51</v>
      </c>
      <c r="M552" t="s">
        <v>56</v>
      </c>
      <c r="N552" t="s">
        <v>53</v>
      </c>
      <c r="O552" t="s">
        <v>457</v>
      </c>
      <c r="P552" t="s">
        <v>436</v>
      </c>
      <c r="Q552" t="s">
        <v>259</v>
      </c>
      <c r="R552" t="s">
        <v>164</v>
      </c>
      <c r="S552" t="s">
        <v>97</v>
      </c>
      <c r="T552" t="s">
        <v>68</v>
      </c>
      <c r="U552" t="s">
        <v>56</v>
      </c>
      <c r="V552" t="s">
        <v>154</v>
      </c>
      <c r="W552" t="s">
        <v>452</v>
      </c>
      <c r="X552" t="s">
        <v>97</v>
      </c>
      <c r="Y552" t="s">
        <v>64</v>
      </c>
      <c r="Z552" t="s">
        <v>51</v>
      </c>
      <c r="AA552" t="s">
        <v>98</v>
      </c>
      <c r="AB552" t="s">
        <v>319</v>
      </c>
      <c r="AC552" t="s">
        <v>81</v>
      </c>
      <c r="AD552" t="s">
        <v>1308</v>
      </c>
      <c r="AE552" t="s">
        <v>337</v>
      </c>
      <c r="AF552" t="s">
        <v>69</v>
      </c>
      <c r="AG552" t="s">
        <v>145</v>
      </c>
      <c r="AH552" t="s">
        <v>104</v>
      </c>
      <c r="AI552" t="s">
        <v>309</v>
      </c>
      <c r="AJ552" t="s">
        <v>73</v>
      </c>
      <c r="AK552" t="s">
        <v>167</v>
      </c>
      <c r="AL552" t="s">
        <v>75</v>
      </c>
      <c r="AM552" t="s">
        <v>76</v>
      </c>
      <c r="AN552" t="s">
        <v>78</v>
      </c>
      <c r="AO552" t="s">
        <v>78</v>
      </c>
      <c r="AP552" t="s">
        <v>209</v>
      </c>
      <c r="AQ552" t="s">
        <v>300</v>
      </c>
      <c r="AR552" t="s">
        <v>64</v>
      </c>
      <c r="AS552" t="s">
        <v>55</v>
      </c>
      <c r="AT552" t="s">
        <v>384</v>
      </c>
      <c r="AU552" t="s">
        <v>84</v>
      </c>
    </row>
    <row r="553" spans="1:47" hidden="1" x14ac:dyDescent="0.3">
      <c r="A553" t="s">
        <v>2725</v>
      </c>
      <c r="B553" t="s">
        <v>2726</v>
      </c>
      <c r="C553" s="1" t="str">
        <f t="shared" si="46"/>
        <v>21:0095</v>
      </c>
      <c r="D553" s="1" t="str">
        <f t="shared" si="47"/>
        <v>21:0012</v>
      </c>
      <c r="E553" t="s">
        <v>2727</v>
      </c>
      <c r="F553" t="s">
        <v>2728</v>
      </c>
      <c r="H553">
        <v>66.628164400000003</v>
      </c>
      <c r="I553">
        <v>-113.6191565</v>
      </c>
      <c r="J553" s="1" t="str">
        <f t="shared" si="44"/>
        <v>Till</v>
      </c>
      <c r="K553" s="1" t="str">
        <f t="shared" si="45"/>
        <v>&lt;63 micron</v>
      </c>
      <c r="L553" t="s">
        <v>51</v>
      </c>
      <c r="M553" t="s">
        <v>595</v>
      </c>
      <c r="N553" t="s">
        <v>56</v>
      </c>
      <c r="O553" t="s">
        <v>270</v>
      </c>
      <c r="P553" t="s">
        <v>253</v>
      </c>
      <c r="Q553" t="s">
        <v>56</v>
      </c>
      <c r="R553" t="s">
        <v>136</v>
      </c>
      <c r="S553" t="s">
        <v>181</v>
      </c>
      <c r="T553" t="s">
        <v>470</v>
      </c>
      <c r="U553" t="s">
        <v>81</v>
      </c>
      <c r="V553" t="s">
        <v>259</v>
      </c>
      <c r="W553" t="s">
        <v>672</v>
      </c>
      <c r="X553" t="s">
        <v>97</v>
      </c>
      <c r="Y553" t="s">
        <v>64</v>
      </c>
      <c r="Z553" t="s">
        <v>51</v>
      </c>
      <c r="AA553" t="s">
        <v>176</v>
      </c>
      <c r="AB553" t="s">
        <v>150</v>
      </c>
      <c r="AC553" t="s">
        <v>64</v>
      </c>
      <c r="AD553" t="s">
        <v>733</v>
      </c>
      <c r="AE553" t="s">
        <v>507</v>
      </c>
      <c r="AF553" t="s">
        <v>69</v>
      </c>
      <c r="AG553" t="s">
        <v>384</v>
      </c>
      <c r="AH553" t="s">
        <v>251</v>
      </c>
      <c r="AI553" t="s">
        <v>74</v>
      </c>
      <c r="AJ553" t="s">
        <v>73</v>
      </c>
      <c r="AK553" t="s">
        <v>105</v>
      </c>
      <c r="AL553" t="s">
        <v>75</v>
      </c>
      <c r="AM553" t="s">
        <v>76</v>
      </c>
      <c r="AN553" t="s">
        <v>154</v>
      </c>
      <c r="AO553" t="s">
        <v>168</v>
      </c>
      <c r="AP553" t="s">
        <v>72</v>
      </c>
      <c r="AQ553" t="s">
        <v>126</v>
      </c>
      <c r="AR553" t="s">
        <v>64</v>
      </c>
      <c r="AS553" t="s">
        <v>246</v>
      </c>
      <c r="AT553" t="s">
        <v>171</v>
      </c>
      <c r="AU553" t="s">
        <v>84</v>
      </c>
    </row>
    <row r="554" spans="1:47" hidden="1" x14ac:dyDescent="0.3">
      <c r="A554" t="s">
        <v>2729</v>
      </c>
      <c r="B554" t="s">
        <v>2730</v>
      </c>
      <c r="C554" s="1" t="str">
        <f t="shared" si="46"/>
        <v>21:0095</v>
      </c>
      <c r="D554" s="1" t="str">
        <f t="shared" si="47"/>
        <v>21:0012</v>
      </c>
      <c r="E554" t="s">
        <v>2727</v>
      </c>
      <c r="F554" t="s">
        <v>2731</v>
      </c>
      <c r="H554">
        <v>66.628164400000003</v>
      </c>
      <c r="I554">
        <v>-113.6191565</v>
      </c>
      <c r="J554" s="1" t="str">
        <f t="shared" si="44"/>
        <v>Till</v>
      </c>
      <c r="K554" s="1" t="str">
        <f t="shared" si="45"/>
        <v>&lt;63 micron</v>
      </c>
      <c r="L554" t="s">
        <v>51</v>
      </c>
      <c r="M554" t="s">
        <v>421</v>
      </c>
      <c r="N554" t="s">
        <v>53</v>
      </c>
      <c r="O554" t="s">
        <v>245</v>
      </c>
      <c r="P554" t="s">
        <v>78</v>
      </c>
      <c r="Q554" t="s">
        <v>56</v>
      </c>
      <c r="R554" t="s">
        <v>327</v>
      </c>
      <c r="S554" t="s">
        <v>97</v>
      </c>
      <c r="T554" t="s">
        <v>470</v>
      </c>
      <c r="U554" t="s">
        <v>81</v>
      </c>
      <c r="V554" t="s">
        <v>95</v>
      </c>
      <c r="W554" t="s">
        <v>139</v>
      </c>
      <c r="X554" t="s">
        <v>63</v>
      </c>
      <c r="Y554" t="s">
        <v>64</v>
      </c>
      <c r="Z554" t="s">
        <v>51</v>
      </c>
      <c r="AA554" t="s">
        <v>470</v>
      </c>
      <c r="AB554" t="s">
        <v>576</v>
      </c>
      <c r="AC554" t="s">
        <v>64</v>
      </c>
      <c r="AD554" t="s">
        <v>527</v>
      </c>
      <c r="AE554" t="s">
        <v>337</v>
      </c>
      <c r="AF554" t="s">
        <v>69</v>
      </c>
      <c r="AG554" t="s">
        <v>132</v>
      </c>
      <c r="AH554" t="s">
        <v>104</v>
      </c>
      <c r="AI554" t="s">
        <v>600</v>
      </c>
      <c r="AJ554" t="s">
        <v>73</v>
      </c>
      <c r="AK554" t="s">
        <v>297</v>
      </c>
      <c r="AL554" t="s">
        <v>75</v>
      </c>
      <c r="AM554" t="s">
        <v>76</v>
      </c>
      <c r="AN554" t="s">
        <v>147</v>
      </c>
      <c r="AO554" t="s">
        <v>104</v>
      </c>
      <c r="AP554" t="s">
        <v>72</v>
      </c>
      <c r="AQ554" t="s">
        <v>81</v>
      </c>
      <c r="AR554" t="s">
        <v>64</v>
      </c>
      <c r="AS554" t="s">
        <v>55</v>
      </c>
      <c r="AT554" t="s">
        <v>316</v>
      </c>
      <c r="AU554" t="s">
        <v>2732</v>
      </c>
    </row>
    <row r="555" spans="1:47" hidden="1" x14ac:dyDescent="0.3">
      <c r="A555" t="s">
        <v>2733</v>
      </c>
      <c r="B555" t="s">
        <v>2734</v>
      </c>
      <c r="C555" s="1" t="str">
        <f t="shared" si="46"/>
        <v>21:0095</v>
      </c>
      <c r="D555" s="1" t="str">
        <f t="shared" si="47"/>
        <v>21:0012</v>
      </c>
      <c r="E555" t="s">
        <v>2735</v>
      </c>
      <c r="F555" t="s">
        <v>2736</v>
      </c>
      <c r="H555">
        <v>66.081806299999997</v>
      </c>
      <c r="I555">
        <v>-112.94036920000001</v>
      </c>
      <c r="J555" s="1" t="str">
        <f t="shared" si="44"/>
        <v>Till</v>
      </c>
      <c r="K555" s="1" t="str">
        <f t="shared" si="45"/>
        <v>&lt;63 micron</v>
      </c>
      <c r="L555" t="s">
        <v>51</v>
      </c>
      <c r="M555" t="s">
        <v>91</v>
      </c>
      <c r="N555" t="s">
        <v>81</v>
      </c>
      <c r="O555" t="s">
        <v>216</v>
      </c>
      <c r="P555" t="s">
        <v>147</v>
      </c>
      <c r="Q555" t="s">
        <v>64</v>
      </c>
      <c r="R555" t="s">
        <v>607</v>
      </c>
      <c r="S555" t="s">
        <v>97</v>
      </c>
      <c r="T555" t="s">
        <v>276</v>
      </c>
      <c r="U555" t="s">
        <v>81</v>
      </c>
      <c r="V555" t="s">
        <v>259</v>
      </c>
      <c r="W555" t="s">
        <v>527</v>
      </c>
      <c r="X555" t="s">
        <v>97</v>
      </c>
      <c r="Y555" t="s">
        <v>64</v>
      </c>
      <c r="Z555" t="s">
        <v>51</v>
      </c>
      <c r="AA555" t="s">
        <v>176</v>
      </c>
      <c r="AB555" t="s">
        <v>606</v>
      </c>
      <c r="AC555" t="s">
        <v>64</v>
      </c>
      <c r="AD555" t="s">
        <v>222</v>
      </c>
      <c r="AE555" t="s">
        <v>287</v>
      </c>
      <c r="AF555" t="s">
        <v>69</v>
      </c>
      <c r="AG555" t="s">
        <v>369</v>
      </c>
      <c r="AH555" t="s">
        <v>102</v>
      </c>
      <c r="AI555" t="s">
        <v>208</v>
      </c>
      <c r="AJ555" t="s">
        <v>73</v>
      </c>
      <c r="AK555" t="s">
        <v>421</v>
      </c>
      <c r="AL555" t="s">
        <v>75</v>
      </c>
      <c r="AM555" t="s">
        <v>76</v>
      </c>
      <c r="AN555" t="s">
        <v>219</v>
      </c>
      <c r="AO555" t="s">
        <v>104</v>
      </c>
      <c r="AP555" t="s">
        <v>58</v>
      </c>
      <c r="AQ555" t="s">
        <v>92</v>
      </c>
      <c r="AR555" t="s">
        <v>64</v>
      </c>
      <c r="AS555" t="s">
        <v>246</v>
      </c>
      <c r="AT555" t="s">
        <v>171</v>
      </c>
      <c r="AU555" t="s">
        <v>84</v>
      </c>
    </row>
    <row r="556" spans="1:47" hidden="1" x14ac:dyDescent="0.3">
      <c r="A556" t="s">
        <v>2737</v>
      </c>
      <c r="B556" t="s">
        <v>2738</v>
      </c>
      <c r="C556" s="1" t="str">
        <f t="shared" si="46"/>
        <v>21:0095</v>
      </c>
      <c r="D556" s="1" t="str">
        <f t="shared" si="47"/>
        <v>21:0012</v>
      </c>
      <c r="E556" t="s">
        <v>2739</v>
      </c>
      <c r="F556" t="s">
        <v>2740</v>
      </c>
      <c r="H556">
        <v>66.139094900000003</v>
      </c>
      <c r="I556">
        <v>-112.9615956</v>
      </c>
      <c r="J556" s="1" t="str">
        <f t="shared" si="44"/>
        <v>Till</v>
      </c>
      <c r="K556" s="1" t="str">
        <f t="shared" si="45"/>
        <v>&lt;63 micron</v>
      </c>
      <c r="L556" t="s">
        <v>51</v>
      </c>
      <c r="M556" t="s">
        <v>103</v>
      </c>
      <c r="N556" t="s">
        <v>119</v>
      </c>
      <c r="O556" t="s">
        <v>1184</v>
      </c>
      <c r="P556" t="s">
        <v>333</v>
      </c>
      <c r="Q556" t="s">
        <v>64</v>
      </c>
      <c r="R556" t="s">
        <v>369</v>
      </c>
      <c r="S556" t="s">
        <v>97</v>
      </c>
      <c r="T556" t="s">
        <v>192</v>
      </c>
      <c r="U556" t="s">
        <v>81</v>
      </c>
      <c r="V556" t="s">
        <v>95</v>
      </c>
      <c r="W556" t="s">
        <v>326</v>
      </c>
      <c r="X556" t="s">
        <v>97</v>
      </c>
      <c r="Y556" t="s">
        <v>64</v>
      </c>
      <c r="Z556" t="s">
        <v>51</v>
      </c>
      <c r="AA556" t="s">
        <v>334</v>
      </c>
      <c r="AB556" t="s">
        <v>487</v>
      </c>
      <c r="AC556" t="s">
        <v>64</v>
      </c>
      <c r="AD556" t="s">
        <v>407</v>
      </c>
      <c r="AE556" t="s">
        <v>152</v>
      </c>
      <c r="AF556" t="s">
        <v>69</v>
      </c>
      <c r="AG556" t="s">
        <v>369</v>
      </c>
      <c r="AH556" t="s">
        <v>102</v>
      </c>
      <c r="AI556" t="s">
        <v>422</v>
      </c>
      <c r="AJ556" t="s">
        <v>73</v>
      </c>
      <c r="AK556" t="s">
        <v>103</v>
      </c>
      <c r="AL556" t="s">
        <v>75</v>
      </c>
      <c r="AM556" t="s">
        <v>76</v>
      </c>
      <c r="AN556" t="s">
        <v>219</v>
      </c>
      <c r="AO556" t="s">
        <v>78</v>
      </c>
      <c r="AP556" t="s">
        <v>58</v>
      </c>
      <c r="AQ556" t="s">
        <v>299</v>
      </c>
      <c r="AR556" t="s">
        <v>64</v>
      </c>
      <c r="AS556" t="s">
        <v>299</v>
      </c>
      <c r="AT556" t="s">
        <v>171</v>
      </c>
      <c r="AU556" t="s">
        <v>84</v>
      </c>
    </row>
    <row r="557" spans="1:47" hidden="1" x14ac:dyDescent="0.3">
      <c r="A557" t="s">
        <v>2741</v>
      </c>
      <c r="B557" t="s">
        <v>2742</v>
      </c>
      <c r="C557" s="1" t="str">
        <f t="shared" si="46"/>
        <v>21:0095</v>
      </c>
      <c r="D557" s="1" t="str">
        <f t="shared" si="47"/>
        <v>21:0012</v>
      </c>
      <c r="E557" t="s">
        <v>2743</v>
      </c>
      <c r="F557" t="s">
        <v>2744</v>
      </c>
      <c r="H557">
        <v>66.225888699999999</v>
      </c>
      <c r="I557">
        <v>-112.9440281</v>
      </c>
      <c r="J557" s="1" t="str">
        <f t="shared" si="44"/>
        <v>Till</v>
      </c>
      <c r="K557" s="1" t="str">
        <f t="shared" si="45"/>
        <v>&lt;63 micron</v>
      </c>
      <c r="L557" t="s">
        <v>51</v>
      </c>
      <c r="M557" t="s">
        <v>77</v>
      </c>
      <c r="N557" t="s">
        <v>53</v>
      </c>
      <c r="O557" t="s">
        <v>835</v>
      </c>
      <c r="P557" t="s">
        <v>126</v>
      </c>
      <c r="Q557" t="s">
        <v>64</v>
      </c>
      <c r="R557" t="s">
        <v>548</v>
      </c>
      <c r="S557" t="s">
        <v>56</v>
      </c>
      <c r="T557" t="s">
        <v>419</v>
      </c>
      <c r="U557" t="s">
        <v>259</v>
      </c>
      <c r="V557" t="s">
        <v>219</v>
      </c>
      <c r="W557" t="s">
        <v>1883</v>
      </c>
      <c r="X557" t="s">
        <v>63</v>
      </c>
      <c r="Y557" t="s">
        <v>64</v>
      </c>
      <c r="Z557" t="s">
        <v>51</v>
      </c>
      <c r="AA557" t="s">
        <v>223</v>
      </c>
      <c r="AB557" t="s">
        <v>102</v>
      </c>
      <c r="AC557" t="s">
        <v>64</v>
      </c>
      <c r="AD557" t="s">
        <v>300</v>
      </c>
      <c r="AE557" t="s">
        <v>111</v>
      </c>
      <c r="AF557" t="s">
        <v>69</v>
      </c>
      <c r="AG557" t="s">
        <v>382</v>
      </c>
      <c r="AH557" t="s">
        <v>102</v>
      </c>
      <c r="AI557" t="s">
        <v>167</v>
      </c>
      <c r="AJ557" t="s">
        <v>73</v>
      </c>
      <c r="AK557" t="s">
        <v>398</v>
      </c>
      <c r="AL557" t="s">
        <v>75</v>
      </c>
      <c r="AM557" t="s">
        <v>76</v>
      </c>
      <c r="AN557" t="s">
        <v>95</v>
      </c>
      <c r="AO557" t="s">
        <v>78</v>
      </c>
      <c r="AP557" t="s">
        <v>138</v>
      </c>
      <c r="AQ557" t="s">
        <v>82</v>
      </c>
      <c r="AR557" t="s">
        <v>64</v>
      </c>
      <c r="AS557" t="s">
        <v>77</v>
      </c>
      <c r="AT557" t="s">
        <v>171</v>
      </c>
      <c r="AU557" t="s">
        <v>84</v>
      </c>
    </row>
    <row r="558" spans="1:47" hidden="1" x14ac:dyDescent="0.3">
      <c r="A558" t="s">
        <v>2745</v>
      </c>
      <c r="B558" t="s">
        <v>2746</v>
      </c>
      <c r="C558" s="1" t="str">
        <f t="shared" si="46"/>
        <v>21:0095</v>
      </c>
      <c r="D558" s="1" t="str">
        <f t="shared" si="47"/>
        <v>21:0012</v>
      </c>
      <c r="E558" t="s">
        <v>2747</v>
      </c>
      <c r="F558" t="s">
        <v>2748</v>
      </c>
      <c r="H558">
        <v>66.2332964</v>
      </c>
      <c r="I558">
        <v>-112.7380828</v>
      </c>
      <c r="J558" s="1" t="str">
        <f t="shared" si="44"/>
        <v>Till</v>
      </c>
      <c r="K558" s="1" t="str">
        <f t="shared" si="45"/>
        <v>&lt;63 micron</v>
      </c>
      <c r="L558" t="s">
        <v>51</v>
      </c>
      <c r="M558" t="s">
        <v>348</v>
      </c>
      <c r="N558" t="s">
        <v>116</v>
      </c>
      <c r="O558" t="s">
        <v>1116</v>
      </c>
      <c r="P558" t="s">
        <v>348</v>
      </c>
      <c r="Q558" t="s">
        <v>64</v>
      </c>
      <c r="R558" t="s">
        <v>156</v>
      </c>
      <c r="S558" t="s">
        <v>119</v>
      </c>
      <c r="T558" t="s">
        <v>101</v>
      </c>
      <c r="U558" t="s">
        <v>259</v>
      </c>
      <c r="V558" t="s">
        <v>154</v>
      </c>
      <c r="W558" t="s">
        <v>220</v>
      </c>
      <c r="X558" t="s">
        <v>119</v>
      </c>
      <c r="Y558" t="s">
        <v>64</v>
      </c>
      <c r="Z558" t="s">
        <v>51</v>
      </c>
      <c r="AA558" t="s">
        <v>276</v>
      </c>
      <c r="AB558" t="s">
        <v>487</v>
      </c>
      <c r="AC558" t="s">
        <v>64</v>
      </c>
      <c r="AD558" t="s">
        <v>326</v>
      </c>
      <c r="AE558" t="s">
        <v>269</v>
      </c>
      <c r="AF558" t="s">
        <v>69</v>
      </c>
      <c r="AG558" t="s">
        <v>249</v>
      </c>
      <c r="AH558" t="s">
        <v>194</v>
      </c>
      <c r="AI558" t="s">
        <v>161</v>
      </c>
      <c r="AJ558" t="s">
        <v>73</v>
      </c>
      <c r="AK558" t="s">
        <v>105</v>
      </c>
      <c r="AL558" t="s">
        <v>75</v>
      </c>
      <c r="AM558" t="s">
        <v>76</v>
      </c>
      <c r="AN558" t="s">
        <v>61</v>
      </c>
      <c r="AO558" t="s">
        <v>168</v>
      </c>
      <c r="AP558" t="s">
        <v>702</v>
      </c>
      <c r="AQ558" t="s">
        <v>92</v>
      </c>
      <c r="AR558" t="s">
        <v>64</v>
      </c>
      <c r="AS558" t="s">
        <v>92</v>
      </c>
      <c r="AT558" t="s">
        <v>171</v>
      </c>
      <c r="AU558" t="s">
        <v>84</v>
      </c>
    </row>
    <row r="559" spans="1:47" hidden="1" x14ac:dyDescent="0.3">
      <c r="A559" t="s">
        <v>2749</v>
      </c>
      <c r="B559" t="s">
        <v>2750</v>
      </c>
      <c r="C559" s="1" t="str">
        <f t="shared" si="46"/>
        <v>21:0095</v>
      </c>
      <c r="D559" s="1" t="str">
        <f t="shared" si="47"/>
        <v>21:0012</v>
      </c>
      <c r="E559" t="s">
        <v>2751</v>
      </c>
      <c r="F559" t="s">
        <v>2752</v>
      </c>
      <c r="H559">
        <v>66.156347999999994</v>
      </c>
      <c r="I559">
        <v>-112.75508960000001</v>
      </c>
      <c r="J559" s="1" t="str">
        <f t="shared" si="44"/>
        <v>Till</v>
      </c>
      <c r="K559" s="1" t="str">
        <f t="shared" si="45"/>
        <v>&lt;63 micron</v>
      </c>
      <c r="L559" t="s">
        <v>51</v>
      </c>
      <c r="M559" t="s">
        <v>348</v>
      </c>
      <c r="N559" t="s">
        <v>53</v>
      </c>
      <c r="O559" t="s">
        <v>877</v>
      </c>
      <c r="P559" t="s">
        <v>55</v>
      </c>
      <c r="Q559" t="s">
        <v>259</v>
      </c>
      <c r="R559" t="s">
        <v>218</v>
      </c>
      <c r="S559" t="s">
        <v>181</v>
      </c>
      <c r="T559" t="s">
        <v>470</v>
      </c>
      <c r="U559" t="s">
        <v>259</v>
      </c>
      <c r="V559" t="s">
        <v>219</v>
      </c>
      <c r="W559" t="s">
        <v>182</v>
      </c>
      <c r="X559" t="s">
        <v>63</v>
      </c>
      <c r="Y559" t="s">
        <v>64</v>
      </c>
      <c r="Z559" t="s">
        <v>51</v>
      </c>
      <c r="AA559" t="s">
        <v>176</v>
      </c>
      <c r="AB559" t="s">
        <v>606</v>
      </c>
      <c r="AC559" t="s">
        <v>64</v>
      </c>
      <c r="AD559" t="s">
        <v>519</v>
      </c>
      <c r="AE559" t="s">
        <v>269</v>
      </c>
      <c r="AF559" t="s">
        <v>69</v>
      </c>
      <c r="AG559" t="s">
        <v>338</v>
      </c>
      <c r="AH559" t="s">
        <v>194</v>
      </c>
      <c r="AI559" t="s">
        <v>314</v>
      </c>
      <c r="AJ559" t="s">
        <v>73</v>
      </c>
      <c r="AK559" t="s">
        <v>116</v>
      </c>
      <c r="AL559" t="s">
        <v>75</v>
      </c>
      <c r="AM559" t="s">
        <v>76</v>
      </c>
      <c r="AN559" t="s">
        <v>219</v>
      </c>
      <c r="AO559" t="s">
        <v>104</v>
      </c>
      <c r="AP559" t="s">
        <v>58</v>
      </c>
      <c r="AQ559" t="s">
        <v>56</v>
      </c>
      <c r="AR559" t="s">
        <v>64</v>
      </c>
      <c r="AS559" t="s">
        <v>126</v>
      </c>
      <c r="AT559" t="s">
        <v>171</v>
      </c>
      <c r="AU559" t="s">
        <v>84</v>
      </c>
    </row>
    <row r="560" spans="1:47" hidden="1" x14ac:dyDescent="0.3">
      <c r="A560" t="s">
        <v>2753</v>
      </c>
      <c r="B560" t="s">
        <v>2754</v>
      </c>
      <c r="C560" s="1" t="str">
        <f t="shared" si="46"/>
        <v>21:0095</v>
      </c>
      <c r="D560" s="1" t="str">
        <f t="shared" si="47"/>
        <v>21:0012</v>
      </c>
      <c r="E560" t="s">
        <v>2755</v>
      </c>
      <c r="F560" t="s">
        <v>2756</v>
      </c>
      <c r="H560">
        <v>66.752239099999997</v>
      </c>
      <c r="I560">
        <v>-112.86695570000001</v>
      </c>
      <c r="J560" s="1" t="str">
        <f t="shared" si="44"/>
        <v>Till</v>
      </c>
      <c r="K560" s="1" t="str">
        <f t="shared" si="45"/>
        <v>&lt;63 micron</v>
      </c>
      <c r="L560" t="s">
        <v>51</v>
      </c>
      <c r="M560" t="s">
        <v>333</v>
      </c>
      <c r="N560" t="s">
        <v>56</v>
      </c>
      <c r="O560" t="s">
        <v>1204</v>
      </c>
      <c r="P560" t="s">
        <v>398</v>
      </c>
      <c r="Q560" t="s">
        <v>259</v>
      </c>
      <c r="R560" t="s">
        <v>70</v>
      </c>
      <c r="S560" t="s">
        <v>181</v>
      </c>
      <c r="T560" t="s">
        <v>346</v>
      </c>
      <c r="U560" t="s">
        <v>259</v>
      </c>
      <c r="V560" t="s">
        <v>154</v>
      </c>
      <c r="W560" t="s">
        <v>1148</v>
      </c>
      <c r="X560" t="s">
        <v>183</v>
      </c>
      <c r="Y560" t="s">
        <v>64</v>
      </c>
      <c r="Z560" t="s">
        <v>51</v>
      </c>
      <c r="AA560" t="s">
        <v>156</v>
      </c>
      <c r="AB560" t="s">
        <v>251</v>
      </c>
      <c r="AC560" t="s">
        <v>64</v>
      </c>
      <c r="AD560" t="s">
        <v>441</v>
      </c>
      <c r="AE560" t="s">
        <v>68</v>
      </c>
      <c r="AF560" t="s">
        <v>472</v>
      </c>
      <c r="AG560" t="s">
        <v>494</v>
      </c>
      <c r="AH560" t="s">
        <v>194</v>
      </c>
      <c r="AI560" t="s">
        <v>600</v>
      </c>
      <c r="AJ560" t="s">
        <v>73</v>
      </c>
      <c r="AK560" t="s">
        <v>686</v>
      </c>
      <c r="AL560" t="s">
        <v>75</v>
      </c>
      <c r="AM560" t="s">
        <v>76</v>
      </c>
      <c r="AN560" t="s">
        <v>154</v>
      </c>
      <c r="AO560" t="s">
        <v>219</v>
      </c>
      <c r="AP560" t="s">
        <v>223</v>
      </c>
      <c r="AQ560" t="s">
        <v>153</v>
      </c>
      <c r="AR560" t="s">
        <v>64</v>
      </c>
      <c r="AS560" t="s">
        <v>481</v>
      </c>
      <c r="AT560" t="s">
        <v>171</v>
      </c>
      <c r="AU560" t="s">
        <v>84</v>
      </c>
    </row>
    <row r="561" spans="1:47" hidden="1" x14ac:dyDescent="0.3">
      <c r="A561" t="s">
        <v>2757</v>
      </c>
      <c r="B561" t="s">
        <v>2758</v>
      </c>
      <c r="C561" s="1" t="str">
        <f t="shared" si="46"/>
        <v>21:0095</v>
      </c>
      <c r="D561" s="1" t="str">
        <f t="shared" si="47"/>
        <v>21:0012</v>
      </c>
      <c r="E561" t="s">
        <v>2759</v>
      </c>
      <c r="F561" t="s">
        <v>2760</v>
      </c>
      <c r="H561">
        <v>66.798756499999996</v>
      </c>
      <c r="I561">
        <v>-112.7960815</v>
      </c>
      <c r="J561" s="1" t="str">
        <f t="shared" si="44"/>
        <v>Till</v>
      </c>
      <c r="K561" s="1" t="str">
        <f t="shared" si="45"/>
        <v>&lt;63 micron</v>
      </c>
      <c r="L561" t="s">
        <v>51</v>
      </c>
      <c r="M561" t="s">
        <v>202</v>
      </c>
      <c r="N561" t="s">
        <v>53</v>
      </c>
      <c r="O561" t="s">
        <v>375</v>
      </c>
      <c r="P561" t="s">
        <v>252</v>
      </c>
      <c r="Q561" t="s">
        <v>64</v>
      </c>
      <c r="R561" t="s">
        <v>59</v>
      </c>
      <c r="S561" t="s">
        <v>58</v>
      </c>
      <c r="T561" t="s">
        <v>384</v>
      </c>
      <c r="U561" t="s">
        <v>259</v>
      </c>
      <c r="V561" t="s">
        <v>259</v>
      </c>
      <c r="W561" t="s">
        <v>1217</v>
      </c>
      <c r="X561" t="s">
        <v>58</v>
      </c>
      <c r="Y561" t="s">
        <v>64</v>
      </c>
      <c r="Z561" t="s">
        <v>51</v>
      </c>
      <c r="AA561" t="s">
        <v>120</v>
      </c>
      <c r="AB561" t="s">
        <v>2761</v>
      </c>
      <c r="AC561" t="s">
        <v>64</v>
      </c>
      <c r="AD561" t="s">
        <v>1308</v>
      </c>
      <c r="AE561" t="s">
        <v>507</v>
      </c>
      <c r="AF561" t="s">
        <v>69</v>
      </c>
      <c r="AG561" t="s">
        <v>562</v>
      </c>
      <c r="AH561" t="s">
        <v>71</v>
      </c>
      <c r="AI561" t="s">
        <v>63</v>
      </c>
      <c r="AJ561" t="s">
        <v>73</v>
      </c>
      <c r="AK561" t="s">
        <v>421</v>
      </c>
      <c r="AL561" t="s">
        <v>75</v>
      </c>
      <c r="AM561" t="s">
        <v>76</v>
      </c>
      <c r="AN561" t="s">
        <v>154</v>
      </c>
      <c r="AO561" t="s">
        <v>78</v>
      </c>
      <c r="AP561" t="s">
        <v>337</v>
      </c>
      <c r="AQ561" t="s">
        <v>155</v>
      </c>
      <c r="AR561" t="s">
        <v>64</v>
      </c>
      <c r="AS561" t="s">
        <v>333</v>
      </c>
      <c r="AT561" t="s">
        <v>171</v>
      </c>
      <c r="AU561" t="s">
        <v>84</v>
      </c>
    </row>
    <row r="562" spans="1:47" hidden="1" x14ac:dyDescent="0.3">
      <c r="A562" t="s">
        <v>2762</v>
      </c>
      <c r="B562" t="s">
        <v>2763</v>
      </c>
      <c r="C562" s="1" t="str">
        <f t="shared" si="46"/>
        <v>21:0095</v>
      </c>
      <c r="D562" s="1" t="str">
        <f t="shared" si="47"/>
        <v>21:0012</v>
      </c>
      <c r="E562" t="s">
        <v>2764</v>
      </c>
      <c r="F562" t="s">
        <v>2765</v>
      </c>
      <c r="H562">
        <v>66.835356300000001</v>
      </c>
      <c r="I562">
        <v>-112.9179702</v>
      </c>
      <c r="J562" s="1" t="str">
        <f t="shared" si="44"/>
        <v>Till</v>
      </c>
      <c r="K562" s="1" t="str">
        <f t="shared" si="45"/>
        <v>&lt;63 micron</v>
      </c>
      <c r="L562" t="s">
        <v>51</v>
      </c>
      <c r="M562" t="s">
        <v>196</v>
      </c>
      <c r="N562" t="s">
        <v>53</v>
      </c>
      <c r="O562" t="s">
        <v>282</v>
      </c>
      <c r="P562" t="s">
        <v>430</v>
      </c>
      <c r="Q562" t="s">
        <v>64</v>
      </c>
      <c r="R562" t="s">
        <v>70</v>
      </c>
      <c r="S562" t="s">
        <v>183</v>
      </c>
      <c r="T562" t="s">
        <v>59</v>
      </c>
      <c r="U562" t="s">
        <v>56</v>
      </c>
      <c r="V562" t="s">
        <v>117</v>
      </c>
      <c r="W562" t="s">
        <v>2610</v>
      </c>
      <c r="X562" t="s">
        <v>72</v>
      </c>
      <c r="Y562" t="s">
        <v>64</v>
      </c>
      <c r="Z562" t="s">
        <v>51</v>
      </c>
      <c r="AA562" t="s">
        <v>316</v>
      </c>
      <c r="AB562" t="s">
        <v>2766</v>
      </c>
      <c r="AC562" t="s">
        <v>64</v>
      </c>
      <c r="AD562" t="s">
        <v>2767</v>
      </c>
      <c r="AE562" t="s">
        <v>192</v>
      </c>
      <c r="AF562" t="s">
        <v>69</v>
      </c>
      <c r="AG562" t="s">
        <v>261</v>
      </c>
      <c r="AH562" t="s">
        <v>137</v>
      </c>
      <c r="AI562" t="s">
        <v>58</v>
      </c>
      <c r="AJ562" t="s">
        <v>73</v>
      </c>
      <c r="AK562" t="s">
        <v>422</v>
      </c>
      <c r="AL562" t="s">
        <v>75</v>
      </c>
      <c r="AM562" t="s">
        <v>76</v>
      </c>
      <c r="AN562" t="s">
        <v>117</v>
      </c>
      <c r="AO562" t="s">
        <v>168</v>
      </c>
      <c r="AP562" t="s">
        <v>281</v>
      </c>
      <c r="AQ562" t="s">
        <v>339</v>
      </c>
      <c r="AR562" t="s">
        <v>64</v>
      </c>
      <c r="AS562" t="s">
        <v>595</v>
      </c>
      <c r="AT562" t="s">
        <v>171</v>
      </c>
      <c r="AU562" t="s">
        <v>84</v>
      </c>
    </row>
    <row r="563" spans="1:47" hidden="1" x14ac:dyDescent="0.3">
      <c r="A563" t="s">
        <v>2768</v>
      </c>
      <c r="B563" t="s">
        <v>2769</v>
      </c>
      <c r="C563" s="1" t="str">
        <f t="shared" si="46"/>
        <v>21:0095</v>
      </c>
      <c r="D563" s="1" t="str">
        <f t="shared" si="47"/>
        <v>21:0012</v>
      </c>
      <c r="E563" t="s">
        <v>2770</v>
      </c>
      <c r="F563" t="s">
        <v>2771</v>
      </c>
      <c r="H563">
        <v>66.8720553</v>
      </c>
      <c r="I563">
        <v>-112.7888365</v>
      </c>
      <c r="J563" s="1" t="str">
        <f t="shared" si="44"/>
        <v>Till</v>
      </c>
      <c r="K563" s="1" t="str">
        <f t="shared" si="45"/>
        <v>&lt;63 micron</v>
      </c>
      <c r="L563" t="s">
        <v>51</v>
      </c>
      <c r="M563" t="s">
        <v>125</v>
      </c>
      <c r="N563" t="s">
        <v>53</v>
      </c>
      <c r="O563" t="s">
        <v>909</v>
      </c>
      <c r="P563" t="s">
        <v>348</v>
      </c>
      <c r="Q563" t="s">
        <v>259</v>
      </c>
      <c r="R563" t="s">
        <v>562</v>
      </c>
      <c r="S563" t="s">
        <v>58</v>
      </c>
      <c r="T563" t="s">
        <v>115</v>
      </c>
      <c r="U563" t="s">
        <v>81</v>
      </c>
      <c r="V563" t="s">
        <v>154</v>
      </c>
      <c r="W563" t="s">
        <v>1901</v>
      </c>
      <c r="X563" t="s">
        <v>72</v>
      </c>
      <c r="Y563" t="s">
        <v>64</v>
      </c>
      <c r="Z563" t="s">
        <v>51</v>
      </c>
      <c r="AA563" t="s">
        <v>363</v>
      </c>
      <c r="AB563" t="s">
        <v>251</v>
      </c>
      <c r="AC563" t="s">
        <v>64</v>
      </c>
      <c r="AD563" t="s">
        <v>427</v>
      </c>
      <c r="AE563" t="s">
        <v>152</v>
      </c>
      <c r="AF563" t="s">
        <v>106</v>
      </c>
      <c r="AG563" t="s">
        <v>70</v>
      </c>
      <c r="AH563" t="s">
        <v>102</v>
      </c>
      <c r="AI563" t="s">
        <v>72</v>
      </c>
      <c r="AJ563" t="s">
        <v>73</v>
      </c>
      <c r="AK563" t="s">
        <v>155</v>
      </c>
      <c r="AL563" t="s">
        <v>75</v>
      </c>
      <c r="AM563" t="s">
        <v>76</v>
      </c>
      <c r="AN563" t="s">
        <v>139</v>
      </c>
      <c r="AO563" t="s">
        <v>168</v>
      </c>
      <c r="AP563" t="s">
        <v>281</v>
      </c>
      <c r="AQ563" t="s">
        <v>297</v>
      </c>
      <c r="AR563" t="s">
        <v>64</v>
      </c>
      <c r="AS563" t="s">
        <v>271</v>
      </c>
      <c r="AT563" t="s">
        <v>83</v>
      </c>
      <c r="AU563" t="s">
        <v>84</v>
      </c>
    </row>
    <row r="564" spans="1:47" hidden="1" x14ac:dyDescent="0.3">
      <c r="A564" t="s">
        <v>2772</v>
      </c>
      <c r="B564" t="s">
        <v>2773</v>
      </c>
      <c r="C564" s="1" t="str">
        <f t="shared" si="46"/>
        <v>21:0095</v>
      </c>
      <c r="D564" s="1" t="str">
        <f t="shared" si="47"/>
        <v>21:0012</v>
      </c>
      <c r="E564" t="s">
        <v>2774</v>
      </c>
      <c r="F564" t="s">
        <v>2775</v>
      </c>
      <c r="H564">
        <v>66.899664700000002</v>
      </c>
      <c r="I564">
        <v>-112.9031124</v>
      </c>
      <c r="J564" s="1" t="str">
        <f t="shared" si="44"/>
        <v>Till</v>
      </c>
      <c r="K564" s="1" t="str">
        <f t="shared" si="45"/>
        <v>&lt;63 micron</v>
      </c>
      <c r="L564" t="s">
        <v>51</v>
      </c>
      <c r="M564" t="s">
        <v>55</v>
      </c>
      <c r="N564" t="s">
        <v>53</v>
      </c>
      <c r="O564" t="s">
        <v>650</v>
      </c>
      <c r="P564" t="s">
        <v>153</v>
      </c>
      <c r="Q564" t="s">
        <v>64</v>
      </c>
      <c r="R564" t="s">
        <v>692</v>
      </c>
      <c r="S564" t="s">
        <v>114</v>
      </c>
      <c r="T564" t="s">
        <v>131</v>
      </c>
      <c r="U564" t="s">
        <v>56</v>
      </c>
      <c r="V564" t="s">
        <v>154</v>
      </c>
      <c r="W564" t="s">
        <v>2776</v>
      </c>
      <c r="X564" t="s">
        <v>97</v>
      </c>
      <c r="Y564" t="s">
        <v>64</v>
      </c>
      <c r="Z564" t="s">
        <v>51</v>
      </c>
      <c r="AA564" t="s">
        <v>120</v>
      </c>
      <c r="AB564" t="s">
        <v>391</v>
      </c>
      <c r="AC564" t="s">
        <v>64</v>
      </c>
      <c r="AD564" t="s">
        <v>1409</v>
      </c>
      <c r="AE564" t="s">
        <v>162</v>
      </c>
      <c r="AF564" t="s">
        <v>69</v>
      </c>
      <c r="AG564" t="s">
        <v>261</v>
      </c>
      <c r="AH564" t="s">
        <v>104</v>
      </c>
      <c r="AI564" t="s">
        <v>195</v>
      </c>
      <c r="AJ564" t="s">
        <v>73</v>
      </c>
      <c r="AK564" t="s">
        <v>155</v>
      </c>
      <c r="AL564" t="s">
        <v>75</v>
      </c>
      <c r="AM564" t="s">
        <v>76</v>
      </c>
      <c r="AN564" t="s">
        <v>61</v>
      </c>
      <c r="AO564" t="s">
        <v>137</v>
      </c>
      <c r="AP564" t="s">
        <v>183</v>
      </c>
      <c r="AQ564" t="s">
        <v>333</v>
      </c>
      <c r="AR564" t="s">
        <v>64</v>
      </c>
      <c r="AS564" t="s">
        <v>92</v>
      </c>
      <c r="AT564" t="s">
        <v>140</v>
      </c>
      <c r="AU564" t="s">
        <v>84</v>
      </c>
    </row>
    <row r="565" spans="1:47" hidden="1" x14ac:dyDescent="0.3">
      <c r="A565" t="s">
        <v>2777</v>
      </c>
      <c r="B565" t="s">
        <v>2778</v>
      </c>
      <c r="C565" s="1" t="str">
        <f t="shared" si="46"/>
        <v>21:0095</v>
      </c>
      <c r="D565" s="1" t="str">
        <f t="shared" si="47"/>
        <v>21:0012</v>
      </c>
      <c r="E565" t="s">
        <v>2779</v>
      </c>
      <c r="F565" t="s">
        <v>2780</v>
      </c>
      <c r="H565">
        <v>66.932364899999996</v>
      </c>
      <c r="I565">
        <v>-112.76419919999999</v>
      </c>
      <c r="J565" s="1" t="str">
        <f t="shared" si="44"/>
        <v>Till</v>
      </c>
      <c r="K565" s="1" t="str">
        <f t="shared" si="45"/>
        <v>&lt;63 micron</v>
      </c>
      <c r="L565" t="s">
        <v>51</v>
      </c>
      <c r="M565" t="s">
        <v>92</v>
      </c>
      <c r="N565" t="s">
        <v>53</v>
      </c>
      <c r="O565" t="s">
        <v>381</v>
      </c>
      <c r="P565" t="s">
        <v>78</v>
      </c>
      <c r="Q565" t="s">
        <v>81</v>
      </c>
      <c r="R565" t="s">
        <v>127</v>
      </c>
      <c r="S565" t="s">
        <v>72</v>
      </c>
      <c r="T565" t="s">
        <v>369</v>
      </c>
      <c r="U565" t="s">
        <v>81</v>
      </c>
      <c r="V565" t="s">
        <v>154</v>
      </c>
      <c r="W565" t="s">
        <v>1943</v>
      </c>
      <c r="X565" t="s">
        <v>72</v>
      </c>
      <c r="Y565" t="s">
        <v>64</v>
      </c>
      <c r="Z565" t="s">
        <v>51</v>
      </c>
      <c r="AA565" t="s">
        <v>68</v>
      </c>
      <c r="AB565" t="s">
        <v>2781</v>
      </c>
      <c r="AC565" t="s">
        <v>64</v>
      </c>
      <c r="AD565" t="s">
        <v>583</v>
      </c>
      <c r="AE565" t="s">
        <v>287</v>
      </c>
      <c r="AF565" t="s">
        <v>69</v>
      </c>
      <c r="AG565" t="s">
        <v>709</v>
      </c>
      <c r="AH565" t="s">
        <v>391</v>
      </c>
      <c r="AI565" t="s">
        <v>58</v>
      </c>
      <c r="AJ565" t="s">
        <v>73</v>
      </c>
      <c r="AK565" t="s">
        <v>167</v>
      </c>
      <c r="AL565" t="s">
        <v>75</v>
      </c>
      <c r="AM565" t="s">
        <v>76</v>
      </c>
      <c r="AN565" t="s">
        <v>246</v>
      </c>
      <c r="AO565" t="s">
        <v>137</v>
      </c>
      <c r="AP565" t="s">
        <v>260</v>
      </c>
      <c r="AQ565" t="s">
        <v>348</v>
      </c>
      <c r="AR565" t="s">
        <v>64</v>
      </c>
      <c r="AS565" t="s">
        <v>398</v>
      </c>
      <c r="AT565" t="s">
        <v>171</v>
      </c>
      <c r="AU565" t="s">
        <v>84</v>
      </c>
    </row>
    <row r="566" spans="1:47" hidden="1" x14ac:dyDescent="0.3">
      <c r="A566" t="s">
        <v>2782</v>
      </c>
      <c r="B566" t="s">
        <v>2783</v>
      </c>
      <c r="C566" s="1" t="str">
        <f t="shared" si="46"/>
        <v>21:0095</v>
      </c>
      <c r="D566" s="1" t="str">
        <f t="shared" si="47"/>
        <v>21:0012</v>
      </c>
      <c r="E566" t="s">
        <v>2779</v>
      </c>
      <c r="F566" t="s">
        <v>2784</v>
      </c>
      <c r="H566">
        <v>66.932364899999996</v>
      </c>
      <c r="I566">
        <v>-112.76419919999999</v>
      </c>
      <c r="J566" s="1" t="str">
        <f t="shared" si="44"/>
        <v>Till</v>
      </c>
      <c r="K566" s="1" t="str">
        <f t="shared" si="45"/>
        <v>&lt;63 micron</v>
      </c>
      <c r="L566" t="s">
        <v>51</v>
      </c>
      <c r="M566" t="s">
        <v>333</v>
      </c>
      <c r="N566" t="s">
        <v>56</v>
      </c>
      <c r="O566" t="s">
        <v>54</v>
      </c>
      <c r="P566" t="s">
        <v>78</v>
      </c>
      <c r="Q566" t="s">
        <v>56</v>
      </c>
      <c r="R566" t="s">
        <v>774</v>
      </c>
      <c r="S566" t="s">
        <v>209</v>
      </c>
      <c r="T566" t="s">
        <v>83</v>
      </c>
      <c r="U566" t="s">
        <v>81</v>
      </c>
      <c r="V566" t="s">
        <v>147</v>
      </c>
      <c r="W566" t="s">
        <v>2785</v>
      </c>
      <c r="X566" t="s">
        <v>114</v>
      </c>
      <c r="Y566" t="s">
        <v>64</v>
      </c>
      <c r="Z566" t="s">
        <v>51</v>
      </c>
      <c r="AA566" t="s">
        <v>284</v>
      </c>
      <c r="AB566" t="s">
        <v>2786</v>
      </c>
      <c r="AC566" t="s">
        <v>64</v>
      </c>
      <c r="AD566" t="s">
        <v>415</v>
      </c>
      <c r="AE566" t="s">
        <v>176</v>
      </c>
      <c r="AF566" t="s">
        <v>69</v>
      </c>
      <c r="AG566" t="s">
        <v>70</v>
      </c>
      <c r="AH566" t="s">
        <v>102</v>
      </c>
      <c r="AI566" t="s">
        <v>209</v>
      </c>
      <c r="AJ566" t="s">
        <v>73</v>
      </c>
      <c r="AK566" t="s">
        <v>314</v>
      </c>
      <c r="AL566" t="s">
        <v>75</v>
      </c>
      <c r="AM566" t="s">
        <v>76</v>
      </c>
      <c r="AN566" t="s">
        <v>170</v>
      </c>
      <c r="AO566" t="s">
        <v>219</v>
      </c>
      <c r="AP566" t="s">
        <v>183</v>
      </c>
      <c r="AQ566" t="s">
        <v>271</v>
      </c>
      <c r="AR566" t="s">
        <v>64</v>
      </c>
      <c r="AS566" t="s">
        <v>473</v>
      </c>
      <c r="AT566" t="s">
        <v>1303</v>
      </c>
      <c r="AU566" t="s">
        <v>2787</v>
      </c>
    </row>
    <row r="567" spans="1:47" hidden="1" x14ac:dyDescent="0.3">
      <c r="A567" t="s">
        <v>2788</v>
      </c>
      <c r="B567" t="s">
        <v>2789</v>
      </c>
      <c r="C567" s="1" t="str">
        <f t="shared" si="46"/>
        <v>21:0095</v>
      </c>
      <c r="D567" s="1" t="str">
        <f t="shared" si="47"/>
        <v>21:0012</v>
      </c>
      <c r="E567" t="s">
        <v>2790</v>
      </c>
      <c r="F567" t="s">
        <v>2791</v>
      </c>
      <c r="H567">
        <v>66.972928499999995</v>
      </c>
      <c r="I567">
        <v>-112.94974329999999</v>
      </c>
      <c r="J567" s="1" t="str">
        <f t="shared" si="44"/>
        <v>Till</v>
      </c>
      <c r="K567" s="1" t="str">
        <f t="shared" si="45"/>
        <v>&lt;63 micron</v>
      </c>
      <c r="L567" t="s">
        <v>51</v>
      </c>
      <c r="M567" t="s">
        <v>74</v>
      </c>
      <c r="N567" t="s">
        <v>53</v>
      </c>
      <c r="O567" t="s">
        <v>457</v>
      </c>
      <c r="P567" t="s">
        <v>299</v>
      </c>
      <c r="Q567" t="s">
        <v>64</v>
      </c>
      <c r="R567" t="s">
        <v>420</v>
      </c>
      <c r="S567" t="s">
        <v>260</v>
      </c>
      <c r="T567" t="s">
        <v>113</v>
      </c>
      <c r="U567" t="s">
        <v>116</v>
      </c>
      <c r="V567" t="s">
        <v>147</v>
      </c>
      <c r="W567" t="s">
        <v>1012</v>
      </c>
      <c r="X567" t="s">
        <v>63</v>
      </c>
      <c r="Y567" t="s">
        <v>64</v>
      </c>
      <c r="Z567" t="s">
        <v>51</v>
      </c>
      <c r="AA567" t="s">
        <v>211</v>
      </c>
      <c r="AB567" t="s">
        <v>251</v>
      </c>
      <c r="AC567" t="s">
        <v>64</v>
      </c>
      <c r="AD567" t="s">
        <v>684</v>
      </c>
      <c r="AE567" t="s">
        <v>68</v>
      </c>
      <c r="AF567" t="s">
        <v>69</v>
      </c>
      <c r="AG567" t="s">
        <v>179</v>
      </c>
      <c r="AH567" t="s">
        <v>137</v>
      </c>
      <c r="AI567" t="s">
        <v>209</v>
      </c>
      <c r="AJ567" t="s">
        <v>73</v>
      </c>
      <c r="AK567" t="s">
        <v>277</v>
      </c>
      <c r="AL567" t="s">
        <v>75</v>
      </c>
      <c r="AM567" t="s">
        <v>76</v>
      </c>
      <c r="AN567" t="s">
        <v>77</v>
      </c>
      <c r="AO567" t="s">
        <v>259</v>
      </c>
      <c r="AP567" t="s">
        <v>162</v>
      </c>
      <c r="AQ567" t="s">
        <v>271</v>
      </c>
      <c r="AR567" t="s">
        <v>56</v>
      </c>
      <c r="AS567" t="s">
        <v>340</v>
      </c>
      <c r="AT567" t="s">
        <v>414</v>
      </c>
      <c r="AU567" t="s">
        <v>84</v>
      </c>
    </row>
    <row r="568" spans="1:47" hidden="1" x14ac:dyDescent="0.3">
      <c r="A568" t="s">
        <v>2792</v>
      </c>
      <c r="B568" t="s">
        <v>2793</v>
      </c>
      <c r="C568" s="1" t="str">
        <f t="shared" si="46"/>
        <v>21:0095</v>
      </c>
      <c r="D568" s="1" t="str">
        <f t="shared" si="47"/>
        <v>21:0012</v>
      </c>
      <c r="E568" t="s">
        <v>2794</v>
      </c>
      <c r="F568" t="s">
        <v>2795</v>
      </c>
      <c r="H568">
        <v>66.983474700000002</v>
      </c>
      <c r="I568">
        <v>-112.69774719999999</v>
      </c>
      <c r="J568" s="1" t="str">
        <f t="shared" si="44"/>
        <v>Till</v>
      </c>
      <c r="K568" s="1" t="str">
        <f t="shared" si="45"/>
        <v>&lt;63 micron</v>
      </c>
      <c r="L568" t="s">
        <v>51</v>
      </c>
      <c r="M568" t="s">
        <v>95</v>
      </c>
      <c r="N568" t="s">
        <v>53</v>
      </c>
      <c r="O568" t="s">
        <v>203</v>
      </c>
      <c r="P568" t="s">
        <v>91</v>
      </c>
      <c r="Q568" t="s">
        <v>259</v>
      </c>
      <c r="R568" t="s">
        <v>382</v>
      </c>
      <c r="S568" t="s">
        <v>63</v>
      </c>
      <c r="T568" t="s">
        <v>296</v>
      </c>
      <c r="U568" t="s">
        <v>81</v>
      </c>
      <c r="V568" t="s">
        <v>137</v>
      </c>
      <c r="W568" t="s">
        <v>1217</v>
      </c>
      <c r="X568" t="s">
        <v>119</v>
      </c>
      <c r="Y568" t="s">
        <v>64</v>
      </c>
      <c r="Z568" t="s">
        <v>51</v>
      </c>
      <c r="AA568" t="s">
        <v>337</v>
      </c>
      <c r="AB568" t="s">
        <v>66</v>
      </c>
      <c r="AC568" t="s">
        <v>64</v>
      </c>
      <c r="AD568" t="s">
        <v>500</v>
      </c>
      <c r="AE568" t="s">
        <v>281</v>
      </c>
      <c r="AF568" t="s">
        <v>69</v>
      </c>
      <c r="AG568" t="s">
        <v>420</v>
      </c>
      <c r="AH568" t="s">
        <v>194</v>
      </c>
      <c r="AI568" t="s">
        <v>332</v>
      </c>
      <c r="AJ568" t="s">
        <v>73</v>
      </c>
      <c r="AK568" t="s">
        <v>595</v>
      </c>
      <c r="AL568" t="s">
        <v>75</v>
      </c>
      <c r="AM568" t="s">
        <v>76</v>
      </c>
      <c r="AN568" t="s">
        <v>219</v>
      </c>
      <c r="AO568" t="s">
        <v>251</v>
      </c>
      <c r="AP568" t="s">
        <v>58</v>
      </c>
      <c r="AQ568" t="s">
        <v>348</v>
      </c>
      <c r="AR568" t="s">
        <v>64</v>
      </c>
      <c r="AS568" t="s">
        <v>246</v>
      </c>
      <c r="AT568" t="s">
        <v>171</v>
      </c>
      <c r="AU568" t="s">
        <v>84</v>
      </c>
    </row>
    <row r="569" spans="1:47" hidden="1" x14ac:dyDescent="0.3">
      <c r="A569" t="s">
        <v>2796</v>
      </c>
      <c r="B569" t="s">
        <v>2797</v>
      </c>
      <c r="C569" s="1" t="str">
        <f t="shared" si="46"/>
        <v>21:0095</v>
      </c>
      <c r="D569" s="1" t="str">
        <f t="shared" si="47"/>
        <v>21:0012</v>
      </c>
      <c r="E569" t="s">
        <v>2798</v>
      </c>
      <c r="F569" t="s">
        <v>2799</v>
      </c>
      <c r="H569">
        <v>66.984724</v>
      </c>
      <c r="I569">
        <v>-112.55089769999999</v>
      </c>
      <c r="J569" s="1" t="str">
        <f t="shared" si="44"/>
        <v>Till</v>
      </c>
      <c r="K569" s="1" t="str">
        <f t="shared" si="45"/>
        <v>&lt;63 micron</v>
      </c>
      <c r="L569" t="s">
        <v>51</v>
      </c>
      <c r="M569" t="s">
        <v>78</v>
      </c>
      <c r="N569" t="s">
        <v>53</v>
      </c>
      <c r="O569" t="s">
        <v>112</v>
      </c>
      <c r="P569" t="s">
        <v>430</v>
      </c>
      <c r="Q569" t="s">
        <v>259</v>
      </c>
      <c r="R569" t="s">
        <v>140</v>
      </c>
      <c r="S569" t="s">
        <v>72</v>
      </c>
      <c r="T569" t="s">
        <v>338</v>
      </c>
      <c r="U569" t="s">
        <v>259</v>
      </c>
      <c r="V569" t="s">
        <v>95</v>
      </c>
      <c r="W569" t="s">
        <v>1231</v>
      </c>
      <c r="X569" t="s">
        <v>119</v>
      </c>
      <c r="Y569" t="s">
        <v>64</v>
      </c>
      <c r="Z569" t="s">
        <v>51</v>
      </c>
      <c r="AA569" t="s">
        <v>120</v>
      </c>
      <c r="AB569" t="s">
        <v>134</v>
      </c>
      <c r="AC569" t="s">
        <v>64</v>
      </c>
      <c r="AD569" t="s">
        <v>248</v>
      </c>
      <c r="AE569" t="s">
        <v>223</v>
      </c>
      <c r="AF569" t="s">
        <v>69</v>
      </c>
      <c r="AG569" t="s">
        <v>494</v>
      </c>
      <c r="AH569" t="s">
        <v>71</v>
      </c>
      <c r="AI569" t="s">
        <v>293</v>
      </c>
      <c r="AJ569" t="s">
        <v>73</v>
      </c>
      <c r="AK569" t="s">
        <v>339</v>
      </c>
      <c r="AL569" t="s">
        <v>75</v>
      </c>
      <c r="AM569" t="s">
        <v>76</v>
      </c>
      <c r="AN569" t="s">
        <v>61</v>
      </c>
      <c r="AO569" t="s">
        <v>104</v>
      </c>
      <c r="AP569" t="s">
        <v>183</v>
      </c>
      <c r="AQ569" t="s">
        <v>348</v>
      </c>
      <c r="AR569" t="s">
        <v>64</v>
      </c>
      <c r="AS569" t="s">
        <v>126</v>
      </c>
      <c r="AT569" t="s">
        <v>123</v>
      </c>
      <c r="AU569" t="s">
        <v>84</v>
      </c>
    </row>
    <row r="570" spans="1:47" hidden="1" x14ac:dyDescent="0.3">
      <c r="A570" t="s">
        <v>2800</v>
      </c>
      <c r="B570" t="s">
        <v>2801</v>
      </c>
      <c r="C570" s="1" t="str">
        <f t="shared" si="46"/>
        <v>21:0095</v>
      </c>
      <c r="D570" s="1" t="str">
        <f t="shared" si="47"/>
        <v>21:0012</v>
      </c>
      <c r="E570" t="s">
        <v>2802</v>
      </c>
      <c r="F570" t="s">
        <v>2803</v>
      </c>
      <c r="H570">
        <v>66.935853300000005</v>
      </c>
      <c r="I570">
        <v>-112.6125887</v>
      </c>
      <c r="J570" s="1" t="str">
        <f t="shared" si="44"/>
        <v>Till</v>
      </c>
      <c r="K570" s="1" t="str">
        <f t="shared" si="45"/>
        <v>&lt;63 micron</v>
      </c>
      <c r="L570" t="s">
        <v>51</v>
      </c>
      <c r="M570" t="s">
        <v>340</v>
      </c>
      <c r="N570" t="s">
        <v>53</v>
      </c>
      <c r="O570" t="s">
        <v>457</v>
      </c>
      <c r="P570" t="s">
        <v>72</v>
      </c>
      <c r="Q570" t="s">
        <v>259</v>
      </c>
      <c r="R570" t="s">
        <v>369</v>
      </c>
      <c r="S570" t="s">
        <v>58</v>
      </c>
      <c r="T570" t="s">
        <v>190</v>
      </c>
      <c r="U570" t="s">
        <v>81</v>
      </c>
      <c r="V570" t="s">
        <v>259</v>
      </c>
      <c r="W570" t="s">
        <v>2804</v>
      </c>
      <c r="X570" t="s">
        <v>119</v>
      </c>
      <c r="Y570" t="s">
        <v>64</v>
      </c>
      <c r="Z570" t="s">
        <v>51</v>
      </c>
      <c r="AA570" t="s">
        <v>336</v>
      </c>
      <c r="AB570" t="s">
        <v>768</v>
      </c>
      <c r="AC570" t="s">
        <v>64</v>
      </c>
      <c r="AD570" t="s">
        <v>672</v>
      </c>
      <c r="AE570" t="s">
        <v>507</v>
      </c>
      <c r="AF570" t="s">
        <v>69</v>
      </c>
      <c r="AG570" t="s">
        <v>190</v>
      </c>
      <c r="AH570" t="s">
        <v>71</v>
      </c>
      <c r="AI570" t="s">
        <v>464</v>
      </c>
      <c r="AJ570" t="s">
        <v>73</v>
      </c>
      <c r="AK570" t="s">
        <v>105</v>
      </c>
      <c r="AL570" t="s">
        <v>75</v>
      </c>
      <c r="AM570" t="s">
        <v>76</v>
      </c>
      <c r="AN570" t="s">
        <v>300</v>
      </c>
      <c r="AO570" t="s">
        <v>104</v>
      </c>
      <c r="AP570" t="s">
        <v>178</v>
      </c>
      <c r="AQ570" t="s">
        <v>297</v>
      </c>
      <c r="AR570" t="s">
        <v>64</v>
      </c>
      <c r="AS570" t="s">
        <v>170</v>
      </c>
      <c r="AT570" t="s">
        <v>218</v>
      </c>
      <c r="AU570" t="s">
        <v>84</v>
      </c>
    </row>
    <row r="571" spans="1:47" hidden="1" x14ac:dyDescent="0.3">
      <c r="A571" t="s">
        <v>2805</v>
      </c>
      <c r="B571" t="s">
        <v>2806</v>
      </c>
      <c r="C571" s="1" t="str">
        <f t="shared" si="46"/>
        <v>21:0095</v>
      </c>
      <c r="D571" s="1" t="str">
        <f t="shared" si="47"/>
        <v>21:0012</v>
      </c>
      <c r="E571" t="s">
        <v>2807</v>
      </c>
      <c r="F571" t="s">
        <v>2808</v>
      </c>
      <c r="H571">
        <v>66.861341999999993</v>
      </c>
      <c r="I571">
        <v>-112.6473276</v>
      </c>
      <c r="J571" s="1" t="str">
        <f t="shared" si="44"/>
        <v>Till</v>
      </c>
      <c r="K571" s="1" t="str">
        <f t="shared" si="45"/>
        <v>&lt;63 micron</v>
      </c>
      <c r="L571" t="s">
        <v>51</v>
      </c>
      <c r="M571" t="s">
        <v>72</v>
      </c>
      <c r="N571" t="s">
        <v>97</v>
      </c>
      <c r="O571" t="s">
        <v>650</v>
      </c>
      <c r="P571" t="s">
        <v>595</v>
      </c>
      <c r="Q571" t="s">
        <v>81</v>
      </c>
      <c r="R571" t="s">
        <v>238</v>
      </c>
      <c r="S571" t="s">
        <v>183</v>
      </c>
      <c r="T571" t="s">
        <v>494</v>
      </c>
      <c r="U571" t="s">
        <v>56</v>
      </c>
      <c r="V571" t="s">
        <v>61</v>
      </c>
      <c r="W571" t="s">
        <v>2809</v>
      </c>
      <c r="X571" t="s">
        <v>119</v>
      </c>
      <c r="Y571" t="s">
        <v>64</v>
      </c>
      <c r="Z571" t="s">
        <v>51</v>
      </c>
      <c r="AA571" t="s">
        <v>273</v>
      </c>
      <c r="AB571" t="s">
        <v>2781</v>
      </c>
      <c r="AC571" t="s">
        <v>64</v>
      </c>
      <c r="AD571" t="s">
        <v>441</v>
      </c>
      <c r="AE571" t="s">
        <v>336</v>
      </c>
      <c r="AF571" t="s">
        <v>179</v>
      </c>
      <c r="AG571" t="s">
        <v>420</v>
      </c>
      <c r="AH571" t="s">
        <v>391</v>
      </c>
      <c r="AI571" t="s">
        <v>114</v>
      </c>
      <c r="AJ571" t="s">
        <v>73</v>
      </c>
      <c r="AK571" t="s">
        <v>181</v>
      </c>
      <c r="AL571" t="s">
        <v>75</v>
      </c>
      <c r="AM571" t="s">
        <v>76</v>
      </c>
      <c r="AN571" t="s">
        <v>117</v>
      </c>
      <c r="AO571" t="s">
        <v>219</v>
      </c>
      <c r="AP571" t="s">
        <v>287</v>
      </c>
      <c r="AQ571" t="s">
        <v>264</v>
      </c>
      <c r="AR571" t="s">
        <v>64</v>
      </c>
      <c r="AS571" t="s">
        <v>283</v>
      </c>
      <c r="AT571" t="s">
        <v>197</v>
      </c>
      <c r="AU571" t="s">
        <v>84</v>
      </c>
    </row>
    <row r="572" spans="1:47" hidden="1" x14ac:dyDescent="0.3">
      <c r="A572" t="s">
        <v>2810</v>
      </c>
      <c r="B572" t="s">
        <v>2811</v>
      </c>
      <c r="C572" s="1" t="str">
        <f t="shared" si="46"/>
        <v>21:0095</v>
      </c>
      <c r="D572" s="1" t="str">
        <f t="shared" si="47"/>
        <v>21:0012</v>
      </c>
      <c r="E572" t="s">
        <v>2812</v>
      </c>
      <c r="F572" t="s">
        <v>2813</v>
      </c>
      <c r="H572">
        <v>66.811573800000005</v>
      </c>
      <c r="I572">
        <v>-112.5681816</v>
      </c>
      <c r="J572" s="1" t="str">
        <f t="shared" si="44"/>
        <v>Till</v>
      </c>
      <c r="K572" s="1" t="str">
        <f t="shared" si="45"/>
        <v>&lt;63 micron</v>
      </c>
      <c r="L572" t="s">
        <v>51</v>
      </c>
      <c r="M572" t="s">
        <v>114</v>
      </c>
      <c r="N572" t="s">
        <v>53</v>
      </c>
      <c r="O572" t="s">
        <v>650</v>
      </c>
      <c r="P572" t="s">
        <v>271</v>
      </c>
      <c r="Q572" t="s">
        <v>259</v>
      </c>
      <c r="R572" t="s">
        <v>435</v>
      </c>
      <c r="S572" t="s">
        <v>225</v>
      </c>
      <c r="T572" t="s">
        <v>472</v>
      </c>
      <c r="U572" t="s">
        <v>56</v>
      </c>
      <c r="V572" t="s">
        <v>61</v>
      </c>
      <c r="W572" t="s">
        <v>2814</v>
      </c>
      <c r="X572" t="s">
        <v>63</v>
      </c>
      <c r="Y572" t="s">
        <v>64</v>
      </c>
      <c r="Z572" t="s">
        <v>51</v>
      </c>
      <c r="AA572" t="s">
        <v>548</v>
      </c>
      <c r="AB572" t="s">
        <v>2815</v>
      </c>
      <c r="AC572" t="s">
        <v>64</v>
      </c>
      <c r="AD572" t="s">
        <v>300</v>
      </c>
      <c r="AE572" t="s">
        <v>336</v>
      </c>
      <c r="AF572" t="s">
        <v>69</v>
      </c>
      <c r="AG572" t="s">
        <v>494</v>
      </c>
      <c r="AH572" t="s">
        <v>391</v>
      </c>
      <c r="AI572" t="s">
        <v>209</v>
      </c>
      <c r="AJ572" t="s">
        <v>73</v>
      </c>
      <c r="AK572" t="s">
        <v>124</v>
      </c>
      <c r="AL572" t="s">
        <v>75</v>
      </c>
      <c r="AM572" t="s">
        <v>76</v>
      </c>
      <c r="AN572" t="s">
        <v>300</v>
      </c>
      <c r="AO572" t="s">
        <v>219</v>
      </c>
      <c r="AP572" t="s">
        <v>269</v>
      </c>
      <c r="AQ572" t="s">
        <v>196</v>
      </c>
      <c r="AR572" t="s">
        <v>64</v>
      </c>
      <c r="AS572" t="s">
        <v>398</v>
      </c>
      <c r="AT572" t="s">
        <v>171</v>
      </c>
      <c r="AU572" t="s">
        <v>84</v>
      </c>
    </row>
    <row r="573" spans="1:47" hidden="1" x14ac:dyDescent="0.3">
      <c r="A573" t="s">
        <v>2816</v>
      </c>
      <c r="B573" t="s">
        <v>2817</v>
      </c>
      <c r="C573" s="1" t="str">
        <f t="shared" si="46"/>
        <v>21:0095</v>
      </c>
      <c r="D573" s="1" t="str">
        <f t="shared" si="47"/>
        <v>21:0012</v>
      </c>
      <c r="E573" t="s">
        <v>2818</v>
      </c>
      <c r="F573" t="s">
        <v>2819</v>
      </c>
      <c r="H573">
        <v>66.764197499999995</v>
      </c>
      <c r="I573">
        <v>-112.6558874</v>
      </c>
      <c r="J573" s="1" t="str">
        <f t="shared" si="44"/>
        <v>Till</v>
      </c>
      <c r="K573" s="1" t="str">
        <f t="shared" si="45"/>
        <v>&lt;63 micron</v>
      </c>
      <c r="L573" t="s">
        <v>51</v>
      </c>
      <c r="M573" t="s">
        <v>271</v>
      </c>
      <c r="N573" t="s">
        <v>53</v>
      </c>
      <c r="O573" t="s">
        <v>375</v>
      </c>
      <c r="P573" t="s">
        <v>277</v>
      </c>
      <c r="Q573" t="s">
        <v>81</v>
      </c>
      <c r="R573" t="s">
        <v>224</v>
      </c>
      <c r="S573" t="s">
        <v>209</v>
      </c>
      <c r="T573" t="s">
        <v>115</v>
      </c>
      <c r="U573" t="s">
        <v>81</v>
      </c>
      <c r="V573" t="s">
        <v>300</v>
      </c>
      <c r="W573" t="s">
        <v>2776</v>
      </c>
      <c r="X573" t="s">
        <v>119</v>
      </c>
      <c r="Y573" t="s">
        <v>64</v>
      </c>
      <c r="Z573" t="s">
        <v>51</v>
      </c>
      <c r="AA573" t="s">
        <v>145</v>
      </c>
      <c r="AB573" t="s">
        <v>2820</v>
      </c>
      <c r="AC573" t="s">
        <v>64</v>
      </c>
      <c r="AD573" t="s">
        <v>1473</v>
      </c>
      <c r="AE573" t="s">
        <v>296</v>
      </c>
      <c r="AF573" t="s">
        <v>69</v>
      </c>
      <c r="AG573" t="s">
        <v>472</v>
      </c>
      <c r="AH573" t="s">
        <v>71</v>
      </c>
      <c r="AI573" t="s">
        <v>58</v>
      </c>
      <c r="AJ573" t="s">
        <v>73</v>
      </c>
      <c r="AK573" t="s">
        <v>293</v>
      </c>
      <c r="AL573" t="s">
        <v>75</v>
      </c>
      <c r="AM573" t="s">
        <v>76</v>
      </c>
      <c r="AN573" t="s">
        <v>253</v>
      </c>
      <c r="AO573" t="s">
        <v>95</v>
      </c>
      <c r="AP573" t="s">
        <v>336</v>
      </c>
      <c r="AQ573" t="s">
        <v>209</v>
      </c>
      <c r="AR573" t="s">
        <v>64</v>
      </c>
      <c r="AS573" t="s">
        <v>283</v>
      </c>
      <c r="AT573" t="s">
        <v>113</v>
      </c>
      <c r="AU573" t="s">
        <v>84</v>
      </c>
    </row>
    <row r="574" spans="1:47" hidden="1" x14ac:dyDescent="0.3">
      <c r="A574" t="s">
        <v>2821</v>
      </c>
      <c r="B574" t="s">
        <v>2822</v>
      </c>
      <c r="C574" s="1" t="str">
        <f t="shared" si="46"/>
        <v>21:0095</v>
      </c>
      <c r="D574" s="1" t="str">
        <f t="shared" si="47"/>
        <v>21:0012</v>
      </c>
      <c r="E574" t="s">
        <v>2823</v>
      </c>
      <c r="F574" t="s">
        <v>2824</v>
      </c>
      <c r="H574">
        <v>66.730057799999997</v>
      </c>
      <c r="I574">
        <v>-112.57495179999999</v>
      </c>
      <c r="J574" s="1" t="str">
        <f t="shared" si="44"/>
        <v>Till</v>
      </c>
      <c r="K574" s="1" t="str">
        <f t="shared" si="45"/>
        <v>&lt;63 micron</v>
      </c>
      <c r="L574" t="s">
        <v>51</v>
      </c>
      <c r="M574" t="s">
        <v>183</v>
      </c>
      <c r="N574" t="s">
        <v>53</v>
      </c>
      <c r="O574" t="s">
        <v>345</v>
      </c>
      <c r="P574" t="s">
        <v>78</v>
      </c>
      <c r="Q574" t="s">
        <v>81</v>
      </c>
      <c r="R574" t="s">
        <v>83</v>
      </c>
      <c r="S574" t="s">
        <v>79</v>
      </c>
      <c r="T574" t="s">
        <v>954</v>
      </c>
      <c r="U574" t="s">
        <v>56</v>
      </c>
      <c r="V574" t="s">
        <v>95</v>
      </c>
      <c r="W574" t="s">
        <v>405</v>
      </c>
      <c r="X574" t="s">
        <v>63</v>
      </c>
      <c r="Y574" t="s">
        <v>64</v>
      </c>
      <c r="Z574" t="s">
        <v>51</v>
      </c>
      <c r="AA574" t="s">
        <v>65</v>
      </c>
      <c r="AB574" t="s">
        <v>2781</v>
      </c>
      <c r="AC574" t="s">
        <v>64</v>
      </c>
      <c r="AD574" t="s">
        <v>527</v>
      </c>
      <c r="AE574" t="s">
        <v>276</v>
      </c>
      <c r="AF574" t="s">
        <v>69</v>
      </c>
      <c r="AG574" t="s">
        <v>525</v>
      </c>
      <c r="AH574" t="s">
        <v>251</v>
      </c>
      <c r="AI574" t="s">
        <v>114</v>
      </c>
      <c r="AJ574" t="s">
        <v>73</v>
      </c>
      <c r="AK574" t="s">
        <v>196</v>
      </c>
      <c r="AL574" t="s">
        <v>75</v>
      </c>
      <c r="AM574" t="s">
        <v>76</v>
      </c>
      <c r="AN574" t="s">
        <v>126</v>
      </c>
      <c r="AO574" t="s">
        <v>137</v>
      </c>
      <c r="AP574" t="s">
        <v>225</v>
      </c>
      <c r="AQ574" t="s">
        <v>339</v>
      </c>
      <c r="AR574" t="s">
        <v>64</v>
      </c>
      <c r="AS574" t="s">
        <v>398</v>
      </c>
      <c r="AT574" t="s">
        <v>2825</v>
      </c>
      <c r="AU574" t="s">
        <v>84</v>
      </c>
    </row>
    <row r="575" spans="1:47" hidden="1" x14ac:dyDescent="0.3">
      <c r="A575" t="s">
        <v>2826</v>
      </c>
      <c r="B575" t="s">
        <v>2827</v>
      </c>
      <c r="C575" s="1" t="str">
        <f t="shared" si="46"/>
        <v>21:0095</v>
      </c>
      <c r="D575" s="1" t="str">
        <f t="shared" si="47"/>
        <v>21:0012</v>
      </c>
      <c r="E575" t="s">
        <v>2828</v>
      </c>
      <c r="F575" t="s">
        <v>2829</v>
      </c>
      <c r="H575">
        <v>66.730923799999999</v>
      </c>
      <c r="I575">
        <v>-112.7594606</v>
      </c>
      <c r="J575" s="1" t="str">
        <f t="shared" si="44"/>
        <v>Till</v>
      </c>
      <c r="K575" s="1" t="str">
        <f t="shared" si="45"/>
        <v>&lt;63 micron</v>
      </c>
      <c r="L575" t="s">
        <v>51</v>
      </c>
      <c r="M575" t="s">
        <v>314</v>
      </c>
      <c r="N575" t="s">
        <v>53</v>
      </c>
      <c r="O575" t="s">
        <v>406</v>
      </c>
      <c r="P575" t="s">
        <v>314</v>
      </c>
      <c r="Q575" t="s">
        <v>64</v>
      </c>
      <c r="R575" t="s">
        <v>179</v>
      </c>
      <c r="S575" t="s">
        <v>119</v>
      </c>
      <c r="T575" t="s">
        <v>308</v>
      </c>
      <c r="U575" t="s">
        <v>81</v>
      </c>
      <c r="V575" t="s">
        <v>147</v>
      </c>
      <c r="W575" t="s">
        <v>1231</v>
      </c>
      <c r="X575" t="s">
        <v>58</v>
      </c>
      <c r="Y575" t="s">
        <v>64</v>
      </c>
      <c r="Z575" t="s">
        <v>51</v>
      </c>
      <c r="AA575" t="s">
        <v>190</v>
      </c>
      <c r="AB575" t="s">
        <v>789</v>
      </c>
      <c r="AC575" t="s">
        <v>64</v>
      </c>
      <c r="AD575" t="s">
        <v>500</v>
      </c>
      <c r="AE575" t="s">
        <v>354</v>
      </c>
      <c r="AF575" t="s">
        <v>69</v>
      </c>
      <c r="AG575" t="s">
        <v>70</v>
      </c>
      <c r="AH575" t="s">
        <v>71</v>
      </c>
      <c r="AI575" t="s">
        <v>392</v>
      </c>
      <c r="AJ575" t="s">
        <v>73</v>
      </c>
      <c r="AK575" t="s">
        <v>430</v>
      </c>
      <c r="AL575" t="s">
        <v>75</v>
      </c>
      <c r="AM575" t="s">
        <v>76</v>
      </c>
      <c r="AN575" t="s">
        <v>139</v>
      </c>
      <c r="AO575" t="s">
        <v>259</v>
      </c>
      <c r="AP575" t="s">
        <v>149</v>
      </c>
      <c r="AQ575" t="s">
        <v>533</v>
      </c>
      <c r="AR575" t="s">
        <v>64</v>
      </c>
      <c r="AS575" t="s">
        <v>170</v>
      </c>
      <c r="AT575" t="s">
        <v>171</v>
      </c>
      <c r="AU575" t="s">
        <v>84</v>
      </c>
    </row>
    <row r="576" spans="1:47" hidden="1" x14ac:dyDescent="0.3">
      <c r="A576" t="s">
        <v>2830</v>
      </c>
      <c r="B576" t="s">
        <v>2831</v>
      </c>
      <c r="C576" s="1" t="str">
        <f t="shared" si="46"/>
        <v>21:0095</v>
      </c>
      <c r="D576" s="1" t="str">
        <f t="shared" si="47"/>
        <v>21:0012</v>
      </c>
      <c r="E576" t="s">
        <v>2832</v>
      </c>
      <c r="F576" t="s">
        <v>2833</v>
      </c>
      <c r="H576">
        <v>66.691227900000001</v>
      </c>
      <c r="I576">
        <v>-112.6752115</v>
      </c>
      <c r="J576" s="1" t="str">
        <f t="shared" si="44"/>
        <v>Till</v>
      </c>
      <c r="K576" s="1" t="str">
        <f t="shared" si="45"/>
        <v>&lt;63 micron</v>
      </c>
      <c r="L576" t="s">
        <v>51</v>
      </c>
      <c r="M576" t="s">
        <v>196</v>
      </c>
      <c r="N576" t="s">
        <v>53</v>
      </c>
      <c r="O576" t="s">
        <v>909</v>
      </c>
      <c r="P576" t="s">
        <v>239</v>
      </c>
      <c r="Q576" t="s">
        <v>64</v>
      </c>
      <c r="R576" t="s">
        <v>93</v>
      </c>
      <c r="S576" t="s">
        <v>209</v>
      </c>
      <c r="T576" t="s">
        <v>261</v>
      </c>
      <c r="U576" t="s">
        <v>56</v>
      </c>
      <c r="V576" t="s">
        <v>259</v>
      </c>
      <c r="W576" t="s">
        <v>2834</v>
      </c>
      <c r="X576" t="s">
        <v>63</v>
      </c>
      <c r="Y576" t="s">
        <v>64</v>
      </c>
      <c r="Z576" t="s">
        <v>51</v>
      </c>
      <c r="AA576" t="s">
        <v>98</v>
      </c>
      <c r="AB576" t="s">
        <v>487</v>
      </c>
      <c r="AC576" t="s">
        <v>64</v>
      </c>
      <c r="AD576" t="s">
        <v>1337</v>
      </c>
      <c r="AE576" t="s">
        <v>111</v>
      </c>
      <c r="AF576" t="s">
        <v>106</v>
      </c>
      <c r="AG576" t="s">
        <v>123</v>
      </c>
      <c r="AH576" t="s">
        <v>391</v>
      </c>
      <c r="AI576" t="s">
        <v>58</v>
      </c>
      <c r="AJ576" t="s">
        <v>73</v>
      </c>
      <c r="AK576" t="s">
        <v>91</v>
      </c>
      <c r="AL576" t="s">
        <v>75</v>
      </c>
      <c r="AM576" t="s">
        <v>76</v>
      </c>
      <c r="AN576" t="s">
        <v>77</v>
      </c>
      <c r="AO576" t="s">
        <v>168</v>
      </c>
      <c r="AP576" t="s">
        <v>183</v>
      </c>
      <c r="AQ576" t="s">
        <v>405</v>
      </c>
      <c r="AR576" t="s">
        <v>64</v>
      </c>
      <c r="AS576" t="s">
        <v>92</v>
      </c>
      <c r="AT576" t="s">
        <v>472</v>
      </c>
      <c r="AU576" t="s">
        <v>84</v>
      </c>
    </row>
    <row r="577" spans="1:47" hidden="1" x14ac:dyDescent="0.3">
      <c r="A577" t="s">
        <v>2835</v>
      </c>
      <c r="B577" t="s">
        <v>2836</v>
      </c>
      <c r="C577" s="1" t="str">
        <f t="shared" si="46"/>
        <v>21:0095</v>
      </c>
      <c r="D577" s="1" t="str">
        <f t="shared" si="47"/>
        <v>21:0012</v>
      </c>
      <c r="E577" t="s">
        <v>2837</v>
      </c>
      <c r="F577" t="s">
        <v>2838</v>
      </c>
      <c r="H577">
        <v>66.698416499999993</v>
      </c>
      <c r="I577">
        <v>-112.9181372</v>
      </c>
      <c r="J577" s="1" t="str">
        <f t="shared" si="44"/>
        <v>Till</v>
      </c>
      <c r="K577" s="1" t="str">
        <f t="shared" si="45"/>
        <v>&lt;63 micron</v>
      </c>
      <c r="L577" t="s">
        <v>51</v>
      </c>
      <c r="M577" t="s">
        <v>78</v>
      </c>
      <c r="N577" t="s">
        <v>53</v>
      </c>
      <c r="O577" t="s">
        <v>743</v>
      </c>
      <c r="P577" t="s">
        <v>155</v>
      </c>
      <c r="Q577" t="s">
        <v>259</v>
      </c>
      <c r="R577" t="s">
        <v>106</v>
      </c>
      <c r="S577" t="s">
        <v>225</v>
      </c>
      <c r="T577" t="s">
        <v>106</v>
      </c>
      <c r="U577" t="s">
        <v>81</v>
      </c>
      <c r="V577" t="s">
        <v>147</v>
      </c>
      <c r="W577" t="s">
        <v>924</v>
      </c>
      <c r="X577" t="s">
        <v>119</v>
      </c>
      <c r="Y577" t="s">
        <v>64</v>
      </c>
      <c r="Z577" t="s">
        <v>51</v>
      </c>
      <c r="AA577" t="s">
        <v>218</v>
      </c>
      <c r="AB577" t="s">
        <v>2358</v>
      </c>
      <c r="AC577" t="s">
        <v>64</v>
      </c>
      <c r="AD577" t="s">
        <v>1013</v>
      </c>
      <c r="AE577" t="s">
        <v>206</v>
      </c>
      <c r="AF577" t="s">
        <v>69</v>
      </c>
      <c r="AG577" t="s">
        <v>562</v>
      </c>
      <c r="AH577" t="s">
        <v>391</v>
      </c>
      <c r="AI577" t="s">
        <v>58</v>
      </c>
      <c r="AJ577" t="s">
        <v>73</v>
      </c>
      <c r="AK577" t="s">
        <v>422</v>
      </c>
      <c r="AL577" t="s">
        <v>75</v>
      </c>
      <c r="AM577" t="s">
        <v>76</v>
      </c>
      <c r="AN577" t="s">
        <v>154</v>
      </c>
      <c r="AO577" t="s">
        <v>259</v>
      </c>
      <c r="AP577" t="s">
        <v>101</v>
      </c>
      <c r="AQ577" t="s">
        <v>225</v>
      </c>
      <c r="AR577" t="s">
        <v>81</v>
      </c>
      <c r="AS577" t="s">
        <v>481</v>
      </c>
      <c r="AT577" t="s">
        <v>308</v>
      </c>
      <c r="AU577" t="s">
        <v>84</v>
      </c>
    </row>
    <row r="578" spans="1:47" hidden="1" x14ac:dyDescent="0.3">
      <c r="A578" t="s">
        <v>2839</v>
      </c>
      <c r="B578" t="s">
        <v>2840</v>
      </c>
      <c r="C578" s="1" t="str">
        <f t="shared" si="46"/>
        <v>21:0095</v>
      </c>
      <c r="D578" s="1" t="str">
        <f t="shared" si="47"/>
        <v>21:0012</v>
      </c>
      <c r="E578" t="s">
        <v>2837</v>
      </c>
      <c r="F578" t="s">
        <v>2841</v>
      </c>
      <c r="H578">
        <v>66.698416499999993</v>
      </c>
      <c r="I578">
        <v>-112.9181372</v>
      </c>
      <c r="J578" s="1" t="str">
        <f t="shared" ref="J578:J641" si="48">HYPERLINK("https://geochem.nrcan.gc.ca/cdogs/content/kwd/kwd020044_e.htm", "Till")</f>
        <v>Till</v>
      </c>
      <c r="K578" s="1" t="str">
        <f t="shared" ref="K578:K641" si="49">HYPERLINK("https://geochem.nrcan.gc.ca/cdogs/content/kwd/kwd080004_e.htm", "&lt;63 micron")</f>
        <v>&lt;63 micron</v>
      </c>
      <c r="L578" t="s">
        <v>51</v>
      </c>
      <c r="M578" t="s">
        <v>170</v>
      </c>
      <c r="N578" t="s">
        <v>53</v>
      </c>
      <c r="O578" t="s">
        <v>504</v>
      </c>
      <c r="P578" t="s">
        <v>181</v>
      </c>
      <c r="Q578" t="s">
        <v>81</v>
      </c>
      <c r="R578" t="s">
        <v>224</v>
      </c>
      <c r="S578" t="s">
        <v>419</v>
      </c>
      <c r="T578" t="s">
        <v>261</v>
      </c>
      <c r="U578" t="s">
        <v>81</v>
      </c>
      <c r="V578" t="s">
        <v>77</v>
      </c>
      <c r="W578" t="s">
        <v>2809</v>
      </c>
      <c r="X578" t="s">
        <v>209</v>
      </c>
      <c r="Y578" t="s">
        <v>64</v>
      </c>
      <c r="Z578" t="s">
        <v>51</v>
      </c>
      <c r="AA578" t="s">
        <v>308</v>
      </c>
      <c r="AB578" t="s">
        <v>168</v>
      </c>
      <c r="AC578" t="s">
        <v>64</v>
      </c>
      <c r="AD578" t="s">
        <v>883</v>
      </c>
      <c r="AE578" t="s">
        <v>318</v>
      </c>
      <c r="AF578" t="s">
        <v>69</v>
      </c>
      <c r="AG578" t="s">
        <v>70</v>
      </c>
      <c r="AH578" t="s">
        <v>391</v>
      </c>
      <c r="AI578" t="s">
        <v>209</v>
      </c>
      <c r="AJ578" t="s">
        <v>73</v>
      </c>
      <c r="AK578" t="s">
        <v>252</v>
      </c>
      <c r="AL578" t="s">
        <v>75</v>
      </c>
      <c r="AM578" t="s">
        <v>76</v>
      </c>
      <c r="AN578" t="s">
        <v>95</v>
      </c>
      <c r="AO578" t="s">
        <v>253</v>
      </c>
      <c r="AP578" t="s">
        <v>98</v>
      </c>
      <c r="AQ578" t="s">
        <v>281</v>
      </c>
      <c r="AR578" t="s">
        <v>64</v>
      </c>
      <c r="AS578" t="s">
        <v>473</v>
      </c>
      <c r="AT578" t="s">
        <v>2842</v>
      </c>
      <c r="AU578" t="s">
        <v>2843</v>
      </c>
    </row>
    <row r="579" spans="1:47" hidden="1" x14ac:dyDescent="0.3">
      <c r="A579" t="s">
        <v>2844</v>
      </c>
      <c r="B579" t="s">
        <v>2845</v>
      </c>
      <c r="C579" s="1" t="str">
        <f t="shared" si="46"/>
        <v>21:0095</v>
      </c>
      <c r="D579" s="1" t="str">
        <f t="shared" si="47"/>
        <v>21:0012</v>
      </c>
      <c r="E579" t="s">
        <v>2846</v>
      </c>
      <c r="F579" t="s">
        <v>2847</v>
      </c>
      <c r="H579">
        <v>66.670284600000002</v>
      </c>
      <c r="I579">
        <v>-112.7915885</v>
      </c>
      <c r="J579" s="1" t="str">
        <f t="shared" si="48"/>
        <v>Till</v>
      </c>
      <c r="K579" s="1" t="str">
        <f t="shared" si="49"/>
        <v>&lt;63 micron</v>
      </c>
      <c r="L579" t="s">
        <v>51</v>
      </c>
      <c r="M579" t="s">
        <v>436</v>
      </c>
      <c r="N579" t="s">
        <v>53</v>
      </c>
      <c r="O579" t="s">
        <v>203</v>
      </c>
      <c r="P579" t="s">
        <v>78</v>
      </c>
      <c r="Q579" t="s">
        <v>259</v>
      </c>
      <c r="R579" t="s">
        <v>136</v>
      </c>
      <c r="S579" t="s">
        <v>63</v>
      </c>
      <c r="T579" t="s">
        <v>272</v>
      </c>
      <c r="U579" t="s">
        <v>259</v>
      </c>
      <c r="V579" t="s">
        <v>154</v>
      </c>
      <c r="W579" t="s">
        <v>1493</v>
      </c>
      <c r="X579" t="s">
        <v>63</v>
      </c>
      <c r="Y579" t="s">
        <v>64</v>
      </c>
      <c r="Z579" t="s">
        <v>51</v>
      </c>
      <c r="AA579" t="s">
        <v>98</v>
      </c>
      <c r="AB579" t="s">
        <v>150</v>
      </c>
      <c r="AC579" t="s">
        <v>64</v>
      </c>
      <c r="AD579" t="s">
        <v>538</v>
      </c>
      <c r="AE579" t="s">
        <v>419</v>
      </c>
      <c r="AF579" t="s">
        <v>164</v>
      </c>
      <c r="AG579" t="s">
        <v>249</v>
      </c>
      <c r="AH579" t="s">
        <v>391</v>
      </c>
      <c r="AI579" t="s">
        <v>702</v>
      </c>
      <c r="AJ579" t="s">
        <v>73</v>
      </c>
      <c r="AK579" t="s">
        <v>91</v>
      </c>
      <c r="AL579" t="s">
        <v>75</v>
      </c>
      <c r="AM579" t="s">
        <v>76</v>
      </c>
      <c r="AN579" t="s">
        <v>147</v>
      </c>
      <c r="AO579" t="s">
        <v>78</v>
      </c>
      <c r="AP579" t="s">
        <v>72</v>
      </c>
      <c r="AQ579" t="s">
        <v>297</v>
      </c>
      <c r="AR579" t="s">
        <v>64</v>
      </c>
      <c r="AS579" t="s">
        <v>246</v>
      </c>
      <c r="AT579" t="s">
        <v>171</v>
      </c>
      <c r="AU579" t="s">
        <v>84</v>
      </c>
    </row>
    <row r="580" spans="1:47" hidden="1" x14ac:dyDescent="0.3">
      <c r="A580" t="s">
        <v>2848</v>
      </c>
      <c r="B580" t="s">
        <v>2849</v>
      </c>
      <c r="C580" s="1" t="str">
        <f t="shared" si="46"/>
        <v>21:0095</v>
      </c>
      <c r="D580" s="1" t="str">
        <f t="shared" si="47"/>
        <v>21:0012</v>
      </c>
      <c r="E580" t="s">
        <v>2850</v>
      </c>
      <c r="F580" t="s">
        <v>2851</v>
      </c>
      <c r="H580">
        <v>66.649712399999999</v>
      </c>
      <c r="I580">
        <v>-112.5766898</v>
      </c>
      <c r="J580" s="1" t="str">
        <f t="shared" si="48"/>
        <v>Till</v>
      </c>
      <c r="K580" s="1" t="str">
        <f t="shared" si="49"/>
        <v>&lt;63 micron</v>
      </c>
      <c r="L580" t="s">
        <v>51</v>
      </c>
      <c r="M580" t="s">
        <v>55</v>
      </c>
      <c r="N580" t="s">
        <v>53</v>
      </c>
      <c r="O580" t="s">
        <v>163</v>
      </c>
      <c r="P580" t="s">
        <v>56</v>
      </c>
      <c r="Q580" t="s">
        <v>81</v>
      </c>
      <c r="R580" t="s">
        <v>156</v>
      </c>
      <c r="S580" t="s">
        <v>209</v>
      </c>
      <c r="T580" t="s">
        <v>261</v>
      </c>
      <c r="U580" t="s">
        <v>81</v>
      </c>
      <c r="V580" t="s">
        <v>95</v>
      </c>
      <c r="W580" t="s">
        <v>1078</v>
      </c>
      <c r="X580" t="s">
        <v>63</v>
      </c>
      <c r="Y580" t="s">
        <v>64</v>
      </c>
      <c r="Z580" t="s">
        <v>51</v>
      </c>
      <c r="AA580" t="s">
        <v>336</v>
      </c>
      <c r="AB580" t="s">
        <v>789</v>
      </c>
      <c r="AC580" t="s">
        <v>64</v>
      </c>
      <c r="AD580" t="s">
        <v>500</v>
      </c>
      <c r="AE580" t="s">
        <v>223</v>
      </c>
      <c r="AF580" t="s">
        <v>69</v>
      </c>
      <c r="AG580" t="s">
        <v>197</v>
      </c>
      <c r="AH580" t="s">
        <v>102</v>
      </c>
      <c r="AI580" t="s">
        <v>209</v>
      </c>
      <c r="AJ580" t="s">
        <v>73</v>
      </c>
      <c r="AK580" t="s">
        <v>473</v>
      </c>
      <c r="AL580" t="s">
        <v>75</v>
      </c>
      <c r="AM580" t="s">
        <v>76</v>
      </c>
      <c r="AN580" t="s">
        <v>246</v>
      </c>
      <c r="AO580" t="s">
        <v>168</v>
      </c>
      <c r="AP580" t="s">
        <v>114</v>
      </c>
      <c r="AQ580" t="s">
        <v>103</v>
      </c>
      <c r="AR580" t="s">
        <v>64</v>
      </c>
      <c r="AS580" t="s">
        <v>170</v>
      </c>
      <c r="AT580" t="s">
        <v>131</v>
      </c>
      <c r="AU580" t="s">
        <v>84</v>
      </c>
    </row>
    <row r="581" spans="1:47" hidden="1" x14ac:dyDescent="0.3">
      <c r="A581" t="s">
        <v>2852</v>
      </c>
      <c r="B581" t="s">
        <v>2853</v>
      </c>
      <c r="C581" s="1" t="str">
        <f t="shared" si="46"/>
        <v>21:0095</v>
      </c>
      <c r="D581" s="1" t="str">
        <f t="shared" si="47"/>
        <v>21:0012</v>
      </c>
      <c r="E581" t="s">
        <v>2854</v>
      </c>
      <c r="F581" t="s">
        <v>2855</v>
      </c>
      <c r="H581">
        <v>66.619225599999993</v>
      </c>
      <c r="I581">
        <v>-112.67088579999999</v>
      </c>
      <c r="J581" s="1" t="str">
        <f t="shared" si="48"/>
        <v>Till</v>
      </c>
      <c r="K581" s="1" t="str">
        <f t="shared" si="49"/>
        <v>&lt;63 micron</v>
      </c>
      <c r="L581" t="s">
        <v>51</v>
      </c>
      <c r="M581" t="s">
        <v>436</v>
      </c>
      <c r="N581" t="s">
        <v>53</v>
      </c>
      <c r="O581" t="s">
        <v>282</v>
      </c>
      <c r="P581" t="s">
        <v>355</v>
      </c>
      <c r="Q581" t="s">
        <v>64</v>
      </c>
      <c r="R581" t="s">
        <v>145</v>
      </c>
      <c r="S581" t="s">
        <v>183</v>
      </c>
      <c r="T581" t="s">
        <v>70</v>
      </c>
      <c r="U581" t="s">
        <v>60</v>
      </c>
      <c r="V581" t="s">
        <v>154</v>
      </c>
      <c r="W581" t="s">
        <v>2856</v>
      </c>
      <c r="X581" t="s">
        <v>116</v>
      </c>
      <c r="Y581" t="s">
        <v>64</v>
      </c>
      <c r="Z581" t="s">
        <v>51</v>
      </c>
      <c r="AA581" t="s">
        <v>68</v>
      </c>
      <c r="AB581" t="s">
        <v>102</v>
      </c>
      <c r="AC581" t="s">
        <v>64</v>
      </c>
      <c r="AD581" t="s">
        <v>2646</v>
      </c>
      <c r="AE581" t="s">
        <v>276</v>
      </c>
      <c r="AF581" t="s">
        <v>69</v>
      </c>
      <c r="AG581" t="s">
        <v>224</v>
      </c>
      <c r="AH581" t="s">
        <v>102</v>
      </c>
      <c r="AI581" t="s">
        <v>114</v>
      </c>
      <c r="AJ581" t="s">
        <v>73</v>
      </c>
      <c r="AK581" t="s">
        <v>210</v>
      </c>
      <c r="AL581" t="s">
        <v>75</v>
      </c>
      <c r="AM581" t="s">
        <v>76</v>
      </c>
      <c r="AN581" t="s">
        <v>78</v>
      </c>
      <c r="AO581" t="s">
        <v>78</v>
      </c>
      <c r="AP581" t="s">
        <v>260</v>
      </c>
      <c r="AQ581" t="s">
        <v>298</v>
      </c>
      <c r="AR581" t="s">
        <v>64</v>
      </c>
      <c r="AS581" t="s">
        <v>77</v>
      </c>
      <c r="AT581" t="s">
        <v>1684</v>
      </c>
      <c r="AU581" t="s">
        <v>84</v>
      </c>
    </row>
    <row r="582" spans="1:47" hidden="1" x14ac:dyDescent="0.3">
      <c r="A582" t="s">
        <v>2857</v>
      </c>
      <c r="B582" t="s">
        <v>2858</v>
      </c>
      <c r="C582" s="1" t="str">
        <f t="shared" ref="C582:C645" si="50">HYPERLINK("https://geochem.nrcan.gc.ca/cdogs/content/bdl/bdl210095_e.htm", "21:0095")</f>
        <v>21:0095</v>
      </c>
      <c r="D582" s="1" t="str">
        <f t="shared" ref="D582:D645" si="51">HYPERLINK("https://geochem.nrcan.gc.ca/cdogs/content/svy/svy210012_e.htm", "21:0012")</f>
        <v>21:0012</v>
      </c>
      <c r="E582" t="s">
        <v>2859</v>
      </c>
      <c r="F582" t="s">
        <v>2860</v>
      </c>
      <c r="H582">
        <v>66.949983900000007</v>
      </c>
      <c r="I582">
        <v>-112.40503579999999</v>
      </c>
      <c r="J582" s="1" t="str">
        <f t="shared" si="48"/>
        <v>Till</v>
      </c>
      <c r="K582" s="1" t="str">
        <f t="shared" si="49"/>
        <v>&lt;63 micron</v>
      </c>
      <c r="L582" t="s">
        <v>51</v>
      </c>
      <c r="M582" t="s">
        <v>78</v>
      </c>
      <c r="N582" t="s">
        <v>53</v>
      </c>
      <c r="O582" t="s">
        <v>743</v>
      </c>
      <c r="P582" t="s">
        <v>81</v>
      </c>
      <c r="Q582" t="s">
        <v>259</v>
      </c>
      <c r="R582" t="s">
        <v>692</v>
      </c>
      <c r="S582" t="s">
        <v>119</v>
      </c>
      <c r="T582" t="s">
        <v>284</v>
      </c>
      <c r="U582" t="s">
        <v>259</v>
      </c>
      <c r="V582" t="s">
        <v>95</v>
      </c>
      <c r="W582" t="s">
        <v>934</v>
      </c>
      <c r="X582" t="s">
        <v>72</v>
      </c>
      <c r="Y582" t="s">
        <v>64</v>
      </c>
      <c r="Z582" t="s">
        <v>51</v>
      </c>
      <c r="AA582" t="s">
        <v>363</v>
      </c>
      <c r="AB582" t="s">
        <v>391</v>
      </c>
      <c r="AC582" t="s">
        <v>64</v>
      </c>
      <c r="AD582" t="s">
        <v>285</v>
      </c>
      <c r="AE582" t="s">
        <v>276</v>
      </c>
      <c r="AF582" t="s">
        <v>69</v>
      </c>
      <c r="AG582" t="s">
        <v>94</v>
      </c>
      <c r="AH582" t="s">
        <v>194</v>
      </c>
      <c r="AI582" t="s">
        <v>252</v>
      </c>
      <c r="AJ582" t="s">
        <v>73</v>
      </c>
      <c r="AK582" t="s">
        <v>60</v>
      </c>
      <c r="AL582" t="s">
        <v>75</v>
      </c>
      <c r="AM582" t="s">
        <v>76</v>
      </c>
      <c r="AN582" t="s">
        <v>259</v>
      </c>
      <c r="AO582" t="s">
        <v>137</v>
      </c>
      <c r="AP582" t="s">
        <v>79</v>
      </c>
      <c r="AQ582" t="s">
        <v>398</v>
      </c>
      <c r="AR582" t="s">
        <v>64</v>
      </c>
      <c r="AS582" t="s">
        <v>333</v>
      </c>
      <c r="AT582" t="s">
        <v>218</v>
      </c>
      <c r="AU582" t="s">
        <v>84</v>
      </c>
    </row>
    <row r="583" spans="1:47" hidden="1" x14ac:dyDescent="0.3">
      <c r="A583" t="s">
        <v>2861</v>
      </c>
      <c r="B583" t="s">
        <v>2862</v>
      </c>
      <c r="C583" s="1" t="str">
        <f t="shared" si="50"/>
        <v>21:0095</v>
      </c>
      <c r="D583" s="1" t="str">
        <f t="shared" si="51"/>
        <v>21:0012</v>
      </c>
      <c r="E583" t="s">
        <v>2863</v>
      </c>
      <c r="F583" t="s">
        <v>2864</v>
      </c>
      <c r="H583">
        <v>66.982849299999998</v>
      </c>
      <c r="I583">
        <v>-112.2685243</v>
      </c>
      <c r="J583" s="1" t="str">
        <f t="shared" si="48"/>
        <v>Till</v>
      </c>
      <c r="K583" s="1" t="str">
        <f t="shared" si="49"/>
        <v>&lt;63 micron</v>
      </c>
      <c r="L583" t="s">
        <v>51</v>
      </c>
      <c r="M583" t="s">
        <v>77</v>
      </c>
      <c r="N583" t="s">
        <v>81</v>
      </c>
      <c r="O583" t="s">
        <v>909</v>
      </c>
      <c r="P583" t="s">
        <v>153</v>
      </c>
      <c r="Q583" t="s">
        <v>259</v>
      </c>
      <c r="R583" t="s">
        <v>272</v>
      </c>
      <c r="S583" t="s">
        <v>63</v>
      </c>
      <c r="T583" t="s">
        <v>334</v>
      </c>
      <c r="U583" t="s">
        <v>259</v>
      </c>
      <c r="V583" t="s">
        <v>259</v>
      </c>
      <c r="W583" t="s">
        <v>126</v>
      </c>
      <c r="X583" t="s">
        <v>119</v>
      </c>
      <c r="Y583" t="s">
        <v>64</v>
      </c>
      <c r="Z583" t="s">
        <v>51</v>
      </c>
      <c r="AA583" t="s">
        <v>470</v>
      </c>
      <c r="AB583" t="s">
        <v>319</v>
      </c>
      <c r="AC583" t="s">
        <v>64</v>
      </c>
      <c r="AD583" t="s">
        <v>744</v>
      </c>
      <c r="AE583" t="s">
        <v>419</v>
      </c>
      <c r="AF583" t="s">
        <v>69</v>
      </c>
      <c r="AG583" t="s">
        <v>825</v>
      </c>
      <c r="AH583" t="s">
        <v>71</v>
      </c>
      <c r="AI583" t="s">
        <v>600</v>
      </c>
      <c r="AJ583" t="s">
        <v>73</v>
      </c>
      <c r="AK583" t="s">
        <v>91</v>
      </c>
      <c r="AL583" t="s">
        <v>75</v>
      </c>
      <c r="AM583" t="s">
        <v>76</v>
      </c>
      <c r="AN583" t="s">
        <v>117</v>
      </c>
      <c r="AO583" t="s">
        <v>251</v>
      </c>
      <c r="AP583" t="s">
        <v>260</v>
      </c>
      <c r="AQ583" t="s">
        <v>436</v>
      </c>
      <c r="AR583" t="s">
        <v>64</v>
      </c>
      <c r="AS583" t="s">
        <v>246</v>
      </c>
      <c r="AT583" t="s">
        <v>171</v>
      </c>
      <c r="AU583" t="s">
        <v>84</v>
      </c>
    </row>
    <row r="584" spans="1:47" hidden="1" x14ac:dyDescent="0.3">
      <c r="A584" t="s">
        <v>2865</v>
      </c>
      <c r="B584" t="s">
        <v>2866</v>
      </c>
      <c r="C584" s="1" t="str">
        <f t="shared" si="50"/>
        <v>21:0095</v>
      </c>
      <c r="D584" s="1" t="str">
        <f t="shared" si="51"/>
        <v>21:0012</v>
      </c>
      <c r="E584" t="s">
        <v>2867</v>
      </c>
      <c r="F584" t="s">
        <v>2868</v>
      </c>
      <c r="H584">
        <v>66.985496999999995</v>
      </c>
      <c r="I584">
        <v>-112.09324530000001</v>
      </c>
      <c r="J584" s="1" t="str">
        <f t="shared" si="48"/>
        <v>Till</v>
      </c>
      <c r="K584" s="1" t="str">
        <f t="shared" si="49"/>
        <v>&lt;63 micron</v>
      </c>
      <c r="L584" t="s">
        <v>51</v>
      </c>
      <c r="M584" t="s">
        <v>78</v>
      </c>
      <c r="N584" t="s">
        <v>53</v>
      </c>
      <c r="O584" t="s">
        <v>909</v>
      </c>
      <c r="P584" t="s">
        <v>78</v>
      </c>
      <c r="Q584" t="s">
        <v>259</v>
      </c>
      <c r="R584" t="s">
        <v>140</v>
      </c>
      <c r="S584" t="s">
        <v>181</v>
      </c>
      <c r="T584" t="s">
        <v>470</v>
      </c>
      <c r="U584" t="s">
        <v>259</v>
      </c>
      <c r="V584" t="s">
        <v>154</v>
      </c>
      <c r="W584" t="s">
        <v>429</v>
      </c>
      <c r="X584" t="s">
        <v>209</v>
      </c>
      <c r="Y584" t="s">
        <v>64</v>
      </c>
      <c r="Z584" t="s">
        <v>51</v>
      </c>
      <c r="AA584" t="s">
        <v>814</v>
      </c>
      <c r="AB584" t="s">
        <v>251</v>
      </c>
      <c r="AC584" t="s">
        <v>64</v>
      </c>
      <c r="AD584" t="s">
        <v>519</v>
      </c>
      <c r="AE584" t="s">
        <v>176</v>
      </c>
      <c r="AF584" t="s">
        <v>69</v>
      </c>
      <c r="AG584" t="s">
        <v>94</v>
      </c>
      <c r="AH584" t="s">
        <v>194</v>
      </c>
      <c r="AI584" t="s">
        <v>929</v>
      </c>
      <c r="AJ584" t="s">
        <v>73</v>
      </c>
      <c r="AK584" t="s">
        <v>314</v>
      </c>
      <c r="AL584" t="s">
        <v>75</v>
      </c>
      <c r="AM584" t="s">
        <v>76</v>
      </c>
      <c r="AN584" t="s">
        <v>61</v>
      </c>
      <c r="AO584" t="s">
        <v>104</v>
      </c>
      <c r="AP584" t="s">
        <v>225</v>
      </c>
      <c r="AQ584" t="s">
        <v>422</v>
      </c>
      <c r="AR584" t="s">
        <v>64</v>
      </c>
      <c r="AS584" t="s">
        <v>595</v>
      </c>
      <c r="AT584" t="s">
        <v>316</v>
      </c>
      <c r="AU584" t="s">
        <v>84</v>
      </c>
    </row>
    <row r="585" spans="1:47" hidden="1" x14ac:dyDescent="0.3">
      <c r="A585" t="s">
        <v>2869</v>
      </c>
      <c r="B585" t="s">
        <v>2870</v>
      </c>
      <c r="C585" s="1" t="str">
        <f t="shared" si="50"/>
        <v>21:0095</v>
      </c>
      <c r="D585" s="1" t="str">
        <f t="shared" si="51"/>
        <v>21:0012</v>
      </c>
      <c r="E585" t="s">
        <v>2871</v>
      </c>
      <c r="F585" t="s">
        <v>2872</v>
      </c>
      <c r="H585">
        <v>66.901256599999996</v>
      </c>
      <c r="I585">
        <v>-112.07296100000001</v>
      </c>
      <c r="J585" s="1" t="str">
        <f t="shared" si="48"/>
        <v>Till</v>
      </c>
      <c r="K585" s="1" t="str">
        <f t="shared" si="49"/>
        <v>&lt;63 micron</v>
      </c>
      <c r="L585" t="s">
        <v>51</v>
      </c>
      <c r="M585" t="s">
        <v>147</v>
      </c>
      <c r="N585" t="s">
        <v>81</v>
      </c>
      <c r="O585" t="s">
        <v>375</v>
      </c>
      <c r="P585" t="s">
        <v>299</v>
      </c>
      <c r="Q585" t="s">
        <v>64</v>
      </c>
      <c r="R585" t="s">
        <v>234</v>
      </c>
      <c r="S585" t="s">
        <v>181</v>
      </c>
      <c r="T585" t="s">
        <v>337</v>
      </c>
      <c r="U585" t="s">
        <v>81</v>
      </c>
      <c r="V585" t="s">
        <v>154</v>
      </c>
      <c r="W585" t="s">
        <v>452</v>
      </c>
      <c r="X585" t="s">
        <v>119</v>
      </c>
      <c r="Y585" t="s">
        <v>64</v>
      </c>
      <c r="Z585" t="s">
        <v>51</v>
      </c>
      <c r="AA585" t="s">
        <v>192</v>
      </c>
      <c r="AB585" t="s">
        <v>150</v>
      </c>
      <c r="AC585" t="s">
        <v>64</v>
      </c>
      <c r="AD585" t="s">
        <v>527</v>
      </c>
      <c r="AE585" t="s">
        <v>223</v>
      </c>
      <c r="AF585" t="s">
        <v>69</v>
      </c>
      <c r="AG585" t="s">
        <v>106</v>
      </c>
      <c r="AH585" t="s">
        <v>71</v>
      </c>
      <c r="AI585" t="s">
        <v>125</v>
      </c>
      <c r="AJ585" t="s">
        <v>73</v>
      </c>
      <c r="AK585" t="s">
        <v>210</v>
      </c>
      <c r="AL585" t="s">
        <v>75</v>
      </c>
      <c r="AM585" t="s">
        <v>76</v>
      </c>
      <c r="AN585" t="s">
        <v>78</v>
      </c>
      <c r="AO585" t="s">
        <v>168</v>
      </c>
      <c r="AP585" t="s">
        <v>79</v>
      </c>
      <c r="AQ585" t="s">
        <v>405</v>
      </c>
      <c r="AR585" t="s">
        <v>64</v>
      </c>
      <c r="AS585" t="s">
        <v>246</v>
      </c>
      <c r="AT585" t="s">
        <v>171</v>
      </c>
      <c r="AU585" t="s">
        <v>84</v>
      </c>
    </row>
    <row r="586" spans="1:47" hidden="1" x14ac:dyDescent="0.3">
      <c r="A586" t="s">
        <v>2873</v>
      </c>
      <c r="B586" t="s">
        <v>2874</v>
      </c>
      <c r="C586" s="1" t="str">
        <f t="shared" si="50"/>
        <v>21:0095</v>
      </c>
      <c r="D586" s="1" t="str">
        <f t="shared" si="51"/>
        <v>21:0012</v>
      </c>
      <c r="E586" t="s">
        <v>2875</v>
      </c>
      <c r="F586" t="s">
        <v>2876</v>
      </c>
      <c r="H586">
        <v>66.907853700000004</v>
      </c>
      <c r="I586">
        <v>-112.232981</v>
      </c>
      <c r="J586" s="1" t="str">
        <f t="shared" si="48"/>
        <v>Till</v>
      </c>
      <c r="K586" s="1" t="str">
        <f t="shared" si="49"/>
        <v>&lt;63 micron</v>
      </c>
      <c r="L586" t="s">
        <v>51</v>
      </c>
      <c r="M586" t="s">
        <v>117</v>
      </c>
      <c r="N586" t="s">
        <v>53</v>
      </c>
      <c r="O586" t="s">
        <v>245</v>
      </c>
      <c r="P586" t="s">
        <v>95</v>
      </c>
      <c r="Q586" t="s">
        <v>64</v>
      </c>
      <c r="R586" t="s">
        <v>94</v>
      </c>
      <c r="S586" t="s">
        <v>63</v>
      </c>
      <c r="T586" t="s">
        <v>346</v>
      </c>
      <c r="U586" t="s">
        <v>81</v>
      </c>
      <c r="V586" t="s">
        <v>95</v>
      </c>
      <c r="W586" t="s">
        <v>1493</v>
      </c>
      <c r="X586" t="s">
        <v>72</v>
      </c>
      <c r="Y586" t="s">
        <v>64</v>
      </c>
      <c r="Z586" t="s">
        <v>51</v>
      </c>
      <c r="AA586" t="s">
        <v>354</v>
      </c>
      <c r="AB586" t="s">
        <v>391</v>
      </c>
      <c r="AC586" t="s">
        <v>64</v>
      </c>
      <c r="AD586" t="s">
        <v>708</v>
      </c>
      <c r="AE586" t="s">
        <v>101</v>
      </c>
      <c r="AF586" t="s">
        <v>69</v>
      </c>
      <c r="AG586" t="s">
        <v>106</v>
      </c>
      <c r="AH586" t="s">
        <v>194</v>
      </c>
      <c r="AI586" t="s">
        <v>636</v>
      </c>
      <c r="AJ586" t="s">
        <v>73</v>
      </c>
      <c r="AK586" t="s">
        <v>153</v>
      </c>
      <c r="AL586" t="s">
        <v>75</v>
      </c>
      <c r="AM586" t="s">
        <v>76</v>
      </c>
      <c r="AN586" t="s">
        <v>259</v>
      </c>
      <c r="AO586" t="s">
        <v>137</v>
      </c>
      <c r="AP586" t="s">
        <v>111</v>
      </c>
      <c r="AQ586" t="s">
        <v>153</v>
      </c>
      <c r="AR586" t="s">
        <v>64</v>
      </c>
      <c r="AS586" t="s">
        <v>126</v>
      </c>
      <c r="AT586" t="s">
        <v>382</v>
      </c>
      <c r="AU586" t="s">
        <v>84</v>
      </c>
    </row>
    <row r="587" spans="1:47" hidden="1" x14ac:dyDescent="0.3">
      <c r="A587" t="s">
        <v>2877</v>
      </c>
      <c r="B587" t="s">
        <v>2878</v>
      </c>
      <c r="C587" s="1" t="str">
        <f t="shared" si="50"/>
        <v>21:0095</v>
      </c>
      <c r="D587" s="1" t="str">
        <f t="shared" si="51"/>
        <v>21:0012</v>
      </c>
      <c r="E587" t="s">
        <v>2879</v>
      </c>
      <c r="F587" t="s">
        <v>2880</v>
      </c>
      <c r="H587">
        <v>66.899428099999994</v>
      </c>
      <c r="I587">
        <v>-112.38725789999999</v>
      </c>
      <c r="J587" s="1" t="str">
        <f t="shared" si="48"/>
        <v>Till</v>
      </c>
      <c r="K587" s="1" t="str">
        <f t="shared" si="49"/>
        <v>&lt;63 micron</v>
      </c>
      <c r="L587" t="s">
        <v>51</v>
      </c>
      <c r="M587" t="s">
        <v>78</v>
      </c>
      <c r="N587" t="s">
        <v>53</v>
      </c>
      <c r="O587" t="s">
        <v>909</v>
      </c>
      <c r="P587" t="s">
        <v>348</v>
      </c>
      <c r="Q587" t="s">
        <v>64</v>
      </c>
      <c r="R587" t="s">
        <v>692</v>
      </c>
      <c r="S587" t="s">
        <v>119</v>
      </c>
      <c r="T587" t="s">
        <v>369</v>
      </c>
      <c r="U587" t="s">
        <v>259</v>
      </c>
      <c r="V587" t="s">
        <v>95</v>
      </c>
      <c r="W587" t="s">
        <v>55</v>
      </c>
      <c r="X587" t="s">
        <v>72</v>
      </c>
      <c r="Y587" t="s">
        <v>64</v>
      </c>
      <c r="Z587" t="s">
        <v>51</v>
      </c>
      <c r="AA587" t="s">
        <v>346</v>
      </c>
      <c r="AB587" t="s">
        <v>768</v>
      </c>
      <c r="AC587" t="s">
        <v>64</v>
      </c>
      <c r="AD587" t="s">
        <v>300</v>
      </c>
      <c r="AE587" t="s">
        <v>101</v>
      </c>
      <c r="AF587" t="s">
        <v>69</v>
      </c>
      <c r="AG587" t="s">
        <v>472</v>
      </c>
      <c r="AH587" t="s">
        <v>194</v>
      </c>
      <c r="AI587" t="s">
        <v>309</v>
      </c>
      <c r="AJ587" t="s">
        <v>73</v>
      </c>
      <c r="AK587" t="s">
        <v>355</v>
      </c>
      <c r="AL587" t="s">
        <v>75</v>
      </c>
      <c r="AM587" t="s">
        <v>76</v>
      </c>
      <c r="AN587" t="s">
        <v>95</v>
      </c>
      <c r="AO587" t="s">
        <v>168</v>
      </c>
      <c r="AP587" t="s">
        <v>79</v>
      </c>
      <c r="AQ587" t="s">
        <v>283</v>
      </c>
      <c r="AR587" t="s">
        <v>64</v>
      </c>
      <c r="AS587" t="s">
        <v>170</v>
      </c>
      <c r="AT587" t="s">
        <v>171</v>
      </c>
      <c r="AU587" t="s">
        <v>84</v>
      </c>
    </row>
    <row r="588" spans="1:47" hidden="1" x14ac:dyDescent="0.3">
      <c r="A588" t="s">
        <v>2881</v>
      </c>
      <c r="B588" t="s">
        <v>2882</v>
      </c>
      <c r="C588" s="1" t="str">
        <f t="shared" si="50"/>
        <v>21:0095</v>
      </c>
      <c r="D588" s="1" t="str">
        <f t="shared" si="51"/>
        <v>21:0012</v>
      </c>
      <c r="E588" t="s">
        <v>2883</v>
      </c>
      <c r="F588" t="s">
        <v>2884</v>
      </c>
      <c r="H588">
        <v>66.835557899999998</v>
      </c>
      <c r="I588">
        <v>-112.3866975</v>
      </c>
      <c r="J588" s="1" t="str">
        <f t="shared" si="48"/>
        <v>Till</v>
      </c>
      <c r="K588" s="1" t="str">
        <f t="shared" si="49"/>
        <v>&lt;63 micron</v>
      </c>
      <c r="L588" t="s">
        <v>51</v>
      </c>
      <c r="M588" t="s">
        <v>78</v>
      </c>
      <c r="N588" t="s">
        <v>53</v>
      </c>
      <c r="O588" t="s">
        <v>707</v>
      </c>
      <c r="P588" t="s">
        <v>78</v>
      </c>
      <c r="Q588" t="s">
        <v>64</v>
      </c>
      <c r="R588" t="s">
        <v>145</v>
      </c>
      <c r="S588" t="s">
        <v>63</v>
      </c>
      <c r="T588" t="s">
        <v>273</v>
      </c>
      <c r="U588" t="s">
        <v>81</v>
      </c>
      <c r="V588" t="s">
        <v>154</v>
      </c>
      <c r="W588" t="s">
        <v>612</v>
      </c>
      <c r="X588" t="s">
        <v>119</v>
      </c>
      <c r="Y588" t="s">
        <v>64</v>
      </c>
      <c r="Z588" t="s">
        <v>51</v>
      </c>
      <c r="AA588" t="s">
        <v>814</v>
      </c>
      <c r="AB588" t="s">
        <v>2349</v>
      </c>
      <c r="AC588" t="s">
        <v>64</v>
      </c>
      <c r="AD588" t="s">
        <v>317</v>
      </c>
      <c r="AE588" t="s">
        <v>223</v>
      </c>
      <c r="AF588" t="s">
        <v>140</v>
      </c>
      <c r="AG588" t="s">
        <v>197</v>
      </c>
      <c r="AH588" t="s">
        <v>194</v>
      </c>
      <c r="AI588" t="s">
        <v>702</v>
      </c>
      <c r="AJ588" t="s">
        <v>73</v>
      </c>
      <c r="AK588" t="s">
        <v>339</v>
      </c>
      <c r="AL588" t="s">
        <v>75</v>
      </c>
      <c r="AM588" t="s">
        <v>76</v>
      </c>
      <c r="AN588" t="s">
        <v>77</v>
      </c>
      <c r="AO588" t="s">
        <v>104</v>
      </c>
      <c r="AP588" t="s">
        <v>183</v>
      </c>
      <c r="AQ588" t="s">
        <v>74</v>
      </c>
      <c r="AR588" t="s">
        <v>64</v>
      </c>
      <c r="AS588" t="s">
        <v>56</v>
      </c>
      <c r="AT588" t="s">
        <v>171</v>
      </c>
      <c r="AU588" t="s">
        <v>84</v>
      </c>
    </row>
    <row r="589" spans="1:47" hidden="1" x14ac:dyDescent="0.3">
      <c r="A589" t="s">
        <v>2885</v>
      </c>
      <c r="B589" t="s">
        <v>2886</v>
      </c>
      <c r="C589" s="1" t="str">
        <f t="shared" si="50"/>
        <v>21:0095</v>
      </c>
      <c r="D589" s="1" t="str">
        <f t="shared" si="51"/>
        <v>21:0012</v>
      </c>
      <c r="E589" t="s">
        <v>2887</v>
      </c>
      <c r="F589" t="s">
        <v>2888</v>
      </c>
      <c r="H589">
        <v>66.855220900000006</v>
      </c>
      <c r="I589">
        <v>-112.2515839</v>
      </c>
      <c r="J589" s="1" t="str">
        <f t="shared" si="48"/>
        <v>Till</v>
      </c>
      <c r="K589" s="1" t="str">
        <f t="shared" si="49"/>
        <v>&lt;63 micron</v>
      </c>
      <c r="L589" t="s">
        <v>51</v>
      </c>
      <c r="M589" t="s">
        <v>82</v>
      </c>
      <c r="N589" t="s">
        <v>60</v>
      </c>
      <c r="O589" t="s">
        <v>532</v>
      </c>
      <c r="P589" t="s">
        <v>81</v>
      </c>
      <c r="Q589" t="s">
        <v>64</v>
      </c>
      <c r="R589" t="s">
        <v>435</v>
      </c>
      <c r="S589" t="s">
        <v>181</v>
      </c>
      <c r="T589" t="s">
        <v>276</v>
      </c>
      <c r="U589" t="s">
        <v>81</v>
      </c>
      <c r="V589" t="s">
        <v>147</v>
      </c>
      <c r="W589" t="s">
        <v>734</v>
      </c>
      <c r="X589" t="s">
        <v>58</v>
      </c>
      <c r="Y589" t="s">
        <v>64</v>
      </c>
      <c r="Z589" t="s">
        <v>51</v>
      </c>
      <c r="AA589" t="s">
        <v>346</v>
      </c>
      <c r="AB589" t="s">
        <v>753</v>
      </c>
      <c r="AC589" t="s">
        <v>56</v>
      </c>
      <c r="AD589" t="s">
        <v>248</v>
      </c>
      <c r="AE589" t="s">
        <v>206</v>
      </c>
      <c r="AF589" t="s">
        <v>69</v>
      </c>
      <c r="AG589" t="s">
        <v>224</v>
      </c>
      <c r="AH589" t="s">
        <v>391</v>
      </c>
      <c r="AI589" t="s">
        <v>600</v>
      </c>
      <c r="AJ589" t="s">
        <v>73</v>
      </c>
      <c r="AK589" t="s">
        <v>153</v>
      </c>
      <c r="AL589" t="s">
        <v>75</v>
      </c>
      <c r="AM589" t="s">
        <v>76</v>
      </c>
      <c r="AN589" t="s">
        <v>78</v>
      </c>
      <c r="AO589" t="s">
        <v>78</v>
      </c>
      <c r="AP589" t="s">
        <v>183</v>
      </c>
      <c r="AQ589" t="s">
        <v>91</v>
      </c>
      <c r="AR589" t="s">
        <v>64</v>
      </c>
      <c r="AS589" t="s">
        <v>299</v>
      </c>
      <c r="AT589" t="s">
        <v>171</v>
      </c>
      <c r="AU589" t="s">
        <v>84</v>
      </c>
    </row>
    <row r="590" spans="1:47" hidden="1" x14ac:dyDescent="0.3">
      <c r="A590" t="s">
        <v>2889</v>
      </c>
      <c r="B590" t="s">
        <v>2890</v>
      </c>
      <c r="C590" s="1" t="str">
        <f t="shared" si="50"/>
        <v>21:0095</v>
      </c>
      <c r="D590" s="1" t="str">
        <f t="shared" si="51"/>
        <v>21:0012</v>
      </c>
      <c r="E590" t="s">
        <v>2891</v>
      </c>
      <c r="F590" t="s">
        <v>2892</v>
      </c>
      <c r="H590">
        <v>66.849125999999998</v>
      </c>
      <c r="I590">
        <v>-112.0359601</v>
      </c>
      <c r="J590" s="1" t="str">
        <f t="shared" si="48"/>
        <v>Till</v>
      </c>
      <c r="K590" s="1" t="str">
        <f t="shared" si="49"/>
        <v>&lt;63 micron</v>
      </c>
      <c r="L590" t="s">
        <v>51</v>
      </c>
      <c r="M590" t="s">
        <v>82</v>
      </c>
      <c r="N590" t="s">
        <v>181</v>
      </c>
      <c r="O590" t="s">
        <v>517</v>
      </c>
      <c r="P590" t="s">
        <v>78</v>
      </c>
      <c r="Q590" t="s">
        <v>64</v>
      </c>
      <c r="R590" t="s">
        <v>709</v>
      </c>
      <c r="S590" t="s">
        <v>97</v>
      </c>
      <c r="T590" t="s">
        <v>276</v>
      </c>
      <c r="U590" t="s">
        <v>81</v>
      </c>
      <c r="V590" t="s">
        <v>147</v>
      </c>
      <c r="W590" t="s">
        <v>362</v>
      </c>
      <c r="X590" t="s">
        <v>58</v>
      </c>
      <c r="Y590" t="s">
        <v>64</v>
      </c>
      <c r="Z590" t="s">
        <v>51</v>
      </c>
      <c r="AA590" t="s">
        <v>338</v>
      </c>
      <c r="AB590" t="s">
        <v>2761</v>
      </c>
      <c r="AC590" t="s">
        <v>64</v>
      </c>
      <c r="AD590" t="s">
        <v>697</v>
      </c>
      <c r="AE590" t="s">
        <v>269</v>
      </c>
      <c r="AF590" t="s">
        <v>69</v>
      </c>
      <c r="AG590" t="s">
        <v>106</v>
      </c>
      <c r="AH590" t="s">
        <v>71</v>
      </c>
      <c r="AI590" t="s">
        <v>321</v>
      </c>
      <c r="AJ590" t="s">
        <v>116</v>
      </c>
      <c r="AK590" t="s">
        <v>153</v>
      </c>
      <c r="AL590" t="s">
        <v>75</v>
      </c>
      <c r="AM590" t="s">
        <v>76</v>
      </c>
      <c r="AN590" t="s">
        <v>117</v>
      </c>
      <c r="AO590" t="s">
        <v>78</v>
      </c>
      <c r="AP590" t="s">
        <v>281</v>
      </c>
      <c r="AQ590" t="s">
        <v>398</v>
      </c>
      <c r="AR590" t="s">
        <v>64</v>
      </c>
      <c r="AS590" t="s">
        <v>92</v>
      </c>
      <c r="AT590" t="s">
        <v>171</v>
      </c>
      <c r="AU590" t="s">
        <v>84</v>
      </c>
    </row>
    <row r="591" spans="1:47" hidden="1" x14ac:dyDescent="0.3">
      <c r="A591" t="s">
        <v>2893</v>
      </c>
      <c r="B591" t="s">
        <v>2894</v>
      </c>
      <c r="C591" s="1" t="str">
        <f t="shared" si="50"/>
        <v>21:0095</v>
      </c>
      <c r="D591" s="1" t="str">
        <f t="shared" si="51"/>
        <v>21:0012</v>
      </c>
      <c r="E591" t="s">
        <v>2895</v>
      </c>
      <c r="F591" t="s">
        <v>2896</v>
      </c>
      <c r="H591">
        <v>66.769979199999995</v>
      </c>
      <c r="I591">
        <v>-112.06795990000001</v>
      </c>
      <c r="J591" s="1" t="str">
        <f t="shared" si="48"/>
        <v>Till</v>
      </c>
      <c r="K591" s="1" t="str">
        <f t="shared" si="49"/>
        <v>&lt;63 micron</v>
      </c>
      <c r="L591" t="s">
        <v>51</v>
      </c>
      <c r="M591" t="s">
        <v>253</v>
      </c>
      <c r="N591" t="s">
        <v>53</v>
      </c>
      <c r="O591" t="s">
        <v>743</v>
      </c>
      <c r="P591" t="s">
        <v>271</v>
      </c>
      <c r="Q591" t="s">
        <v>64</v>
      </c>
      <c r="R591" t="s">
        <v>692</v>
      </c>
      <c r="S591" t="s">
        <v>63</v>
      </c>
      <c r="T591" t="s">
        <v>337</v>
      </c>
      <c r="U591" t="s">
        <v>81</v>
      </c>
      <c r="V591" t="s">
        <v>95</v>
      </c>
      <c r="W591" t="s">
        <v>820</v>
      </c>
      <c r="X591" t="s">
        <v>72</v>
      </c>
      <c r="Y591" t="s">
        <v>64</v>
      </c>
      <c r="Z591" t="s">
        <v>51</v>
      </c>
      <c r="AA591" t="s">
        <v>120</v>
      </c>
      <c r="AB591" t="s">
        <v>768</v>
      </c>
      <c r="AC591" t="s">
        <v>64</v>
      </c>
      <c r="AD591" t="s">
        <v>899</v>
      </c>
      <c r="AE591" t="s">
        <v>206</v>
      </c>
      <c r="AF591" t="s">
        <v>69</v>
      </c>
      <c r="AG591" t="s">
        <v>70</v>
      </c>
      <c r="AH591" t="s">
        <v>102</v>
      </c>
      <c r="AI591" t="s">
        <v>422</v>
      </c>
      <c r="AJ591" t="s">
        <v>73</v>
      </c>
      <c r="AK591" t="s">
        <v>60</v>
      </c>
      <c r="AL591" t="s">
        <v>75</v>
      </c>
      <c r="AM591" t="s">
        <v>76</v>
      </c>
      <c r="AN591" t="s">
        <v>139</v>
      </c>
      <c r="AO591" t="s">
        <v>78</v>
      </c>
      <c r="AP591" t="s">
        <v>260</v>
      </c>
      <c r="AQ591" t="s">
        <v>339</v>
      </c>
      <c r="AR591" t="s">
        <v>81</v>
      </c>
      <c r="AS591" t="s">
        <v>246</v>
      </c>
      <c r="AT591" t="s">
        <v>171</v>
      </c>
      <c r="AU591" t="s">
        <v>84</v>
      </c>
    </row>
    <row r="592" spans="1:47" hidden="1" x14ac:dyDescent="0.3">
      <c r="A592" t="s">
        <v>2897</v>
      </c>
      <c r="B592" t="s">
        <v>2898</v>
      </c>
      <c r="C592" s="1" t="str">
        <f t="shared" si="50"/>
        <v>21:0095</v>
      </c>
      <c r="D592" s="1" t="str">
        <f t="shared" si="51"/>
        <v>21:0012</v>
      </c>
      <c r="E592" t="s">
        <v>2899</v>
      </c>
      <c r="F592" t="s">
        <v>2900</v>
      </c>
      <c r="H592">
        <v>66.796215700000005</v>
      </c>
      <c r="I592">
        <v>-112.211817</v>
      </c>
      <c r="J592" s="1" t="str">
        <f t="shared" si="48"/>
        <v>Till</v>
      </c>
      <c r="K592" s="1" t="str">
        <f t="shared" si="49"/>
        <v>&lt;63 micron</v>
      </c>
      <c r="L592" t="s">
        <v>51</v>
      </c>
      <c r="M592" t="s">
        <v>95</v>
      </c>
      <c r="N592" t="s">
        <v>116</v>
      </c>
      <c r="O592" t="s">
        <v>877</v>
      </c>
      <c r="P592" t="s">
        <v>78</v>
      </c>
      <c r="Q592" t="s">
        <v>64</v>
      </c>
      <c r="R592" t="s">
        <v>384</v>
      </c>
      <c r="S592" t="s">
        <v>60</v>
      </c>
      <c r="T592" t="s">
        <v>223</v>
      </c>
      <c r="U592" t="s">
        <v>81</v>
      </c>
      <c r="V592" t="s">
        <v>95</v>
      </c>
      <c r="W592" t="s">
        <v>427</v>
      </c>
      <c r="X592" t="s">
        <v>119</v>
      </c>
      <c r="Y592" t="s">
        <v>64</v>
      </c>
      <c r="Z592" t="s">
        <v>51</v>
      </c>
      <c r="AA592" t="s">
        <v>206</v>
      </c>
      <c r="AB592" t="s">
        <v>134</v>
      </c>
      <c r="AC592" t="s">
        <v>64</v>
      </c>
      <c r="AD592" t="s">
        <v>253</v>
      </c>
      <c r="AE592" t="s">
        <v>223</v>
      </c>
      <c r="AF592" t="s">
        <v>2901</v>
      </c>
      <c r="AG592" t="s">
        <v>825</v>
      </c>
      <c r="AH592" t="s">
        <v>71</v>
      </c>
      <c r="AI592" t="s">
        <v>181</v>
      </c>
      <c r="AJ592" t="s">
        <v>73</v>
      </c>
      <c r="AK592" t="s">
        <v>473</v>
      </c>
      <c r="AL592" t="s">
        <v>75</v>
      </c>
      <c r="AM592" t="s">
        <v>76</v>
      </c>
      <c r="AN592" t="s">
        <v>253</v>
      </c>
      <c r="AO592" t="s">
        <v>78</v>
      </c>
      <c r="AP592" t="s">
        <v>58</v>
      </c>
      <c r="AQ592" t="s">
        <v>91</v>
      </c>
      <c r="AR592" t="s">
        <v>64</v>
      </c>
      <c r="AS592" t="s">
        <v>81</v>
      </c>
      <c r="AT592" t="s">
        <v>171</v>
      </c>
      <c r="AU592" t="s">
        <v>84</v>
      </c>
    </row>
    <row r="593" spans="1:47" hidden="1" x14ac:dyDescent="0.3">
      <c r="A593" t="s">
        <v>2902</v>
      </c>
      <c r="B593" t="s">
        <v>2903</v>
      </c>
      <c r="C593" s="1" t="str">
        <f t="shared" si="50"/>
        <v>21:0095</v>
      </c>
      <c r="D593" s="1" t="str">
        <f t="shared" si="51"/>
        <v>21:0012</v>
      </c>
      <c r="E593" t="s">
        <v>2904</v>
      </c>
      <c r="F593" t="s">
        <v>2905</v>
      </c>
      <c r="H593">
        <v>66.774413300000006</v>
      </c>
      <c r="I593">
        <v>-112.3770901</v>
      </c>
      <c r="J593" s="1" t="str">
        <f t="shared" si="48"/>
        <v>Till</v>
      </c>
      <c r="K593" s="1" t="str">
        <f t="shared" si="49"/>
        <v>&lt;63 micron</v>
      </c>
      <c r="L593" t="s">
        <v>51</v>
      </c>
      <c r="M593" t="s">
        <v>348</v>
      </c>
      <c r="N593" t="s">
        <v>53</v>
      </c>
      <c r="O593" t="s">
        <v>163</v>
      </c>
      <c r="P593" t="s">
        <v>78</v>
      </c>
      <c r="Q593" t="s">
        <v>64</v>
      </c>
      <c r="R593" t="s">
        <v>131</v>
      </c>
      <c r="S593" t="s">
        <v>114</v>
      </c>
      <c r="T593" t="s">
        <v>435</v>
      </c>
      <c r="U593" t="s">
        <v>56</v>
      </c>
      <c r="V593" t="s">
        <v>147</v>
      </c>
      <c r="W593" t="s">
        <v>348</v>
      </c>
      <c r="X593" t="s">
        <v>58</v>
      </c>
      <c r="Y593" t="s">
        <v>64</v>
      </c>
      <c r="Z593" t="s">
        <v>51</v>
      </c>
      <c r="AA593" t="s">
        <v>318</v>
      </c>
      <c r="AB593" t="s">
        <v>2906</v>
      </c>
      <c r="AC593" t="s">
        <v>64</v>
      </c>
      <c r="AD593" t="s">
        <v>237</v>
      </c>
      <c r="AE593" t="s">
        <v>162</v>
      </c>
      <c r="AF593" t="s">
        <v>69</v>
      </c>
      <c r="AG593" t="s">
        <v>127</v>
      </c>
      <c r="AH593" t="s">
        <v>102</v>
      </c>
      <c r="AI593" t="s">
        <v>58</v>
      </c>
      <c r="AJ593" t="s">
        <v>73</v>
      </c>
      <c r="AK593" t="s">
        <v>167</v>
      </c>
      <c r="AL593" t="s">
        <v>75</v>
      </c>
      <c r="AM593" t="s">
        <v>76</v>
      </c>
      <c r="AN593" t="s">
        <v>126</v>
      </c>
      <c r="AO593" t="s">
        <v>259</v>
      </c>
      <c r="AP593" t="s">
        <v>183</v>
      </c>
      <c r="AQ593" t="s">
        <v>348</v>
      </c>
      <c r="AR593" t="s">
        <v>64</v>
      </c>
      <c r="AS593" t="s">
        <v>283</v>
      </c>
      <c r="AT593" t="s">
        <v>171</v>
      </c>
      <c r="AU593" t="s">
        <v>84</v>
      </c>
    </row>
    <row r="594" spans="1:47" hidden="1" x14ac:dyDescent="0.3">
      <c r="A594" t="s">
        <v>2907</v>
      </c>
      <c r="B594" t="s">
        <v>2908</v>
      </c>
      <c r="C594" s="1" t="str">
        <f t="shared" si="50"/>
        <v>21:0095</v>
      </c>
      <c r="D594" s="1" t="str">
        <f t="shared" si="51"/>
        <v>21:0012</v>
      </c>
      <c r="E594" t="s">
        <v>2904</v>
      </c>
      <c r="F594" t="s">
        <v>2909</v>
      </c>
      <c r="H594">
        <v>66.774413300000006</v>
      </c>
      <c r="I594">
        <v>-112.3770901</v>
      </c>
      <c r="J594" s="1" t="str">
        <f t="shared" si="48"/>
        <v>Till</v>
      </c>
      <c r="K594" s="1" t="str">
        <f t="shared" si="49"/>
        <v>&lt;63 micron</v>
      </c>
      <c r="L594" t="s">
        <v>51</v>
      </c>
      <c r="M594" t="s">
        <v>339</v>
      </c>
      <c r="N594" t="s">
        <v>81</v>
      </c>
      <c r="O594" t="s">
        <v>457</v>
      </c>
      <c r="P594" t="s">
        <v>283</v>
      </c>
      <c r="Q594" t="s">
        <v>56</v>
      </c>
      <c r="R594" t="s">
        <v>435</v>
      </c>
      <c r="S594" t="s">
        <v>79</v>
      </c>
      <c r="T594" t="s">
        <v>261</v>
      </c>
      <c r="U594" t="s">
        <v>56</v>
      </c>
      <c r="V594" t="s">
        <v>117</v>
      </c>
      <c r="W594" t="s">
        <v>2910</v>
      </c>
      <c r="X594" t="s">
        <v>209</v>
      </c>
      <c r="Y594" t="s">
        <v>64</v>
      </c>
      <c r="Z594" t="s">
        <v>51</v>
      </c>
      <c r="AA594" t="s">
        <v>354</v>
      </c>
      <c r="AB594" t="s">
        <v>2911</v>
      </c>
      <c r="AC594" t="s">
        <v>64</v>
      </c>
      <c r="AD594" t="s">
        <v>82</v>
      </c>
      <c r="AE594" t="s">
        <v>470</v>
      </c>
      <c r="AF594" t="s">
        <v>69</v>
      </c>
      <c r="AG594" t="s">
        <v>106</v>
      </c>
      <c r="AH594" t="s">
        <v>102</v>
      </c>
      <c r="AI594" t="s">
        <v>260</v>
      </c>
      <c r="AJ594" t="s">
        <v>73</v>
      </c>
      <c r="AK594" t="s">
        <v>314</v>
      </c>
      <c r="AL594" t="s">
        <v>75</v>
      </c>
      <c r="AM594" t="s">
        <v>76</v>
      </c>
      <c r="AN594" t="s">
        <v>170</v>
      </c>
      <c r="AO594" t="s">
        <v>137</v>
      </c>
      <c r="AP594" t="s">
        <v>225</v>
      </c>
      <c r="AQ594" t="s">
        <v>52</v>
      </c>
      <c r="AR594" t="s">
        <v>64</v>
      </c>
      <c r="AS594" t="s">
        <v>210</v>
      </c>
      <c r="AT594" t="s">
        <v>525</v>
      </c>
      <c r="AU594" t="s">
        <v>2912</v>
      </c>
    </row>
    <row r="595" spans="1:47" hidden="1" x14ac:dyDescent="0.3">
      <c r="A595" t="s">
        <v>2913</v>
      </c>
      <c r="B595" t="s">
        <v>2914</v>
      </c>
      <c r="C595" s="1" t="str">
        <f t="shared" si="50"/>
        <v>21:0095</v>
      </c>
      <c r="D595" s="1" t="str">
        <f t="shared" si="51"/>
        <v>21:0012</v>
      </c>
      <c r="E595" t="s">
        <v>2915</v>
      </c>
      <c r="F595" t="s">
        <v>2916</v>
      </c>
      <c r="H595">
        <v>66.749014900000006</v>
      </c>
      <c r="I595">
        <v>-112.1939416</v>
      </c>
      <c r="J595" s="1" t="str">
        <f t="shared" si="48"/>
        <v>Till</v>
      </c>
      <c r="K595" s="1" t="str">
        <f t="shared" si="49"/>
        <v>&lt;63 micron</v>
      </c>
      <c r="L595" t="s">
        <v>51</v>
      </c>
      <c r="M595" t="s">
        <v>78</v>
      </c>
      <c r="N595" t="s">
        <v>53</v>
      </c>
      <c r="O595" t="s">
        <v>743</v>
      </c>
      <c r="P595" t="s">
        <v>78</v>
      </c>
      <c r="Q595" t="s">
        <v>64</v>
      </c>
      <c r="R595" t="s">
        <v>562</v>
      </c>
      <c r="S595" t="s">
        <v>58</v>
      </c>
      <c r="T595" t="s">
        <v>218</v>
      </c>
      <c r="U595" t="s">
        <v>56</v>
      </c>
      <c r="V595" t="s">
        <v>61</v>
      </c>
      <c r="W595" t="s">
        <v>2026</v>
      </c>
      <c r="X595" t="s">
        <v>58</v>
      </c>
      <c r="Y595" t="s">
        <v>64</v>
      </c>
      <c r="Z595" t="s">
        <v>51</v>
      </c>
      <c r="AA595" t="s">
        <v>318</v>
      </c>
      <c r="AB595" t="s">
        <v>2781</v>
      </c>
      <c r="AC595" t="s">
        <v>64</v>
      </c>
      <c r="AD595" t="s">
        <v>697</v>
      </c>
      <c r="AE595" t="s">
        <v>152</v>
      </c>
      <c r="AF595" t="s">
        <v>69</v>
      </c>
      <c r="AG595" t="s">
        <v>106</v>
      </c>
      <c r="AH595" t="s">
        <v>194</v>
      </c>
      <c r="AI595" t="s">
        <v>232</v>
      </c>
      <c r="AJ595" t="s">
        <v>73</v>
      </c>
      <c r="AK595" t="s">
        <v>355</v>
      </c>
      <c r="AL595" t="s">
        <v>75</v>
      </c>
      <c r="AM595" t="s">
        <v>76</v>
      </c>
      <c r="AN595" t="s">
        <v>333</v>
      </c>
      <c r="AO595" t="s">
        <v>104</v>
      </c>
      <c r="AP595" t="s">
        <v>114</v>
      </c>
      <c r="AQ595" t="s">
        <v>210</v>
      </c>
      <c r="AR595" t="s">
        <v>64</v>
      </c>
      <c r="AS595" t="s">
        <v>436</v>
      </c>
      <c r="AT595" t="s">
        <v>171</v>
      </c>
      <c r="AU595" t="s">
        <v>84</v>
      </c>
    </row>
    <row r="596" spans="1:47" hidden="1" x14ac:dyDescent="0.3">
      <c r="A596" t="s">
        <v>2917</v>
      </c>
      <c r="B596" t="s">
        <v>2918</v>
      </c>
      <c r="C596" s="1" t="str">
        <f t="shared" si="50"/>
        <v>21:0095</v>
      </c>
      <c r="D596" s="1" t="str">
        <f t="shared" si="51"/>
        <v>21:0012</v>
      </c>
      <c r="E596" t="s">
        <v>2919</v>
      </c>
      <c r="F596" t="s">
        <v>2920</v>
      </c>
      <c r="H596">
        <v>66.712709599999997</v>
      </c>
      <c r="I596">
        <v>-112.3759804</v>
      </c>
      <c r="J596" s="1" t="str">
        <f t="shared" si="48"/>
        <v>Till</v>
      </c>
      <c r="K596" s="1" t="str">
        <f t="shared" si="49"/>
        <v>&lt;63 micron</v>
      </c>
      <c r="L596" t="s">
        <v>51</v>
      </c>
      <c r="M596" t="s">
        <v>422</v>
      </c>
      <c r="N596" t="s">
        <v>181</v>
      </c>
      <c r="O596" t="s">
        <v>1184</v>
      </c>
      <c r="P596" t="s">
        <v>321</v>
      </c>
      <c r="Q596" t="s">
        <v>64</v>
      </c>
      <c r="R596" t="s">
        <v>131</v>
      </c>
      <c r="S596" t="s">
        <v>260</v>
      </c>
      <c r="T596" t="s">
        <v>520</v>
      </c>
      <c r="U596" t="s">
        <v>116</v>
      </c>
      <c r="V596" t="s">
        <v>154</v>
      </c>
      <c r="W596" t="s">
        <v>2921</v>
      </c>
      <c r="X596" t="s">
        <v>63</v>
      </c>
      <c r="Y596" t="s">
        <v>64</v>
      </c>
      <c r="Z596" t="s">
        <v>51</v>
      </c>
      <c r="AA596" t="s">
        <v>101</v>
      </c>
      <c r="AB596" t="s">
        <v>576</v>
      </c>
      <c r="AC596" t="s">
        <v>64</v>
      </c>
      <c r="AD596" t="s">
        <v>915</v>
      </c>
      <c r="AE596" t="s">
        <v>225</v>
      </c>
      <c r="AF596" t="s">
        <v>69</v>
      </c>
      <c r="AG596" t="s">
        <v>825</v>
      </c>
      <c r="AH596" t="s">
        <v>102</v>
      </c>
      <c r="AI596" t="s">
        <v>209</v>
      </c>
      <c r="AJ596" t="s">
        <v>73</v>
      </c>
      <c r="AK596" t="s">
        <v>405</v>
      </c>
      <c r="AL596" t="s">
        <v>75</v>
      </c>
      <c r="AM596" t="s">
        <v>76</v>
      </c>
      <c r="AN596" t="s">
        <v>333</v>
      </c>
      <c r="AO596" t="s">
        <v>78</v>
      </c>
      <c r="AP596" t="s">
        <v>58</v>
      </c>
      <c r="AQ596" t="s">
        <v>103</v>
      </c>
      <c r="AR596" t="s">
        <v>64</v>
      </c>
      <c r="AS596" t="s">
        <v>92</v>
      </c>
      <c r="AT596" t="s">
        <v>171</v>
      </c>
      <c r="AU596" t="s">
        <v>84</v>
      </c>
    </row>
    <row r="597" spans="1:47" hidden="1" x14ac:dyDescent="0.3">
      <c r="A597" t="s">
        <v>2922</v>
      </c>
      <c r="B597" t="s">
        <v>2923</v>
      </c>
      <c r="C597" s="1" t="str">
        <f t="shared" si="50"/>
        <v>21:0095</v>
      </c>
      <c r="D597" s="1" t="str">
        <f t="shared" si="51"/>
        <v>21:0012</v>
      </c>
      <c r="E597" t="s">
        <v>2924</v>
      </c>
      <c r="F597" t="s">
        <v>2925</v>
      </c>
      <c r="H597">
        <v>66.664283699999999</v>
      </c>
      <c r="I597">
        <v>-112.4014569</v>
      </c>
      <c r="J597" s="1" t="str">
        <f t="shared" si="48"/>
        <v>Till</v>
      </c>
      <c r="K597" s="1" t="str">
        <f t="shared" si="49"/>
        <v>&lt;63 micron</v>
      </c>
      <c r="L597" t="s">
        <v>51</v>
      </c>
      <c r="M597" t="s">
        <v>293</v>
      </c>
      <c r="N597" t="s">
        <v>60</v>
      </c>
      <c r="O597" t="s">
        <v>163</v>
      </c>
      <c r="P597" t="s">
        <v>333</v>
      </c>
      <c r="Q597" t="s">
        <v>64</v>
      </c>
      <c r="R597" t="s">
        <v>59</v>
      </c>
      <c r="S597" t="s">
        <v>183</v>
      </c>
      <c r="T597" t="s">
        <v>825</v>
      </c>
      <c r="U597" t="s">
        <v>56</v>
      </c>
      <c r="V597" t="s">
        <v>147</v>
      </c>
      <c r="W597" t="s">
        <v>845</v>
      </c>
      <c r="X597" t="s">
        <v>63</v>
      </c>
      <c r="Y597" t="s">
        <v>64</v>
      </c>
      <c r="Z597" t="s">
        <v>51</v>
      </c>
      <c r="AA597" t="s">
        <v>318</v>
      </c>
      <c r="AB597" t="s">
        <v>391</v>
      </c>
      <c r="AC597" t="s">
        <v>64</v>
      </c>
      <c r="AD597" t="s">
        <v>658</v>
      </c>
      <c r="AE597" t="s">
        <v>507</v>
      </c>
      <c r="AF597" t="s">
        <v>69</v>
      </c>
      <c r="AG597" t="s">
        <v>327</v>
      </c>
      <c r="AH597" t="s">
        <v>102</v>
      </c>
      <c r="AI597" t="s">
        <v>58</v>
      </c>
      <c r="AJ597" t="s">
        <v>73</v>
      </c>
      <c r="AK597" t="s">
        <v>339</v>
      </c>
      <c r="AL597" t="s">
        <v>75</v>
      </c>
      <c r="AM597" t="s">
        <v>76</v>
      </c>
      <c r="AN597" t="s">
        <v>78</v>
      </c>
      <c r="AO597" t="s">
        <v>78</v>
      </c>
      <c r="AP597" t="s">
        <v>114</v>
      </c>
      <c r="AQ597" t="s">
        <v>298</v>
      </c>
      <c r="AR597" t="s">
        <v>64</v>
      </c>
      <c r="AS597" t="s">
        <v>92</v>
      </c>
      <c r="AT597" t="s">
        <v>171</v>
      </c>
      <c r="AU597" t="s">
        <v>84</v>
      </c>
    </row>
    <row r="598" spans="1:47" hidden="1" x14ac:dyDescent="0.3">
      <c r="A598" t="s">
        <v>2926</v>
      </c>
      <c r="B598" t="s">
        <v>2927</v>
      </c>
      <c r="C598" s="1" t="str">
        <f t="shared" si="50"/>
        <v>21:0095</v>
      </c>
      <c r="D598" s="1" t="str">
        <f t="shared" si="51"/>
        <v>21:0012</v>
      </c>
      <c r="E598" t="s">
        <v>2928</v>
      </c>
      <c r="F598" t="s">
        <v>2929</v>
      </c>
      <c r="H598">
        <v>66.677536099999998</v>
      </c>
      <c r="I598">
        <v>-112.1983431</v>
      </c>
      <c r="J598" s="1" t="str">
        <f t="shared" si="48"/>
        <v>Till</v>
      </c>
      <c r="K598" s="1" t="str">
        <f t="shared" si="49"/>
        <v>&lt;63 micron</v>
      </c>
      <c r="L598" t="s">
        <v>51</v>
      </c>
      <c r="M598" t="s">
        <v>58</v>
      </c>
      <c r="N598" t="s">
        <v>53</v>
      </c>
      <c r="O598" t="s">
        <v>189</v>
      </c>
      <c r="P598" t="s">
        <v>91</v>
      </c>
      <c r="Q598" t="s">
        <v>64</v>
      </c>
      <c r="R598" t="s">
        <v>145</v>
      </c>
      <c r="S598" t="s">
        <v>79</v>
      </c>
      <c r="T598" t="s">
        <v>238</v>
      </c>
      <c r="U598" t="s">
        <v>56</v>
      </c>
      <c r="V598" t="s">
        <v>147</v>
      </c>
      <c r="W598" t="s">
        <v>2930</v>
      </c>
      <c r="X598" t="s">
        <v>72</v>
      </c>
      <c r="Y598" t="s">
        <v>64</v>
      </c>
      <c r="Z598" t="s">
        <v>51</v>
      </c>
      <c r="AA598" t="s">
        <v>192</v>
      </c>
      <c r="AB598" t="s">
        <v>104</v>
      </c>
      <c r="AC598" t="s">
        <v>64</v>
      </c>
      <c r="AD598" t="s">
        <v>300</v>
      </c>
      <c r="AE598" t="s">
        <v>276</v>
      </c>
      <c r="AF598" t="s">
        <v>69</v>
      </c>
      <c r="AG598" t="s">
        <v>106</v>
      </c>
      <c r="AH598" t="s">
        <v>168</v>
      </c>
      <c r="AI598" t="s">
        <v>58</v>
      </c>
      <c r="AJ598" t="s">
        <v>73</v>
      </c>
      <c r="AK598" t="s">
        <v>103</v>
      </c>
      <c r="AL598" t="s">
        <v>75</v>
      </c>
      <c r="AM598" t="s">
        <v>76</v>
      </c>
      <c r="AN598" t="s">
        <v>82</v>
      </c>
      <c r="AO598" t="s">
        <v>78</v>
      </c>
      <c r="AP598" t="s">
        <v>260</v>
      </c>
      <c r="AQ598" t="s">
        <v>595</v>
      </c>
      <c r="AR598" t="s">
        <v>64</v>
      </c>
      <c r="AS598" t="s">
        <v>595</v>
      </c>
      <c r="AT598" t="s">
        <v>179</v>
      </c>
      <c r="AU598" t="s">
        <v>84</v>
      </c>
    </row>
    <row r="599" spans="1:47" hidden="1" x14ac:dyDescent="0.3">
      <c r="A599" t="s">
        <v>2931</v>
      </c>
      <c r="B599" t="s">
        <v>2932</v>
      </c>
      <c r="C599" s="1" t="str">
        <f t="shared" si="50"/>
        <v>21:0095</v>
      </c>
      <c r="D599" s="1" t="str">
        <f t="shared" si="51"/>
        <v>21:0012</v>
      </c>
      <c r="E599" t="s">
        <v>2933</v>
      </c>
      <c r="F599" t="s">
        <v>2934</v>
      </c>
      <c r="H599">
        <v>66.297047500000005</v>
      </c>
      <c r="I599">
        <v>-112.52535930000001</v>
      </c>
      <c r="J599" s="1" t="str">
        <f t="shared" si="48"/>
        <v>Till</v>
      </c>
      <c r="K599" s="1" t="str">
        <f t="shared" si="49"/>
        <v>&lt;63 micron</v>
      </c>
      <c r="L599" t="s">
        <v>51</v>
      </c>
      <c r="M599" t="s">
        <v>333</v>
      </c>
      <c r="N599" t="s">
        <v>53</v>
      </c>
      <c r="O599" t="s">
        <v>375</v>
      </c>
      <c r="P599" t="s">
        <v>91</v>
      </c>
      <c r="Q599" t="s">
        <v>64</v>
      </c>
      <c r="R599" t="s">
        <v>525</v>
      </c>
      <c r="S599" t="s">
        <v>119</v>
      </c>
      <c r="T599" t="s">
        <v>336</v>
      </c>
      <c r="U599" t="s">
        <v>81</v>
      </c>
      <c r="V599" t="s">
        <v>61</v>
      </c>
      <c r="W599" t="s">
        <v>2935</v>
      </c>
      <c r="X599" t="s">
        <v>209</v>
      </c>
      <c r="Y599" t="s">
        <v>64</v>
      </c>
      <c r="Z599" t="s">
        <v>51</v>
      </c>
      <c r="AA599" t="s">
        <v>65</v>
      </c>
      <c r="AB599" t="s">
        <v>2936</v>
      </c>
      <c r="AC599" t="s">
        <v>64</v>
      </c>
      <c r="AD599" t="s">
        <v>1384</v>
      </c>
      <c r="AE599" t="s">
        <v>176</v>
      </c>
      <c r="AF599" t="s">
        <v>69</v>
      </c>
      <c r="AG599" t="s">
        <v>272</v>
      </c>
      <c r="AH599" t="s">
        <v>391</v>
      </c>
      <c r="AI599" t="s">
        <v>89</v>
      </c>
      <c r="AJ599" t="s">
        <v>73</v>
      </c>
      <c r="AK599" t="s">
        <v>314</v>
      </c>
      <c r="AL599" t="s">
        <v>75</v>
      </c>
      <c r="AM599" t="s">
        <v>76</v>
      </c>
      <c r="AN599" t="s">
        <v>116</v>
      </c>
      <c r="AO599" t="s">
        <v>78</v>
      </c>
      <c r="AP599" t="s">
        <v>183</v>
      </c>
      <c r="AQ599" t="s">
        <v>196</v>
      </c>
      <c r="AR599" t="s">
        <v>64</v>
      </c>
      <c r="AS599" t="s">
        <v>398</v>
      </c>
      <c r="AT599" t="s">
        <v>171</v>
      </c>
      <c r="AU599" t="s">
        <v>84</v>
      </c>
    </row>
    <row r="600" spans="1:47" hidden="1" x14ac:dyDescent="0.3">
      <c r="A600" t="s">
        <v>2937</v>
      </c>
      <c r="B600" t="s">
        <v>2938</v>
      </c>
      <c r="C600" s="1" t="str">
        <f t="shared" si="50"/>
        <v>21:0095</v>
      </c>
      <c r="D600" s="1" t="str">
        <f t="shared" si="51"/>
        <v>21:0012</v>
      </c>
      <c r="E600" t="s">
        <v>2933</v>
      </c>
      <c r="F600" t="s">
        <v>2939</v>
      </c>
      <c r="H600">
        <v>66.297047500000005</v>
      </c>
      <c r="I600">
        <v>-112.52535930000001</v>
      </c>
      <c r="J600" s="1" t="str">
        <f t="shared" si="48"/>
        <v>Till</v>
      </c>
      <c r="K600" s="1" t="str">
        <f t="shared" si="49"/>
        <v>&lt;63 micron</v>
      </c>
      <c r="L600" t="s">
        <v>51</v>
      </c>
      <c r="M600" t="s">
        <v>332</v>
      </c>
      <c r="N600" t="s">
        <v>81</v>
      </c>
      <c r="O600" t="s">
        <v>2940</v>
      </c>
      <c r="P600" t="s">
        <v>208</v>
      </c>
      <c r="Q600" t="s">
        <v>64</v>
      </c>
      <c r="R600" t="s">
        <v>316</v>
      </c>
      <c r="S600" t="s">
        <v>60</v>
      </c>
      <c r="T600" t="s">
        <v>607</v>
      </c>
      <c r="U600" t="s">
        <v>181</v>
      </c>
      <c r="V600" t="s">
        <v>168</v>
      </c>
      <c r="W600" t="s">
        <v>2941</v>
      </c>
      <c r="X600" t="s">
        <v>72</v>
      </c>
      <c r="Y600" t="s">
        <v>64</v>
      </c>
      <c r="Z600" t="s">
        <v>51</v>
      </c>
      <c r="AA600" t="s">
        <v>337</v>
      </c>
      <c r="AB600" t="s">
        <v>487</v>
      </c>
      <c r="AC600" t="s">
        <v>64</v>
      </c>
      <c r="AD600" t="s">
        <v>708</v>
      </c>
      <c r="AE600" t="s">
        <v>58</v>
      </c>
      <c r="AF600" t="s">
        <v>69</v>
      </c>
      <c r="AG600" t="s">
        <v>692</v>
      </c>
      <c r="AH600" t="s">
        <v>102</v>
      </c>
      <c r="AI600" t="s">
        <v>570</v>
      </c>
      <c r="AJ600" t="s">
        <v>73</v>
      </c>
      <c r="AK600" t="s">
        <v>56</v>
      </c>
      <c r="AL600" t="s">
        <v>75</v>
      </c>
      <c r="AM600" t="s">
        <v>76</v>
      </c>
      <c r="AN600" t="s">
        <v>283</v>
      </c>
      <c r="AO600" t="s">
        <v>78</v>
      </c>
      <c r="AP600" t="s">
        <v>225</v>
      </c>
      <c r="AQ600" t="s">
        <v>126</v>
      </c>
      <c r="AR600" t="s">
        <v>64</v>
      </c>
      <c r="AS600" t="s">
        <v>246</v>
      </c>
      <c r="AT600" t="s">
        <v>389</v>
      </c>
      <c r="AU600" t="s">
        <v>84</v>
      </c>
    </row>
    <row r="601" spans="1:47" hidden="1" x14ac:dyDescent="0.3">
      <c r="A601" t="s">
        <v>2942</v>
      </c>
      <c r="B601" t="s">
        <v>2943</v>
      </c>
      <c r="C601" s="1" t="str">
        <f t="shared" si="50"/>
        <v>21:0095</v>
      </c>
      <c r="D601" s="1" t="str">
        <f t="shared" si="51"/>
        <v>21:0012</v>
      </c>
      <c r="E601" t="s">
        <v>2944</v>
      </c>
      <c r="F601" t="s">
        <v>2945</v>
      </c>
      <c r="H601">
        <v>66.270514599999998</v>
      </c>
      <c r="I601">
        <v>-112.6277333</v>
      </c>
      <c r="J601" s="1" t="str">
        <f t="shared" si="48"/>
        <v>Till</v>
      </c>
      <c r="K601" s="1" t="str">
        <f t="shared" si="49"/>
        <v>&lt;63 micron</v>
      </c>
      <c r="L601" t="s">
        <v>51</v>
      </c>
      <c r="M601" t="s">
        <v>210</v>
      </c>
      <c r="N601" t="s">
        <v>56</v>
      </c>
      <c r="O601" t="s">
        <v>707</v>
      </c>
      <c r="P601" t="s">
        <v>161</v>
      </c>
      <c r="Q601" t="s">
        <v>56</v>
      </c>
      <c r="R601" t="s">
        <v>217</v>
      </c>
      <c r="S601" t="s">
        <v>63</v>
      </c>
      <c r="T601" t="s">
        <v>65</v>
      </c>
      <c r="U601" t="s">
        <v>259</v>
      </c>
      <c r="V601" t="s">
        <v>61</v>
      </c>
      <c r="W601" t="s">
        <v>55</v>
      </c>
      <c r="X601" t="s">
        <v>209</v>
      </c>
      <c r="Y601" t="s">
        <v>64</v>
      </c>
      <c r="Z601" t="s">
        <v>51</v>
      </c>
      <c r="AA601" t="s">
        <v>470</v>
      </c>
      <c r="AB601" t="s">
        <v>753</v>
      </c>
      <c r="AC601" t="s">
        <v>64</v>
      </c>
      <c r="AD601" t="s">
        <v>1064</v>
      </c>
      <c r="AE601" t="s">
        <v>162</v>
      </c>
      <c r="AF601" t="s">
        <v>69</v>
      </c>
      <c r="AG601" t="s">
        <v>83</v>
      </c>
      <c r="AH601" t="s">
        <v>391</v>
      </c>
      <c r="AI601" t="s">
        <v>474</v>
      </c>
      <c r="AJ601" t="s">
        <v>73</v>
      </c>
      <c r="AK601" t="s">
        <v>167</v>
      </c>
      <c r="AL601" t="s">
        <v>75</v>
      </c>
      <c r="AM601" t="s">
        <v>76</v>
      </c>
      <c r="AN601" t="s">
        <v>246</v>
      </c>
      <c r="AO601" t="s">
        <v>78</v>
      </c>
      <c r="AP601" t="s">
        <v>72</v>
      </c>
      <c r="AQ601" t="s">
        <v>481</v>
      </c>
      <c r="AR601" t="s">
        <v>64</v>
      </c>
      <c r="AS601" t="s">
        <v>481</v>
      </c>
      <c r="AT601" t="s">
        <v>106</v>
      </c>
      <c r="AU601" t="s">
        <v>84</v>
      </c>
    </row>
    <row r="602" spans="1:47" hidden="1" x14ac:dyDescent="0.3">
      <c r="A602" t="s">
        <v>2946</v>
      </c>
      <c r="B602" t="s">
        <v>2947</v>
      </c>
      <c r="C602" s="1" t="str">
        <f t="shared" si="50"/>
        <v>21:0095</v>
      </c>
      <c r="D602" s="1" t="str">
        <f t="shared" si="51"/>
        <v>21:0012</v>
      </c>
      <c r="E602" t="s">
        <v>2948</v>
      </c>
      <c r="F602" t="s">
        <v>2949</v>
      </c>
      <c r="H602">
        <v>66.327405200000001</v>
      </c>
      <c r="I602">
        <v>-112.7335368</v>
      </c>
      <c r="J602" s="1" t="str">
        <f t="shared" si="48"/>
        <v>Till</v>
      </c>
      <c r="K602" s="1" t="str">
        <f t="shared" si="49"/>
        <v>&lt;63 micron</v>
      </c>
      <c r="L602" t="s">
        <v>51</v>
      </c>
      <c r="M602" t="s">
        <v>77</v>
      </c>
      <c r="N602" t="s">
        <v>56</v>
      </c>
      <c r="O602" t="s">
        <v>90</v>
      </c>
      <c r="P602" t="s">
        <v>60</v>
      </c>
      <c r="Q602" t="s">
        <v>64</v>
      </c>
      <c r="R602" t="s">
        <v>384</v>
      </c>
      <c r="S602" t="s">
        <v>58</v>
      </c>
      <c r="T602" t="s">
        <v>218</v>
      </c>
      <c r="U602" t="s">
        <v>64</v>
      </c>
      <c r="V602" t="s">
        <v>154</v>
      </c>
      <c r="W602" t="s">
        <v>96</v>
      </c>
      <c r="X602" t="s">
        <v>209</v>
      </c>
      <c r="Y602" t="s">
        <v>64</v>
      </c>
      <c r="Z602" t="s">
        <v>51</v>
      </c>
      <c r="AA602" t="s">
        <v>470</v>
      </c>
      <c r="AB602" t="s">
        <v>150</v>
      </c>
      <c r="AC602" t="s">
        <v>259</v>
      </c>
      <c r="AD602" t="s">
        <v>126</v>
      </c>
      <c r="AE602" t="s">
        <v>419</v>
      </c>
      <c r="AF602" t="s">
        <v>69</v>
      </c>
      <c r="AG602" t="s">
        <v>346</v>
      </c>
      <c r="AH602" t="s">
        <v>71</v>
      </c>
      <c r="AI602" t="s">
        <v>226</v>
      </c>
      <c r="AJ602" t="s">
        <v>73</v>
      </c>
      <c r="AK602" t="s">
        <v>283</v>
      </c>
      <c r="AL602" t="s">
        <v>75</v>
      </c>
      <c r="AM602" t="s">
        <v>76</v>
      </c>
      <c r="AN602" t="s">
        <v>78</v>
      </c>
      <c r="AO602" t="s">
        <v>168</v>
      </c>
      <c r="AP602" t="s">
        <v>72</v>
      </c>
      <c r="AQ602" t="s">
        <v>82</v>
      </c>
      <c r="AR602" t="s">
        <v>64</v>
      </c>
      <c r="AS602" t="s">
        <v>77</v>
      </c>
      <c r="AT602" t="s">
        <v>171</v>
      </c>
      <c r="AU602" t="s">
        <v>84</v>
      </c>
    </row>
    <row r="603" spans="1:47" hidden="1" x14ac:dyDescent="0.3">
      <c r="A603" t="s">
        <v>2950</v>
      </c>
      <c r="B603" t="s">
        <v>2951</v>
      </c>
      <c r="C603" s="1" t="str">
        <f t="shared" si="50"/>
        <v>21:0095</v>
      </c>
      <c r="D603" s="1" t="str">
        <f t="shared" si="51"/>
        <v>21:0012</v>
      </c>
      <c r="E603" t="s">
        <v>2952</v>
      </c>
      <c r="F603" t="s">
        <v>2953</v>
      </c>
      <c r="H603">
        <v>66.358130000000003</v>
      </c>
      <c r="I603">
        <v>-112.61870500000001</v>
      </c>
      <c r="J603" s="1" t="str">
        <f t="shared" si="48"/>
        <v>Till</v>
      </c>
      <c r="K603" s="1" t="str">
        <f t="shared" si="49"/>
        <v>&lt;63 micron</v>
      </c>
      <c r="L603" t="s">
        <v>51</v>
      </c>
      <c r="M603" t="s">
        <v>436</v>
      </c>
      <c r="N603" t="s">
        <v>53</v>
      </c>
      <c r="O603" t="s">
        <v>650</v>
      </c>
      <c r="P603" t="s">
        <v>103</v>
      </c>
      <c r="Q603" t="s">
        <v>81</v>
      </c>
      <c r="R603" t="s">
        <v>384</v>
      </c>
      <c r="S603" t="s">
        <v>97</v>
      </c>
      <c r="T603" t="s">
        <v>548</v>
      </c>
      <c r="U603" t="s">
        <v>81</v>
      </c>
      <c r="V603" t="s">
        <v>61</v>
      </c>
      <c r="W603" t="s">
        <v>2954</v>
      </c>
      <c r="X603" t="s">
        <v>209</v>
      </c>
      <c r="Y603" t="s">
        <v>64</v>
      </c>
      <c r="Z603" t="s">
        <v>51</v>
      </c>
      <c r="AA603" t="s">
        <v>334</v>
      </c>
      <c r="AB603" t="s">
        <v>1156</v>
      </c>
      <c r="AC603" t="s">
        <v>64</v>
      </c>
      <c r="AD603" t="s">
        <v>151</v>
      </c>
      <c r="AE603" t="s">
        <v>337</v>
      </c>
      <c r="AF603" t="s">
        <v>69</v>
      </c>
      <c r="AG603" t="s">
        <v>190</v>
      </c>
      <c r="AH603" t="s">
        <v>71</v>
      </c>
      <c r="AI603" t="s">
        <v>570</v>
      </c>
      <c r="AJ603" t="s">
        <v>73</v>
      </c>
      <c r="AK603" t="s">
        <v>167</v>
      </c>
      <c r="AL603" t="s">
        <v>75</v>
      </c>
      <c r="AM603" t="s">
        <v>76</v>
      </c>
      <c r="AN603" t="s">
        <v>595</v>
      </c>
      <c r="AO603" t="s">
        <v>137</v>
      </c>
      <c r="AP603" t="s">
        <v>260</v>
      </c>
      <c r="AQ603" t="s">
        <v>153</v>
      </c>
      <c r="AR603" t="s">
        <v>64</v>
      </c>
      <c r="AS603" t="s">
        <v>333</v>
      </c>
      <c r="AT603" t="s">
        <v>171</v>
      </c>
      <c r="AU603" t="s">
        <v>84</v>
      </c>
    </row>
    <row r="604" spans="1:47" hidden="1" x14ac:dyDescent="0.3">
      <c r="A604" t="s">
        <v>2955</v>
      </c>
      <c r="B604" t="s">
        <v>2956</v>
      </c>
      <c r="C604" s="1" t="str">
        <f t="shared" si="50"/>
        <v>21:0095</v>
      </c>
      <c r="D604" s="1" t="str">
        <f t="shared" si="51"/>
        <v>21:0012</v>
      </c>
      <c r="E604" t="s">
        <v>2957</v>
      </c>
      <c r="F604" t="s">
        <v>2958</v>
      </c>
      <c r="H604">
        <v>66.398993099999998</v>
      </c>
      <c r="I604">
        <v>-112.7422284</v>
      </c>
      <c r="J604" s="1" t="str">
        <f t="shared" si="48"/>
        <v>Till</v>
      </c>
      <c r="K604" s="1" t="str">
        <f t="shared" si="49"/>
        <v>&lt;63 micron</v>
      </c>
      <c r="L604" t="s">
        <v>51</v>
      </c>
      <c r="M604" t="s">
        <v>147</v>
      </c>
      <c r="N604" t="s">
        <v>53</v>
      </c>
      <c r="O604" t="s">
        <v>233</v>
      </c>
      <c r="P604" t="s">
        <v>124</v>
      </c>
      <c r="Q604" t="s">
        <v>64</v>
      </c>
      <c r="R604" t="s">
        <v>164</v>
      </c>
      <c r="S604" t="s">
        <v>58</v>
      </c>
      <c r="T604" t="s">
        <v>413</v>
      </c>
      <c r="U604" t="s">
        <v>81</v>
      </c>
      <c r="V604" t="s">
        <v>95</v>
      </c>
      <c r="W604" t="s">
        <v>1943</v>
      </c>
      <c r="X604" t="s">
        <v>58</v>
      </c>
      <c r="Y604" t="s">
        <v>64</v>
      </c>
      <c r="Z604" t="s">
        <v>51</v>
      </c>
      <c r="AA604" t="s">
        <v>176</v>
      </c>
      <c r="AB604" t="s">
        <v>150</v>
      </c>
      <c r="AC604" t="s">
        <v>56</v>
      </c>
      <c r="AD604" t="s">
        <v>864</v>
      </c>
      <c r="AE604" t="s">
        <v>225</v>
      </c>
      <c r="AF604" t="s">
        <v>69</v>
      </c>
      <c r="AG604" t="s">
        <v>59</v>
      </c>
      <c r="AH604" t="s">
        <v>71</v>
      </c>
      <c r="AI604" t="s">
        <v>239</v>
      </c>
      <c r="AJ604" t="s">
        <v>73</v>
      </c>
      <c r="AK604" t="s">
        <v>283</v>
      </c>
      <c r="AL604" t="s">
        <v>75</v>
      </c>
      <c r="AM604" t="s">
        <v>76</v>
      </c>
      <c r="AN604" t="s">
        <v>78</v>
      </c>
      <c r="AO604" t="s">
        <v>78</v>
      </c>
      <c r="AP604" t="s">
        <v>195</v>
      </c>
      <c r="AQ604" t="s">
        <v>82</v>
      </c>
      <c r="AR604" t="s">
        <v>64</v>
      </c>
      <c r="AS604" t="s">
        <v>246</v>
      </c>
      <c r="AT604" t="s">
        <v>652</v>
      </c>
      <c r="AU604" t="s">
        <v>84</v>
      </c>
    </row>
    <row r="605" spans="1:47" hidden="1" x14ac:dyDescent="0.3">
      <c r="A605" t="s">
        <v>2959</v>
      </c>
      <c r="B605" t="s">
        <v>2960</v>
      </c>
      <c r="C605" s="1" t="str">
        <f t="shared" si="50"/>
        <v>21:0095</v>
      </c>
      <c r="D605" s="1" t="str">
        <f t="shared" si="51"/>
        <v>21:0012</v>
      </c>
      <c r="E605" t="s">
        <v>2961</v>
      </c>
      <c r="F605" t="s">
        <v>2962</v>
      </c>
      <c r="H605">
        <v>66.400554499999998</v>
      </c>
      <c r="I605">
        <v>-112.5707306</v>
      </c>
      <c r="J605" s="1" t="str">
        <f t="shared" si="48"/>
        <v>Till</v>
      </c>
      <c r="K605" s="1" t="str">
        <f t="shared" si="49"/>
        <v>&lt;63 micron</v>
      </c>
      <c r="L605" t="s">
        <v>51</v>
      </c>
      <c r="M605" t="s">
        <v>300</v>
      </c>
      <c r="N605" t="s">
        <v>53</v>
      </c>
      <c r="O605" t="s">
        <v>270</v>
      </c>
      <c r="P605" t="s">
        <v>166</v>
      </c>
      <c r="Q605" t="s">
        <v>259</v>
      </c>
      <c r="R605" t="s">
        <v>327</v>
      </c>
      <c r="S605" t="s">
        <v>63</v>
      </c>
      <c r="T605" t="s">
        <v>338</v>
      </c>
      <c r="U605" t="s">
        <v>81</v>
      </c>
      <c r="V605" t="s">
        <v>154</v>
      </c>
      <c r="W605" t="s">
        <v>605</v>
      </c>
      <c r="X605" t="s">
        <v>72</v>
      </c>
      <c r="Y605" t="s">
        <v>64</v>
      </c>
      <c r="Z605" t="s">
        <v>51</v>
      </c>
      <c r="AA605" t="s">
        <v>98</v>
      </c>
      <c r="AB605" t="s">
        <v>134</v>
      </c>
      <c r="AC605" t="s">
        <v>64</v>
      </c>
      <c r="AD605" t="s">
        <v>538</v>
      </c>
      <c r="AE605" t="s">
        <v>507</v>
      </c>
      <c r="AF605" t="s">
        <v>69</v>
      </c>
      <c r="AG605" t="s">
        <v>692</v>
      </c>
      <c r="AH605" t="s">
        <v>102</v>
      </c>
      <c r="AI605" t="s">
        <v>584</v>
      </c>
      <c r="AJ605" t="s">
        <v>73</v>
      </c>
      <c r="AK605" t="s">
        <v>116</v>
      </c>
      <c r="AL605" t="s">
        <v>75</v>
      </c>
      <c r="AM605" t="s">
        <v>76</v>
      </c>
      <c r="AN605" t="s">
        <v>481</v>
      </c>
      <c r="AO605" t="s">
        <v>78</v>
      </c>
      <c r="AP605" t="s">
        <v>114</v>
      </c>
      <c r="AQ605" t="s">
        <v>283</v>
      </c>
      <c r="AR605" t="s">
        <v>64</v>
      </c>
      <c r="AS605" t="s">
        <v>246</v>
      </c>
      <c r="AT605" t="s">
        <v>171</v>
      </c>
      <c r="AU605" t="s">
        <v>84</v>
      </c>
    </row>
    <row r="606" spans="1:47" hidden="1" x14ac:dyDescent="0.3">
      <c r="A606" t="s">
        <v>2963</v>
      </c>
      <c r="B606" t="s">
        <v>2964</v>
      </c>
      <c r="C606" s="1" t="str">
        <f t="shared" si="50"/>
        <v>21:0095</v>
      </c>
      <c r="D606" s="1" t="str">
        <f t="shared" si="51"/>
        <v>21:0012</v>
      </c>
      <c r="E606" t="s">
        <v>2965</v>
      </c>
      <c r="F606" t="s">
        <v>2966</v>
      </c>
      <c r="H606">
        <v>66.424681399999997</v>
      </c>
      <c r="I606">
        <v>-112.65691959999999</v>
      </c>
      <c r="J606" s="1" t="str">
        <f t="shared" si="48"/>
        <v>Till</v>
      </c>
      <c r="K606" s="1" t="str">
        <f t="shared" si="49"/>
        <v>&lt;63 micron</v>
      </c>
      <c r="L606" t="s">
        <v>51</v>
      </c>
      <c r="M606" t="s">
        <v>82</v>
      </c>
      <c r="N606" t="s">
        <v>60</v>
      </c>
      <c r="O606" t="s">
        <v>189</v>
      </c>
      <c r="P606" t="s">
        <v>533</v>
      </c>
      <c r="Q606" t="s">
        <v>64</v>
      </c>
      <c r="R606" t="s">
        <v>308</v>
      </c>
      <c r="S606" t="s">
        <v>63</v>
      </c>
      <c r="T606" t="s">
        <v>249</v>
      </c>
      <c r="U606" t="s">
        <v>81</v>
      </c>
      <c r="V606" t="s">
        <v>61</v>
      </c>
      <c r="W606" t="s">
        <v>934</v>
      </c>
      <c r="X606" t="s">
        <v>114</v>
      </c>
      <c r="Y606" t="s">
        <v>64</v>
      </c>
      <c r="Z606" t="s">
        <v>51</v>
      </c>
      <c r="AA606" t="s">
        <v>98</v>
      </c>
      <c r="AB606" t="s">
        <v>576</v>
      </c>
      <c r="AC606" t="s">
        <v>64</v>
      </c>
      <c r="AD606" t="s">
        <v>205</v>
      </c>
      <c r="AE606" t="s">
        <v>183</v>
      </c>
      <c r="AF606" t="s">
        <v>69</v>
      </c>
      <c r="AG606" t="s">
        <v>131</v>
      </c>
      <c r="AH606" t="s">
        <v>194</v>
      </c>
      <c r="AI606" t="s">
        <v>929</v>
      </c>
      <c r="AJ606" t="s">
        <v>73</v>
      </c>
      <c r="AK606" t="s">
        <v>421</v>
      </c>
      <c r="AL606" t="s">
        <v>75</v>
      </c>
      <c r="AM606" t="s">
        <v>76</v>
      </c>
      <c r="AN606" t="s">
        <v>139</v>
      </c>
      <c r="AO606" t="s">
        <v>78</v>
      </c>
      <c r="AP606" t="s">
        <v>58</v>
      </c>
      <c r="AQ606" t="s">
        <v>105</v>
      </c>
      <c r="AR606" t="s">
        <v>81</v>
      </c>
      <c r="AS606" t="s">
        <v>55</v>
      </c>
      <c r="AT606" t="s">
        <v>123</v>
      </c>
      <c r="AU606" t="s">
        <v>84</v>
      </c>
    </row>
    <row r="607" spans="1:47" hidden="1" x14ac:dyDescent="0.3">
      <c r="A607" t="s">
        <v>2967</v>
      </c>
      <c r="B607" t="s">
        <v>2968</v>
      </c>
      <c r="C607" s="1" t="str">
        <f t="shared" si="50"/>
        <v>21:0095</v>
      </c>
      <c r="D607" s="1" t="str">
        <f t="shared" si="51"/>
        <v>21:0012</v>
      </c>
      <c r="E607" t="s">
        <v>2969</v>
      </c>
      <c r="F607" t="s">
        <v>2970</v>
      </c>
      <c r="H607">
        <v>66.456152700000004</v>
      </c>
      <c r="I607">
        <v>-112.79028959999999</v>
      </c>
      <c r="J607" s="1" t="str">
        <f t="shared" si="48"/>
        <v>Till</v>
      </c>
      <c r="K607" s="1" t="str">
        <f t="shared" si="49"/>
        <v>&lt;63 micron</v>
      </c>
      <c r="L607" t="s">
        <v>51</v>
      </c>
      <c r="M607" t="s">
        <v>78</v>
      </c>
      <c r="N607" t="s">
        <v>53</v>
      </c>
      <c r="O607" t="s">
        <v>691</v>
      </c>
      <c r="P607" t="s">
        <v>250</v>
      </c>
      <c r="Q607" t="s">
        <v>81</v>
      </c>
      <c r="R607" t="s">
        <v>272</v>
      </c>
      <c r="S607" t="s">
        <v>114</v>
      </c>
      <c r="T607" t="s">
        <v>382</v>
      </c>
      <c r="U607" t="s">
        <v>259</v>
      </c>
      <c r="V607" t="s">
        <v>95</v>
      </c>
      <c r="W607" t="s">
        <v>1222</v>
      </c>
      <c r="X607" t="s">
        <v>119</v>
      </c>
      <c r="Y607" t="s">
        <v>64</v>
      </c>
      <c r="Z607" t="s">
        <v>51</v>
      </c>
      <c r="AA607" t="s">
        <v>176</v>
      </c>
      <c r="AB607" t="s">
        <v>150</v>
      </c>
      <c r="AC607" t="s">
        <v>64</v>
      </c>
      <c r="AD607" t="s">
        <v>326</v>
      </c>
      <c r="AE607" t="s">
        <v>111</v>
      </c>
      <c r="AF607" t="s">
        <v>69</v>
      </c>
      <c r="AG607" t="s">
        <v>621</v>
      </c>
      <c r="AH607" t="s">
        <v>71</v>
      </c>
      <c r="AI607" t="s">
        <v>138</v>
      </c>
      <c r="AJ607" t="s">
        <v>73</v>
      </c>
      <c r="AK607" t="s">
        <v>398</v>
      </c>
      <c r="AL607" t="s">
        <v>75</v>
      </c>
      <c r="AM607" t="s">
        <v>76</v>
      </c>
      <c r="AN607" t="s">
        <v>78</v>
      </c>
      <c r="AO607" t="s">
        <v>78</v>
      </c>
      <c r="AP607" t="s">
        <v>114</v>
      </c>
      <c r="AQ607" t="s">
        <v>92</v>
      </c>
      <c r="AR607" t="s">
        <v>64</v>
      </c>
      <c r="AS607" t="s">
        <v>81</v>
      </c>
      <c r="AT607" t="s">
        <v>57</v>
      </c>
      <c r="AU607" t="s">
        <v>84</v>
      </c>
    </row>
    <row r="608" spans="1:47" hidden="1" x14ac:dyDescent="0.3">
      <c r="A608" t="s">
        <v>2971</v>
      </c>
      <c r="B608" t="s">
        <v>2972</v>
      </c>
      <c r="C608" s="1" t="str">
        <f t="shared" si="50"/>
        <v>21:0095</v>
      </c>
      <c r="D608" s="1" t="str">
        <f t="shared" si="51"/>
        <v>21:0012</v>
      </c>
      <c r="E608" t="s">
        <v>2973</v>
      </c>
      <c r="F608" t="s">
        <v>2974</v>
      </c>
      <c r="H608">
        <v>66.463551499999994</v>
      </c>
      <c r="I608">
        <v>-112.5524695</v>
      </c>
      <c r="J608" s="1" t="str">
        <f t="shared" si="48"/>
        <v>Till</v>
      </c>
      <c r="K608" s="1" t="str">
        <f t="shared" si="49"/>
        <v>&lt;63 micron</v>
      </c>
      <c r="L608" t="s">
        <v>51</v>
      </c>
      <c r="M608" t="s">
        <v>117</v>
      </c>
      <c r="N608" t="s">
        <v>60</v>
      </c>
      <c r="O608" t="s">
        <v>245</v>
      </c>
      <c r="P608" t="s">
        <v>91</v>
      </c>
      <c r="Q608" t="s">
        <v>81</v>
      </c>
      <c r="R608" t="s">
        <v>190</v>
      </c>
      <c r="S608" t="s">
        <v>72</v>
      </c>
      <c r="T608" t="s">
        <v>140</v>
      </c>
      <c r="U608" t="s">
        <v>56</v>
      </c>
      <c r="V608" t="s">
        <v>61</v>
      </c>
      <c r="W608" t="s">
        <v>1782</v>
      </c>
      <c r="X608" t="s">
        <v>58</v>
      </c>
      <c r="Y608" t="s">
        <v>64</v>
      </c>
      <c r="Z608" t="s">
        <v>51</v>
      </c>
      <c r="AA608" t="s">
        <v>814</v>
      </c>
      <c r="AB608" t="s">
        <v>2358</v>
      </c>
      <c r="AC608" t="s">
        <v>116</v>
      </c>
      <c r="AD608" t="s">
        <v>697</v>
      </c>
      <c r="AE608" t="s">
        <v>101</v>
      </c>
      <c r="AF608" t="s">
        <v>69</v>
      </c>
      <c r="AG608" t="s">
        <v>140</v>
      </c>
      <c r="AH608" t="s">
        <v>71</v>
      </c>
      <c r="AI608" t="s">
        <v>89</v>
      </c>
      <c r="AJ608" t="s">
        <v>73</v>
      </c>
      <c r="AK608" t="s">
        <v>60</v>
      </c>
      <c r="AL608" t="s">
        <v>75</v>
      </c>
      <c r="AM608" t="s">
        <v>76</v>
      </c>
      <c r="AN608" t="s">
        <v>246</v>
      </c>
      <c r="AO608" t="s">
        <v>137</v>
      </c>
      <c r="AP608" t="s">
        <v>260</v>
      </c>
      <c r="AQ608" t="s">
        <v>297</v>
      </c>
      <c r="AR608" t="s">
        <v>64</v>
      </c>
      <c r="AS608" t="s">
        <v>333</v>
      </c>
      <c r="AT608" t="s">
        <v>171</v>
      </c>
      <c r="AU608" t="s">
        <v>84</v>
      </c>
    </row>
    <row r="609" spans="1:47" hidden="1" x14ac:dyDescent="0.3">
      <c r="A609" t="s">
        <v>2975</v>
      </c>
      <c r="B609" t="s">
        <v>2976</v>
      </c>
      <c r="C609" s="1" t="str">
        <f t="shared" si="50"/>
        <v>21:0095</v>
      </c>
      <c r="D609" s="1" t="str">
        <f t="shared" si="51"/>
        <v>21:0012</v>
      </c>
      <c r="E609" t="s">
        <v>2973</v>
      </c>
      <c r="F609" t="s">
        <v>2977</v>
      </c>
      <c r="H609">
        <v>66.463551499999994</v>
      </c>
      <c r="I609">
        <v>-112.5524695</v>
      </c>
      <c r="J609" s="1" t="str">
        <f t="shared" si="48"/>
        <v>Till</v>
      </c>
      <c r="K609" s="1" t="str">
        <f t="shared" si="49"/>
        <v>&lt;63 micron</v>
      </c>
      <c r="L609" t="s">
        <v>51</v>
      </c>
      <c r="M609" t="s">
        <v>333</v>
      </c>
      <c r="N609" t="s">
        <v>60</v>
      </c>
      <c r="O609" t="s">
        <v>189</v>
      </c>
      <c r="P609" t="s">
        <v>103</v>
      </c>
      <c r="Q609" t="s">
        <v>259</v>
      </c>
      <c r="R609" t="s">
        <v>692</v>
      </c>
      <c r="S609" t="s">
        <v>119</v>
      </c>
      <c r="T609" t="s">
        <v>145</v>
      </c>
      <c r="U609" t="s">
        <v>56</v>
      </c>
      <c r="V609" t="s">
        <v>61</v>
      </c>
      <c r="W609" t="s">
        <v>96</v>
      </c>
      <c r="X609" t="s">
        <v>58</v>
      </c>
      <c r="Y609" t="s">
        <v>64</v>
      </c>
      <c r="Z609" t="s">
        <v>51</v>
      </c>
      <c r="AA609" t="s">
        <v>65</v>
      </c>
      <c r="AB609" t="s">
        <v>2169</v>
      </c>
      <c r="AC609" t="s">
        <v>64</v>
      </c>
      <c r="AD609" t="s">
        <v>326</v>
      </c>
      <c r="AE609" t="s">
        <v>223</v>
      </c>
      <c r="AF609" t="s">
        <v>69</v>
      </c>
      <c r="AG609" t="s">
        <v>140</v>
      </c>
      <c r="AH609" t="s">
        <v>391</v>
      </c>
      <c r="AI609" t="s">
        <v>239</v>
      </c>
      <c r="AJ609" t="s">
        <v>73</v>
      </c>
      <c r="AK609" t="s">
        <v>355</v>
      </c>
      <c r="AL609" t="s">
        <v>75</v>
      </c>
      <c r="AM609" t="s">
        <v>76</v>
      </c>
      <c r="AN609" t="s">
        <v>77</v>
      </c>
      <c r="AO609" t="s">
        <v>104</v>
      </c>
      <c r="AP609" t="s">
        <v>260</v>
      </c>
      <c r="AQ609" t="s">
        <v>196</v>
      </c>
      <c r="AR609" t="s">
        <v>64</v>
      </c>
      <c r="AS609" t="s">
        <v>56</v>
      </c>
      <c r="AT609" t="s">
        <v>94</v>
      </c>
      <c r="AU609" t="s">
        <v>2978</v>
      </c>
    </row>
    <row r="610" spans="1:47" hidden="1" x14ac:dyDescent="0.3">
      <c r="A610" t="s">
        <v>2979</v>
      </c>
      <c r="B610" t="s">
        <v>2980</v>
      </c>
      <c r="C610" s="1" t="str">
        <f t="shared" si="50"/>
        <v>21:0095</v>
      </c>
      <c r="D610" s="1" t="str">
        <f t="shared" si="51"/>
        <v>21:0012</v>
      </c>
      <c r="E610" t="s">
        <v>2981</v>
      </c>
      <c r="F610" t="s">
        <v>2982</v>
      </c>
      <c r="H610">
        <v>66.490378800000002</v>
      </c>
      <c r="I610">
        <v>-112.6509238</v>
      </c>
      <c r="J610" s="1" t="str">
        <f t="shared" si="48"/>
        <v>Till</v>
      </c>
      <c r="K610" s="1" t="str">
        <f t="shared" si="49"/>
        <v>&lt;63 micron</v>
      </c>
      <c r="L610" t="s">
        <v>51</v>
      </c>
      <c r="M610" t="s">
        <v>271</v>
      </c>
      <c r="N610" t="s">
        <v>53</v>
      </c>
      <c r="O610" t="s">
        <v>282</v>
      </c>
      <c r="P610" t="s">
        <v>209</v>
      </c>
      <c r="Q610" t="s">
        <v>64</v>
      </c>
      <c r="R610" t="s">
        <v>132</v>
      </c>
      <c r="S610" t="s">
        <v>58</v>
      </c>
      <c r="T610" t="s">
        <v>234</v>
      </c>
      <c r="U610" t="s">
        <v>81</v>
      </c>
      <c r="V610" t="s">
        <v>61</v>
      </c>
      <c r="W610" t="s">
        <v>436</v>
      </c>
      <c r="X610" t="s">
        <v>58</v>
      </c>
      <c r="Y610" t="s">
        <v>64</v>
      </c>
      <c r="Z610" t="s">
        <v>51</v>
      </c>
      <c r="AA610" t="s">
        <v>68</v>
      </c>
      <c r="AB610" t="s">
        <v>576</v>
      </c>
      <c r="AC610" t="s">
        <v>56</v>
      </c>
      <c r="AD610" t="s">
        <v>285</v>
      </c>
      <c r="AE610" t="s">
        <v>152</v>
      </c>
      <c r="AF610" t="s">
        <v>69</v>
      </c>
      <c r="AG610" t="s">
        <v>238</v>
      </c>
      <c r="AH610" t="s">
        <v>71</v>
      </c>
      <c r="AI610" t="s">
        <v>89</v>
      </c>
      <c r="AJ610" t="s">
        <v>73</v>
      </c>
      <c r="AK610" t="s">
        <v>297</v>
      </c>
      <c r="AL610" t="s">
        <v>75</v>
      </c>
      <c r="AM610" t="s">
        <v>76</v>
      </c>
      <c r="AN610" t="s">
        <v>77</v>
      </c>
      <c r="AO610" t="s">
        <v>78</v>
      </c>
      <c r="AP610" t="s">
        <v>225</v>
      </c>
      <c r="AQ610" t="s">
        <v>155</v>
      </c>
      <c r="AR610" t="s">
        <v>64</v>
      </c>
      <c r="AS610" t="s">
        <v>55</v>
      </c>
      <c r="AT610" t="s">
        <v>93</v>
      </c>
      <c r="AU610" t="s">
        <v>84</v>
      </c>
    </row>
    <row r="611" spans="1:47" hidden="1" x14ac:dyDescent="0.3">
      <c r="A611" t="s">
        <v>2983</v>
      </c>
      <c r="B611" t="s">
        <v>2984</v>
      </c>
      <c r="C611" s="1" t="str">
        <f t="shared" si="50"/>
        <v>21:0095</v>
      </c>
      <c r="D611" s="1" t="str">
        <f t="shared" si="51"/>
        <v>21:0012</v>
      </c>
      <c r="E611" t="s">
        <v>2985</v>
      </c>
      <c r="F611" t="s">
        <v>2986</v>
      </c>
      <c r="H611">
        <v>66.531289999999998</v>
      </c>
      <c r="I611">
        <v>-112.5777607</v>
      </c>
      <c r="J611" s="1" t="str">
        <f t="shared" si="48"/>
        <v>Till</v>
      </c>
      <c r="K611" s="1" t="str">
        <f t="shared" si="49"/>
        <v>&lt;63 micron</v>
      </c>
      <c r="L611" t="s">
        <v>51</v>
      </c>
      <c r="M611" t="s">
        <v>348</v>
      </c>
      <c r="N611" t="s">
        <v>53</v>
      </c>
      <c r="O611" t="s">
        <v>189</v>
      </c>
      <c r="P611" t="s">
        <v>181</v>
      </c>
      <c r="Q611" t="s">
        <v>81</v>
      </c>
      <c r="R611" t="s">
        <v>217</v>
      </c>
      <c r="S611" t="s">
        <v>114</v>
      </c>
      <c r="T611" t="s">
        <v>224</v>
      </c>
      <c r="U611" t="s">
        <v>56</v>
      </c>
      <c r="V611" t="s">
        <v>154</v>
      </c>
      <c r="W611" t="s">
        <v>2987</v>
      </c>
      <c r="X611" t="s">
        <v>72</v>
      </c>
      <c r="Y611" t="s">
        <v>64</v>
      </c>
      <c r="Z611" t="s">
        <v>51</v>
      </c>
      <c r="AA611" t="s">
        <v>470</v>
      </c>
      <c r="AB611" t="s">
        <v>1172</v>
      </c>
      <c r="AC611" t="s">
        <v>64</v>
      </c>
      <c r="AD611" t="s">
        <v>452</v>
      </c>
      <c r="AE611" t="s">
        <v>337</v>
      </c>
      <c r="AF611" t="s">
        <v>69</v>
      </c>
      <c r="AG611" t="s">
        <v>774</v>
      </c>
      <c r="AH611" t="s">
        <v>194</v>
      </c>
      <c r="AI611" t="s">
        <v>207</v>
      </c>
      <c r="AJ611" t="s">
        <v>73</v>
      </c>
      <c r="AK611" t="s">
        <v>91</v>
      </c>
      <c r="AL611" t="s">
        <v>75</v>
      </c>
      <c r="AM611" t="s">
        <v>76</v>
      </c>
      <c r="AN611" t="s">
        <v>78</v>
      </c>
      <c r="AO611" t="s">
        <v>78</v>
      </c>
      <c r="AP611" t="s">
        <v>58</v>
      </c>
      <c r="AQ611" t="s">
        <v>116</v>
      </c>
      <c r="AR611" t="s">
        <v>64</v>
      </c>
      <c r="AS611" t="s">
        <v>299</v>
      </c>
      <c r="AT611" t="s">
        <v>171</v>
      </c>
      <c r="AU611" t="s">
        <v>84</v>
      </c>
    </row>
    <row r="612" spans="1:47" hidden="1" x14ac:dyDescent="0.3">
      <c r="A612" t="s">
        <v>2988</v>
      </c>
      <c r="B612" t="s">
        <v>2989</v>
      </c>
      <c r="C612" s="1" t="str">
        <f t="shared" si="50"/>
        <v>21:0095</v>
      </c>
      <c r="D612" s="1" t="str">
        <f t="shared" si="51"/>
        <v>21:0012</v>
      </c>
      <c r="E612" t="s">
        <v>2990</v>
      </c>
      <c r="F612" t="s">
        <v>2991</v>
      </c>
      <c r="H612">
        <v>66.583713299999999</v>
      </c>
      <c r="I612">
        <v>-112.5883314</v>
      </c>
      <c r="J612" s="1" t="str">
        <f t="shared" si="48"/>
        <v>Till</v>
      </c>
      <c r="K612" s="1" t="str">
        <f t="shared" si="49"/>
        <v>&lt;63 micron</v>
      </c>
      <c r="L612" t="s">
        <v>51</v>
      </c>
      <c r="M612" t="s">
        <v>584</v>
      </c>
      <c r="N612" t="s">
        <v>53</v>
      </c>
      <c r="O612" t="s">
        <v>650</v>
      </c>
      <c r="P612" t="s">
        <v>297</v>
      </c>
      <c r="Q612" t="s">
        <v>64</v>
      </c>
      <c r="R612" t="s">
        <v>692</v>
      </c>
      <c r="S612" t="s">
        <v>79</v>
      </c>
      <c r="T612" t="s">
        <v>70</v>
      </c>
      <c r="U612" t="s">
        <v>81</v>
      </c>
      <c r="V612" t="s">
        <v>147</v>
      </c>
      <c r="W612" t="s">
        <v>2992</v>
      </c>
      <c r="X612" t="s">
        <v>72</v>
      </c>
      <c r="Y612" t="s">
        <v>64</v>
      </c>
      <c r="Z612" t="s">
        <v>51</v>
      </c>
      <c r="AA612" t="s">
        <v>68</v>
      </c>
      <c r="AB612" t="s">
        <v>2349</v>
      </c>
      <c r="AC612" t="s">
        <v>64</v>
      </c>
      <c r="AD612" t="s">
        <v>399</v>
      </c>
      <c r="AE612" t="s">
        <v>152</v>
      </c>
      <c r="AF612" t="s">
        <v>69</v>
      </c>
      <c r="AG612" t="s">
        <v>70</v>
      </c>
      <c r="AH612" t="s">
        <v>104</v>
      </c>
      <c r="AI612" t="s">
        <v>209</v>
      </c>
      <c r="AJ612" t="s">
        <v>73</v>
      </c>
      <c r="AK612" t="s">
        <v>210</v>
      </c>
      <c r="AL612" t="s">
        <v>75</v>
      </c>
      <c r="AM612" t="s">
        <v>76</v>
      </c>
      <c r="AN612" t="s">
        <v>78</v>
      </c>
      <c r="AO612" t="s">
        <v>78</v>
      </c>
      <c r="AP612" t="s">
        <v>209</v>
      </c>
      <c r="AQ612" t="s">
        <v>436</v>
      </c>
      <c r="AR612" t="s">
        <v>64</v>
      </c>
      <c r="AS612" t="s">
        <v>333</v>
      </c>
      <c r="AT612" t="s">
        <v>2993</v>
      </c>
      <c r="AU612" t="s">
        <v>84</v>
      </c>
    </row>
    <row r="613" spans="1:47" hidden="1" x14ac:dyDescent="0.3">
      <c r="A613" t="s">
        <v>2994</v>
      </c>
      <c r="B613" t="s">
        <v>2995</v>
      </c>
      <c r="C613" s="1" t="str">
        <f t="shared" si="50"/>
        <v>21:0095</v>
      </c>
      <c r="D613" s="1" t="str">
        <f t="shared" si="51"/>
        <v>21:0012</v>
      </c>
      <c r="E613" t="s">
        <v>2996</v>
      </c>
      <c r="F613" t="s">
        <v>2997</v>
      </c>
      <c r="H613">
        <v>66.561228900000003</v>
      </c>
      <c r="I613">
        <v>-112.69100950000001</v>
      </c>
      <c r="J613" s="1" t="str">
        <f t="shared" si="48"/>
        <v>Till</v>
      </c>
      <c r="K613" s="1" t="str">
        <f t="shared" si="49"/>
        <v>&lt;63 micron</v>
      </c>
      <c r="L613" t="s">
        <v>51</v>
      </c>
      <c r="M613" t="s">
        <v>340</v>
      </c>
      <c r="N613" t="s">
        <v>116</v>
      </c>
      <c r="O613" t="s">
        <v>650</v>
      </c>
      <c r="P613" t="s">
        <v>283</v>
      </c>
      <c r="Q613" t="s">
        <v>64</v>
      </c>
      <c r="R613" t="s">
        <v>825</v>
      </c>
      <c r="S613" t="s">
        <v>209</v>
      </c>
      <c r="T613" t="s">
        <v>70</v>
      </c>
      <c r="U613" t="s">
        <v>81</v>
      </c>
      <c r="V613" t="s">
        <v>61</v>
      </c>
      <c r="W613" t="s">
        <v>2998</v>
      </c>
      <c r="X613" t="s">
        <v>209</v>
      </c>
      <c r="Y613" t="s">
        <v>64</v>
      </c>
      <c r="Z613" t="s">
        <v>51</v>
      </c>
      <c r="AA613" t="s">
        <v>296</v>
      </c>
      <c r="AB613" t="s">
        <v>753</v>
      </c>
      <c r="AC613" t="s">
        <v>81</v>
      </c>
      <c r="AD613" t="s">
        <v>854</v>
      </c>
      <c r="AE613" t="s">
        <v>276</v>
      </c>
      <c r="AF613" t="s">
        <v>69</v>
      </c>
      <c r="AG613" t="s">
        <v>94</v>
      </c>
      <c r="AH613" t="s">
        <v>71</v>
      </c>
      <c r="AI613" t="s">
        <v>195</v>
      </c>
      <c r="AJ613" t="s">
        <v>73</v>
      </c>
      <c r="AK613" t="s">
        <v>355</v>
      </c>
      <c r="AL613" t="s">
        <v>75</v>
      </c>
      <c r="AM613" t="s">
        <v>76</v>
      </c>
      <c r="AN613" t="s">
        <v>253</v>
      </c>
      <c r="AO613" t="s">
        <v>137</v>
      </c>
      <c r="AP613" t="s">
        <v>79</v>
      </c>
      <c r="AQ613" t="s">
        <v>170</v>
      </c>
      <c r="AR613" t="s">
        <v>64</v>
      </c>
      <c r="AS613" t="s">
        <v>170</v>
      </c>
      <c r="AT613" t="s">
        <v>171</v>
      </c>
      <c r="AU613" t="s">
        <v>84</v>
      </c>
    </row>
    <row r="614" spans="1:47" hidden="1" x14ac:dyDescent="0.3">
      <c r="A614" t="s">
        <v>2999</v>
      </c>
      <c r="B614" t="s">
        <v>3000</v>
      </c>
      <c r="C614" s="1" t="str">
        <f t="shared" si="50"/>
        <v>21:0095</v>
      </c>
      <c r="D614" s="1" t="str">
        <f t="shared" si="51"/>
        <v>21:0012</v>
      </c>
      <c r="E614" t="s">
        <v>3001</v>
      </c>
      <c r="F614" t="s">
        <v>3002</v>
      </c>
      <c r="H614">
        <v>66.540752900000001</v>
      </c>
      <c r="I614">
        <v>-112.8435514</v>
      </c>
      <c r="J614" s="1" t="str">
        <f t="shared" si="48"/>
        <v>Till</v>
      </c>
      <c r="K614" s="1" t="str">
        <f t="shared" si="49"/>
        <v>&lt;63 micron</v>
      </c>
      <c r="L614" t="s">
        <v>51</v>
      </c>
      <c r="M614" t="s">
        <v>61</v>
      </c>
      <c r="N614" t="s">
        <v>56</v>
      </c>
      <c r="O614" t="s">
        <v>375</v>
      </c>
      <c r="P614" t="s">
        <v>348</v>
      </c>
      <c r="Q614" t="s">
        <v>64</v>
      </c>
      <c r="R614" t="s">
        <v>234</v>
      </c>
      <c r="S614" t="s">
        <v>63</v>
      </c>
      <c r="T614" t="s">
        <v>382</v>
      </c>
      <c r="U614" t="s">
        <v>81</v>
      </c>
      <c r="V614" t="s">
        <v>95</v>
      </c>
      <c r="W614" t="s">
        <v>390</v>
      </c>
      <c r="X614" t="s">
        <v>72</v>
      </c>
      <c r="Y614" t="s">
        <v>64</v>
      </c>
      <c r="Z614" t="s">
        <v>51</v>
      </c>
      <c r="AA614" t="s">
        <v>336</v>
      </c>
      <c r="AB614" t="s">
        <v>576</v>
      </c>
      <c r="AC614" t="s">
        <v>64</v>
      </c>
      <c r="AD614" t="s">
        <v>77</v>
      </c>
      <c r="AE614" t="s">
        <v>162</v>
      </c>
      <c r="AF614" t="s">
        <v>69</v>
      </c>
      <c r="AG614" t="s">
        <v>525</v>
      </c>
      <c r="AH614" t="s">
        <v>102</v>
      </c>
      <c r="AI614" t="s">
        <v>161</v>
      </c>
      <c r="AJ614" t="s">
        <v>73</v>
      </c>
      <c r="AK614" t="s">
        <v>297</v>
      </c>
      <c r="AL614" t="s">
        <v>75</v>
      </c>
      <c r="AM614" t="s">
        <v>76</v>
      </c>
      <c r="AN614" t="s">
        <v>78</v>
      </c>
      <c r="AO614" t="s">
        <v>78</v>
      </c>
      <c r="AP614" t="s">
        <v>58</v>
      </c>
      <c r="AQ614" t="s">
        <v>333</v>
      </c>
      <c r="AR614" t="s">
        <v>64</v>
      </c>
      <c r="AS614" t="s">
        <v>55</v>
      </c>
      <c r="AT614" t="s">
        <v>171</v>
      </c>
      <c r="AU614" t="s">
        <v>84</v>
      </c>
    </row>
    <row r="615" spans="1:47" hidden="1" x14ac:dyDescent="0.3">
      <c r="A615" t="s">
        <v>3003</v>
      </c>
      <c r="B615" t="s">
        <v>3004</v>
      </c>
      <c r="C615" s="1" t="str">
        <f t="shared" si="50"/>
        <v>21:0095</v>
      </c>
      <c r="D615" s="1" t="str">
        <f t="shared" si="51"/>
        <v>21:0012</v>
      </c>
      <c r="E615" t="s">
        <v>3005</v>
      </c>
      <c r="F615" t="s">
        <v>3006</v>
      </c>
      <c r="H615">
        <v>66.594826800000007</v>
      </c>
      <c r="I615">
        <v>-112.802997</v>
      </c>
      <c r="J615" s="1" t="str">
        <f t="shared" si="48"/>
        <v>Till</v>
      </c>
      <c r="K615" s="1" t="str">
        <f t="shared" si="49"/>
        <v>&lt;63 micron</v>
      </c>
      <c r="L615" t="s">
        <v>51</v>
      </c>
      <c r="M615" t="s">
        <v>167</v>
      </c>
      <c r="N615" t="s">
        <v>53</v>
      </c>
      <c r="O615" t="s">
        <v>345</v>
      </c>
      <c r="P615" t="s">
        <v>300</v>
      </c>
      <c r="Q615" t="s">
        <v>81</v>
      </c>
      <c r="R615" t="s">
        <v>132</v>
      </c>
      <c r="S615" t="s">
        <v>58</v>
      </c>
      <c r="T615" t="s">
        <v>217</v>
      </c>
      <c r="U615" t="s">
        <v>81</v>
      </c>
      <c r="V615" t="s">
        <v>61</v>
      </c>
      <c r="W615" t="s">
        <v>1054</v>
      </c>
      <c r="X615" t="s">
        <v>72</v>
      </c>
      <c r="Y615" t="s">
        <v>64</v>
      </c>
      <c r="Z615" t="s">
        <v>51</v>
      </c>
      <c r="AA615" t="s">
        <v>318</v>
      </c>
      <c r="AB615" t="s">
        <v>753</v>
      </c>
      <c r="AC615" t="s">
        <v>64</v>
      </c>
      <c r="AD615" t="s">
        <v>583</v>
      </c>
      <c r="AE615" t="s">
        <v>223</v>
      </c>
      <c r="AF615" t="s">
        <v>69</v>
      </c>
      <c r="AG615" t="s">
        <v>562</v>
      </c>
      <c r="AH615" t="s">
        <v>391</v>
      </c>
      <c r="AI615" t="s">
        <v>207</v>
      </c>
      <c r="AJ615" t="s">
        <v>73</v>
      </c>
      <c r="AK615" t="s">
        <v>339</v>
      </c>
      <c r="AL615" t="s">
        <v>75</v>
      </c>
      <c r="AM615" t="s">
        <v>76</v>
      </c>
      <c r="AN615" t="s">
        <v>117</v>
      </c>
      <c r="AO615" t="s">
        <v>78</v>
      </c>
      <c r="AP615" t="s">
        <v>114</v>
      </c>
      <c r="AQ615" t="s">
        <v>271</v>
      </c>
      <c r="AR615" t="s">
        <v>64</v>
      </c>
      <c r="AS615" t="s">
        <v>436</v>
      </c>
      <c r="AT615" t="s">
        <v>369</v>
      </c>
      <c r="AU615" t="s">
        <v>84</v>
      </c>
    </row>
    <row r="616" spans="1:47" hidden="1" x14ac:dyDescent="0.3">
      <c r="A616" t="s">
        <v>3007</v>
      </c>
      <c r="B616" t="s">
        <v>3008</v>
      </c>
      <c r="C616" s="1" t="str">
        <f t="shared" si="50"/>
        <v>21:0095</v>
      </c>
      <c r="D616" s="1" t="str">
        <f t="shared" si="51"/>
        <v>21:0012</v>
      </c>
      <c r="E616" t="s">
        <v>3009</v>
      </c>
      <c r="F616" t="s">
        <v>3010</v>
      </c>
      <c r="H616">
        <v>66.599814800000004</v>
      </c>
      <c r="I616">
        <v>-112.9320902</v>
      </c>
      <c r="J616" s="1" t="str">
        <f t="shared" si="48"/>
        <v>Till</v>
      </c>
      <c r="K616" s="1" t="str">
        <f t="shared" si="49"/>
        <v>&lt;63 micron</v>
      </c>
      <c r="L616" t="s">
        <v>51</v>
      </c>
      <c r="M616" t="s">
        <v>78</v>
      </c>
      <c r="N616" t="s">
        <v>53</v>
      </c>
      <c r="O616" t="s">
        <v>381</v>
      </c>
      <c r="P616" t="s">
        <v>299</v>
      </c>
      <c r="Q616" t="s">
        <v>81</v>
      </c>
      <c r="R616" t="s">
        <v>494</v>
      </c>
      <c r="S616" t="s">
        <v>63</v>
      </c>
      <c r="T616" t="s">
        <v>382</v>
      </c>
      <c r="U616" t="s">
        <v>259</v>
      </c>
      <c r="V616" t="s">
        <v>147</v>
      </c>
      <c r="W616" t="s">
        <v>1627</v>
      </c>
      <c r="X616" t="s">
        <v>183</v>
      </c>
      <c r="Y616" t="s">
        <v>64</v>
      </c>
      <c r="Z616" t="s">
        <v>51</v>
      </c>
      <c r="AA616" t="s">
        <v>296</v>
      </c>
      <c r="AB616" t="s">
        <v>251</v>
      </c>
      <c r="AC616" t="s">
        <v>64</v>
      </c>
      <c r="AD616" t="s">
        <v>222</v>
      </c>
      <c r="AE616" t="s">
        <v>470</v>
      </c>
      <c r="AF616" t="s">
        <v>69</v>
      </c>
      <c r="AG616" t="s">
        <v>156</v>
      </c>
      <c r="AH616" t="s">
        <v>102</v>
      </c>
      <c r="AI616" t="s">
        <v>239</v>
      </c>
      <c r="AJ616" t="s">
        <v>73</v>
      </c>
      <c r="AK616" t="s">
        <v>314</v>
      </c>
      <c r="AL616" t="s">
        <v>75</v>
      </c>
      <c r="AM616" t="s">
        <v>76</v>
      </c>
      <c r="AN616" t="s">
        <v>78</v>
      </c>
      <c r="AO616" t="s">
        <v>78</v>
      </c>
      <c r="AP616" t="s">
        <v>209</v>
      </c>
      <c r="AQ616" t="s">
        <v>436</v>
      </c>
      <c r="AR616" t="s">
        <v>64</v>
      </c>
      <c r="AS616" t="s">
        <v>481</v>
      </c>
      <c r="AT616" t="s">
        <v>171</v>
      </c>
      <c r="AU616" t="s">
        <v>84</v>
      </c>
    </row>
    <row r="617" spans="1:47" hidden="1" x14ac:dyDescent="0.3">
      <c r="A617" t="s">
        <v>3011</v>
      </c>
      <c r="B617" t="s">
        <v>3012</v>
      </c>
      <c r="C617" s="1" t="str">
        <f t="shared" si="50"/>
        <v>21:0095</v>
      </c>
      <c r="D617" s="1" t="str">
        <f t="shared" si="51"/>
        <v>21:0012</v>
      </c>
      <c r="E617" t="s">
        <v>3013</v>
      </c>
      <c r="F617" t="s">
        <v>3014</v>
      </c>
      <c r="H617">
        <v>66.265018900000001</v>
      </c>
      <c r="I617">
        <v>-112.0482615</v>
      </c>
      <c r="J617" s="1" t="str">
        <f t="shared" si="48"/>
        <v>Till</v>
      </c>
      <c r="K617" s="1" t="str">
        <f t="shared" si="49"/>
        <v>&lt;63 micron</v>
      </c>
      <c r="L617" t="s">
        <v>51</v>
      </c>
      <c r="M617" t="s">
        <v>78</v>
      </c>
      <c r="N617" t="s">
        <v>116</v>
      </c>
      <c r="O617" t="s">
        <v>360</v>
      </c>
      <c r="P617" t="s">
        <v>464</v>
      </c>
      <c r="Q617" t="s">
        <v>259</v>
      </c>
      <c r="R617" t="s">
        <v>692</v>
      </c>
      <c r="S617" t="s">
        <v>119</v>
      </c>
      <c r="T617" t="s">
        <v>192</v>
      </c>
      <c r="U617" t="s">
        <v>81</v>
      </c>
      <c r="V617" t="s">
        <v>147</v>
      </c>
      <c r="W617" t="s">
        <v>2954</v>
      </c>
      <c r="X617" t="s">
        <v>58</v>
      </c>
      <c r="Y617" t="s">
        <v>64</v>
      </c>
      <c r="Z617" t="s">
        <v>51</v>
      </c>
      <c r="AA617" t="s">
        <v>318</v>
      </c>
      <c r="AB617" t="s">
        <v>576</v>
      </c>
      <c r="AC617" t="s">
        <v>64</v>
      </c>
      <c r="AD617" t="s">
        <v>300</v>
      </c>
      <c r="AE617" t="s">
        <v>470</v>
      </c>
      <c r="AF617" t="s">
        <v>69</v>
      </c>
      <c r="AG617" t="s">
        <v>113</v>
      </c>
      <c r="AH617" t="s">
        <v>102</v>
      </c>
      <c r="AI617" t="s">
        <v>239</v>
      </c>
      <c r="AJ617" t="s">
        <v>73</v>
      </c>
      <c r="AK617" t="s">
        <v>355</v>
      </c>
      <c r="AL617" t="s">
        <v>75</v>
      </c>
      <c r="AM617" t="s">
        <v>76</v>
      </c>
      <c r="AN617" t="s">
        <v>154</v>
      </c>
      <c r="AO617" t="s">
        <v>154</v>
      </c>
      <c r="AP617" t="s">
        <v>209</v>
      </c>
      <c r="AQ617" t="s">
        <v>348</v>
      </c>
      <c r="AR617" t="s">
        <v>64</v>
      </c>
      <c r="AS617" t="s">
        <v>333</v>
      </c>
      <c r="AT617" t="s">
        <v>93</v>
      </c>
      <c r="AU617" t="s">
        <v>84</v>
      </c>
    </row>
    <row r="618" spans="1:47" hidden="1" x14ac:dyDescent="0.3">
      <c r="A618" t="s">
        <v>3015</v>
      </c>
      <c r="B618" t="s">
        <v>3016</v>
      </c>
      <c r="C618" s="1" t="str">
        <f t="shared" si="50"/>
        <v>21:0095</v>
      </c>
      <c r="D618" s="1" t="str">
        <f t="shared" si="51"/>
        <v>21:0012</v>
      </c>
      <c r="E618" t="s">
        <v>3017</v>
      </c>
      <c r="F618" t="s">
        <v>3018</v>
      </c>
      <c r="H618">
        <v>66.273344499999993</v>
      </c>
      <c r="I618">
        <v>-112.2042398</v>
      </c>
      <c r="J618" s="1" t="str">
        <f t="shared" si="48"/>
        <v>Till</v>
      </c>
      <c r="K618" s="1" t="str">
        <f t="shared" si="49"/>
        <v>&lt;63 micron</v>
      </c>
      <c r="L618" t="s">
        <v>51</v>
      </c>
      <c r="M618" t="s">
        <v>117</v>
      </c>
      <c r="N618" t="s">
        <v>53</v>
      </c>
      <c r="O618" t="s">
        <v>375</v>
      </c>
      <c r="P618" t="s">
        <v>570</v>
      </c>
      <c r="Q618" t="s">
        <v>64</v>
      </c>
      <c r="R618" t="s">
        <v>113</v>
      </c>
      <c r="S618" t="s">
        <v>181</v>
      </c>
      <c r="T618" t="s">
        <v>470</v>
      </c>
      <c r="U618" t="s">
        <v>81</v>
      </c>
      <c r="V618" t="s">
        <v>95</v>
      </c>
      <c r="W618" t="s">
        <v>246</v>
      </c>
      <c r="X618" t="s">
        <v>58</v>
      </c>
      <c r="Y618" t="s">
        <v>64</v>
      </c>
      <c r="Z618" t="s">
        <v>51</v>
      </c>
      <c r="AA618" t="s">
        <v>68</v>
      </c>
      <c r="AB618" t="s">
        <v>134</v>
      </c>
      <c r="AC618" t="s">
        <v>64</v>
      </c>
      <c r="AD618" t="s">
        <v>719</v>
      </c>
      <c r="AE618" t="s">
        <v>176</v>
      </c>
      <c r="AF618" t="s">
        <v>69</v>
      </c>
      <c r="AG618" t="s">
        <v>562</v>
      </c>
      <c r="AH618" t="s">
        <v>194</v>
      </c>
      <c r="AI618" t="s">
        <v>97</v>
      </c>
      <c r="AJ618" t="s">
        <v>73</v>
      </c>
      <c r="AK618" t="s">
        <v>105</v>
      </c>
      <c r="AL618" t="s">
        <v>75</v>
      </c>
      <c r="AM618" t="s">
        <v>76</v>
      </c>
      <c r="AN618" t="s">
        <v>78</v>
      </c>
      <c r="AO618" t="s">
        <v>78</v>
      </c>
      <c r="AP618" t="s">
        <v>209</v>
      </c>
      <c r="AQ618" t="s">
        <v>170</v>
      </c>
      <c r="AR618" t="s">
        <v>64</v>
      </c>
      <c r="AS618" t="s">
        <v>246</v>
      </c>
      <c r="AT618" t="s">
        <v>171</v>
      </c>
      <c r="AU618" t="s">
        <v>84</v>
      </c>
    </row>
    <row r="619" spans="1:47" hidden="1" x14ac:dyDescent="0.3">
      <c r="A619" t="s">
        <v>3019</v>
      </c>
      <c r="B619" t="s">
        <v>3020</v>
      </c>
      <c r="C619" s="1" t="str">
        <f t="shared" si="50"/>
        <v>21:0095</v>
      </c>
      <c r="D619" s="1" t="str">
        <f t="shared" si="51"/>
        <v>21:0012</v>
      </c>
      <c r="E619" t="s">
        <v>3021</v>
      </c>
      <c r="F619" t="s">
        <v>3022</v>
      </c>
      <c r="H619">
        <v>66.319790800000007</v>
      </c>
      <c r="I619">
        <v>-112.1008207</v>
      </c>
      <c r="J619" s="1" t="str">
        <f t="shared" si="48"/>
        <v>Till</v>
      </c>
      <c r="K619" s="1" t="str">
        <f t="shared" si="49"/>
        <v>&lt;63 micron</v>
      </c>
      <c r="L619" t="s">
        <v>51</v>
      </c>
      <c r="M619" t="s">
        <v>139</v>
      </c>
      <c r="N619" t="s">
        <v>53</v>
      </c>
      <c r="O619" t="s">
        <v>189</v>
      </c>
      <c r="P619" t="s">
        <v>78</v>
      </c>
      <c r="Q619" t="s">
        <v>64</v>
      </c>
      <c r="R619" t="s">
        <v>57</v>
      </c>
      <c r="S619" t="s">
        <v>97</v>
      </c>
      <c r="T619" t="s">
        <v>334</v>
      </c>
      <c r="U619" t="s">
        <v>81</v>
      </c>
      <c r="V619" t="s">
        <v>117</v>
      </c>
      <c r="W619" t="s">
        <v>1148</v>
      </c>
      <c r="X619" t="s">
        <v>72</v>
      </c>
      <c r="Y619" t="s">
        <v>64</v>
      </c>
      <c r="Z619" t="s">
        <v>51</v>
      </c>
      <c r="AA619" t="s">
        <v>814</v>
      </c>
      <c r="AB619" t="s">
        <v>2761</v>
      </c>
      <c r="AC619" t="s">
        <v>64</v>
      </c>
      <c r="AD619" t="s">
        <v>248</v>
      </c>
      <c r="AE619" t="s">
        <v>334</v>
      </c>
      <c r="AF619" t="s">
        <v>69</v>
      </c>
      <c r="AG619" t="s">
        <v>369</v>
      </c>
      <c r="AH619" t="s">
        <v>102</v>
      </c>
      <c r="AI619" t="s">
        <v>584</v>
      </c>
      <c r="AJ619" t="s">
        <v>73</v>
      </c>
      <c r="AK619" t="s">
        <v>314</v>
      </c>
      <c r="AL619" t="s">
        <v>75</v>
      </c>
      <c r="AM619" t="s">
        <v>76</v>
      </c>
      <c r="AN619" t="s">
        <v>78</v>
      </c>
      <c r="AO619" t="s">
        <v>78</v>
      </c>
      <c r="AP619" t="s">
        <v>364</v>
      </c>
      <c r="AQ619" t="s">
        <v>170</v>
      </c>
      <c r="AR619" t="s">
        <v>64</v>
      </c>
      <c r="AS619" t="s">
        <v>55</v>
      </c>
      <c r="AT619" t="s">
        <v>171</v>
      </c>
      <c r="AU619" t="s">
        <v>84</v>
      </c>
    </row>
    <row r="620" spans="1:47" hidden="1" x14ac:dyDescent="0.3">
      <c r="A620" t="s">
        <v>3023</v>
      </c>
      <c r="B620" t="s">
        <v>3024</v>
      </c>
      <c r="C620" s="1" t="str">
        <f t="shared" si="50"/>
        <v>21:0095</v>
      </c>
      <c r="D620" s="1" t="str">
        <f t="shared" si="51"/>
        <v>21:0012</v>
      </c>
      <c r="E620" t="s">
        <v>3025</v>
      </c>
      <c r="F620" t="s">
        <v>3026</v>
      </c>
      <c r="H620">
        <v>66.372302599999998</v>
      </c>
      <c r="I620">
        <v>-112.0533248</v>
      </c>
      <c r="J620" s="1" t="str">
        <f t="shared" si="48"/>
        <v>Till</v>
      </c>
      <c r="K620" s="1" t="str">
        <f t="shared" si="49"/>
        <v>&lt;63 micron</v>
      </c>
      <c r="L620" t="s">
        <v>51</v>
      </c>
      <c r="M620" t="s">
        <v>300</v>
      </c>
      <c r="N620" t="s">
        <v>63</v>
      </c>
      <c r="O620" t="s">
        <v>270</v>
      </c>
      <c r="P620" t="s">
        <v>167</v>
      </c>
      <c r="Q620" t="s">
        <v>64</v>
      </c>
      <c r="R620" t="s">
        <v>562</v>
      </c>
      <c r="S620" t="s">
        <v>63</v>
      </c>
      <c r="T620" t="s">
        <v>149</v>
      </c>
      <c r="U620" t="s">
        <v>259</v>
      </c>
      <c r="V620" t="s">
        <v>147</v>
      </c>
      <c r="W620" t="s">
        <v>784</v>
      </c>
      <c r="X620" t="s">
        <v>58</v>
      </c>
      <c r="Y620" t="s">
        <v>64</v>
      </c>
      <c r="Z620" t="s">
        <v>51</v>
      </c>
      <c r="AA620" t="s">
        <v>192</v>
      </c>
      <c r="AB620" t="s">
        <v>2055</v>
      </c>
      <c r="AC620" t="s">
        <v>81</v>
      </c>
      <c r="AD620" t="s">
        <v>326</v>
      </c>
      <c r="AE620" t="s">
        <v>470</v>
      </c>
      <c r="AF620" t="s">
        <v>69</v>
      </c>
      <c r="AG620" t="s">
        <v>156</v>
      </c>
      <c r="AH620" t="s">
        <v>102</v>
      </c>
      <c r="AI620" t="s">
        <v>202</v>
      </c>
      <c r="AJ620" t="s">
        <v>73</v>
      </c>
      <c r="AK620" t="s">
        <v>339</v>
      </c>
      <c r="AL620" t="s">
        <v>75</v>
      </c>
      <c r="AM620" t="s">
        <v>76</v>
      </c>
      <c r="AN620" t="s">
        <v>147</v>
      </c>
      <c r="AO620" t="s">
        <v>168</v>
      </c>
      <c r="AP620" t="s">
        <v>250</v>
      </c>
      <c r="AQ620" t="s">
        <v>170</v>
      </c>
      <c r="AR620" t="s">
        <v>64</v>
      </c>
      <c r="AS620" t="s">
        <v>55</v>
      </c>
      <c r="AT620" t="s">
        <v>384</v>
      </c>
      <c r="AU620" t="s">
        <v>84</v>
      </c>
    </row>
    <row r="621" spans="1:47" hidden="1" x14ac:dyDescent="0.3">
      <c r="A621" t="s">
        <v>3027</v>
      </c>
      <c r="B621" t="s">
        <v>3028</v>
      </c>
      <c r="C621" s="1" t="str">
        <f t="shared" si="50"/>
        <v>21:0095</v>
      </c>
      <c r="D621" s="1" t="str">
        <f t="shared" si="51"/>
        <v>21:0012</v>
      </c>
      <c r="E621" t="s">
        <v>3029</v>
      </c>
      <c r="F621" t="s">
        <v>3030</v>
      </c>
      <c r="H621">
        <v>66.3282521</v>
      </c>
      <c r="I621">
        <v>-112.25926389999999</v>
      </c>
      <c r="J621" s="1" t="str">
        <f t="shared" si="48"/>
        <v>Till</v>
      </c>
      <c r="K621" s="1" t="str">
        <f t="shared" si="49"/>
        <v>&lt;63 micron</v>
      </c>
      <c r="L621" t="s">
        <v>51</v>
      </c>
      <c r="M621" t="s">
        <v>95</v>
      </c>
      <c r="N621" t="s">
        <v>53</v>
      </c>
      <c r="O621" t="s">
        <v>345</v>
      </c>
      <c r="P621" t="s">
        <v>181</v>
      </c>
      <c r="Q621" t="s">
        <v>259</v>
      </c>
      <c r="R621" t="s">
        <v>140</v>
      </c>
      <c r="S621" t="s">
        <v>97</v>
      </c>
      <c r="T621" t="s">
        <v>176</v>
      </c>
      <c r="U621" t="s">
        <v>81</v>
      </c>
      <c r="V621" t="s">
        <v>61</v>
      </c>
      <c r="W621" t="s">
        <v>222</v>
      </c>
      <c r="X621" t="s">
        <v>72</v>
      </c>
      <c r="Y621" t="s">
        <v>64</v>
      </c>
      <c r="Z621" t="s">
        <v>51</v>
      </c>
      <c r="AA621" t="s">
        <v>334</v>
      </c>
      <c r="AB621" t="s">
        <v>2055</v>
      </c>
      <c r="AC621" t="s">
        <v>64</v>
      </c>
      <c r="AD621" t="s">
        <v>205</v>
      </c>
      <c r="AE621" t="s">
        <v>337</v>
      </c>
      <c r="AF621" t="s">
        <v>69</v>
      </c>
      <c r="AG621" t="s">
        <v>106</v>
      </c>
      <c r="AH621" t="s">
        <v>71</v>
      </c>
      <c r="AI621" t="s">
        <v>277</v>
      </c>
      <c r="AJ621" t="s">
        <v>73</v>
      </c>
      <c r="AK621" t="s">
        <v>473</v>
      </c>
      <c r="AL621" t="s">
        <v>75</v>
      </c>
      <c r="AM621" t="s">
        <v>76</v>
      </c>
      <c r="AN621" t="s">
        <v>219</v>
      </c>
      <c r="AO621" t="s">
        <v>219</v>
      </c>
      <c r="AP621" t="s">
        <v>209</v>
      </c>
      <c r="AQ621" t="s">
        <v>481</v>
      </c>
      <c r="AR621" t="s">
        <v>64</v>
      </c>
      <c r="AS621" t="s">
        <v>126</v>
      </c>
      <c r="AT621" t="s">
        <v>171</v>
      </c>
      <c r="AU621" t="s">
        <v>84</v>
      </c>
    </row>
    <row r="622" spans="1:47" hidden="1" x14ac:dyDescent="0.3">
      <c r="A622" t="s">
        <v>3031</v>
      </c>
      <c r="B622" t="s">
        <v>3032</v>
      </c>
      <c r="C622" s="1" t="str">
        <f t="shared" si="50"/>
        <v>21:0095</v>
      </c>
      <c r="D622" s="1" t="str">
        <f t="shared" si="51"/>
        <v>21:0012</v>
      </c>
      <c r="E622" t="s">
        <v>3033</v>
      </c>
      <c r="F622" t="s">
        <v>3034</v>
      </c>
      <c r="H622">
        <v>66.270191100000005</v>
      </c>
      <c r="I622">
        <v>-112.4014495</v>
      </c>
      <c r="J622" s="1" t="str">
        <f t="shared" si="48"/>
        <v>Till</v>
      </c>
      <c r="K622" s="1" t="str">
        <f t="shared" si="49"/>
        <v>&lt;63 micron</v>
      </c>
      <c r="L622" t="s">
        <v>51</v>
      </c>
      <c r="M622" t="s">
        <v>246</v>
      </c>
      <c r="N622" t="s">
        <v>63</v>
      </c>
      <c r="O622" t="s">
        <v>397</v>
      </c>
      <c r="P622" t="s">
        <v>277</v>
      </c>
      <c r="Q622" t="s">
        <v>64</v>
      </c>
      <c r="R622" t="s">
        <v>224</v>
      </c>
      <c r="S622" t="s">
        <v>114</v>
      </c>
      <c r="T622" t="s">
        <v>127</v>
      </c>
      <c r="U622" t="s">
        <v>56</v>
      </c>
      <c r="V622" t="s">
        <v>246</v>
      </c>
      <c r="W622" t="s">
        <v>569</v>
      </c>
      <c r="X622" t="s">
        <v>79</v>
      </c>
      <c r="Y622" t="s">
        <v>64</v>
      </c>
      <c r="Z622" t="s">
        <v>51</v>
      </c>
      <c r="AA622" t="s">
        <v>308</v>
      </c>
      <c r="AB622" t="s">
        <v>3035</v>
      </c>
      <c r="AC622" t="s">
        <v>64</v>
      </c>
      <c r="AD622" t="s">
        <v>1231</v>
      </c>
      <c r="AE622" t="s">
        <v>814</v>
      </c>
      <c r="AF622" t="s">
        <v>69</v>
      </c>
      <c r="AG622" t="s">
        <v>709</v>
      </c>
      <c r="AH622" t="s">
        <v>71</v>
      </c>
      <c r="AI622" t="s">
        <v>114</v>
      </c>
      <c r="AJ622" t="s">
        <v>73</v>
      </c>
      <c r="AK622" t="s">
        <v>309</v>
      </c>
      <c r="AL622" t="s">
        <v>75</v>
      </c>
      <c r="AM622" t="s">
        <v>76</v>
      </c>
      <c r="AN622" t="s">
        <v>78</v>
      </c>
      <c r="AO622" t="s">
        <v>95</v>
      </c>
      <c r="AP622" t="s">
        <v>225</v>
      </c>
      <c r="AQ622" t="s">
        <v>297</v>
      </c>
      <c r="AR622" t="s">
        <v>64</v>
      </c>
      <c r="AS622" t="s">
        <v>105</v>
      </c>
      <c r="AT622" t="s">
        <v>171</v>
      </c>
      <c r="AU622" t="s">
        <v>84</v>
      </c>
    </row>
    <row r="623" spans="1:47" hidden="1" x14ac:dyDescent="0.3">
      <c r="A623" t="s">
        <v>3036</v>
      </c>
      <c r="B623" t="s">
        <v>3037</v>
      </c>
      <c r="C623" s="1" t="str">
        <f t="shared" si="50"/>
        <v>21:0095</v>
      </c>
      <c r="D623" s="1" t="str">
        <f t="shared" si="51"/>
        <v>21:0012</v>
      </c>
      <c r="E623" t="s">
        <v>3038</v>
      </c>
      <c r="F623" t="s">
        <v>3039</v>
      </c>
      <c r="H623">
        <v>66.363287900000003</v>
      </c>
      <c r="I623">
        <v>-112.3954014</v>
      </c>
      <c r="J623" s="1" t="str">
        <f t="shared" si="48"/>
        <v>Till</v>
      </c>
      <c r="K623" s="1" t="str">
        <f t="shared" si="49"/>
        <v>&lt;63 micron</v>
      </c>
      <c r="L623" t="s">
        <v>51</v>
      </c>
      <c r="M623" t="s">
        <v>78</v>
      </c>
      <c r="N623" t="s">
        <v>81</v>
      </c>
      <c r="O623" t="s">
        <v>203</v>
      </c>
      <c r="P623" t="s">
        <v>421</v>
      </c>
      <c r="Q623" t="s">
        <v>81</v>
      </c>
      <c r="R623" t="s">
        <v>83</v>
      </c>
      <c r="S623" t="s">
        <v>63</v>
      </c>
      <c r="T623" t="s">
        <v>223</v>
      </c>
      <c r="U623" t="s">
        <v>81</v>
      </c>
      <c r="V623" t="s">
        <v>61</v>
      </c>
      <c r="W623" t="s">
        <v>479</v>
      </c>
      <c r="X623" t="s">
        <v>72</v>
      </c>
      <c r="Y623" t="s">
        <v>64</v>
      </c>
      <c r="Z623" t="s">
        <v>51</v>
      </c>
      <c r="AA623" t="s">
        <v>192</v>
      </c>
      <c r="AB623" t="s">
        <v>576</v>
      </c>
      <c r="AC623" t="s">
        <v>64</v>
      </c>
      <c r="AD623" t="s">
        <v>864</v>
      </c>
      <c r="AE623" t="s">
        <v>287</v>
      </c>
      <c r="AF623" t="s">
        <v>69</v>
      </c>
      <c r="AG623" t="s">
        <v>308</v>
      </c>
      <c r="AH623" t="s">
        <v>194</v>
      </c>
      <c r="AI623" t="s">
        <v>226</v>
      </c>
      <c r="AJ623" t="s">
        <v>73</v>
      </c>
      <c r="AK623" t="s">
        <v>210</v>
      </c>
      <c r="AL623" t="s">
        <v>75</v>
      </c>
      <c r="AM623" t="s">
        <v>76</v>
      </c>
      <c r="AN623" t="s">
        <v>78</v>
      </c>
      <c r="AO623" t="s">
        <v>137</v>
      </c>
      <c r="AP623" t="s">
        <v>114</v>
      </c>
      <c r="AQ623" t="s">
        <v>208</v>
      </c>
      <c r="AR623" t="s">
        <v>64</v>
      </c>
      <c r="AS623" t="s">
        <v>92</v>
      </c>
      <c r="AT623" t="s">
        <v>211</v>
      </c>
      <c r="AU623" t="s">
        <v>84</v>
      </c>
    </row>
    <row r="624" spans="1:47" hidden="1" x14ac:dyDescent="0.3">
      <c r="A624" t="s">
        <v>3040</v>
      </c>
      <c r="B624" t="s">
        <v>3041</v>
      </c>
      <c r="C624" s="1" t="str">
        <f t="shared" si="50"/>
        <v>21:0095</v>
      </c>
      <c r="D624" s="1" t="str">
        <f t="shared" si="51"/>
        <v>21:0012</v>
      </c>
      <c r="E624" t="s">
        <v>3038</v>
      </c>
      <c r="F624" t="s">
        <v>3042</v>
      </c>
      <c r="H624">
        <v>66.363287900000003</v>
      </c>
      <c r="I624">
        <v>-112.3954014</v>
      </c>
      <c r="J624" s="1" t="str">
        <f t="shared" si="48"/>
        <v>Till</v>
      </c>
      <c r="K624" s="1" t="str">
        <f t="shared" si="49"/>
        <v>&lt;63 micron</v>
      </c>
      <c r="L624" t="s">
        <v>51</v>
      </c>
      <c r="M624" t="s">
        <v>117</v>
      </c>
      <c r="N624" t="s">
        <v>53</v>
      </c>
      <c r="O624" t="s">
        <v>381</v>
      </c>
      <c r="P624" t="s">
        <v>103</v>
      </c>
      <c r="Q624" t="s">
        <v>81</v>
      </c>
      <c r="R624" t="s">
        <v>140</v>
      </c>
      <c r="S624" t="s">
        <v>63</v>
      </c>
      <c r="T624" t="s">
        <v>334</v>
      </c>
      <c r="U624" t="s">
        <v>81</v>
      </c>
      <c r="V624" t="s">
        <v>61</v>
      </c>
      <c r="W624" t="s">
        <v>1384</v>
      </c>
      <c r="X624" t="s">
        <v>72</v>
      </c>
      <c r="Y624" t="s">
        <v>64</v>
      </c>
      <c r="Z624" t="s">
        <v>51</v>
      </c>
      <c r="AA624" t="s">
        <v>68</v>
      </c>
      <c r="AB624" t="s">
        <v>391</v>
      </c>
      <c r="AC624" t="s">
        <v>64</v>
      </c>
      <c r="AD624" t="s">
        <v>719</v>
      </c>
      <c r="AE624" t="s">
        <v>276</v>
      </c>
      <c r="AF624" t="s">
        <v>69</v>
      </c>
      <c r="AG624" t="s">
        <v>106</v>
      </c>
      <c r="AH624" t="s">
        <v>71</v>
      </c>
      <c r="AI624" t="s">
        <v>332</v>
      </c>
      <c r="AJ624" t="s">
        <v>73</v>
      </c>
      <c r="AK624" t="s">
        <v>155</v>
      </c>
      <c r="AL624" t="s">
        <v>75</v>
      </c>
      <c r="AM624" t="s">
        <v>76</v>
      </c>
      <c r="AN624" t="s">
        <v>117</v>
      </c>
      <c r="AO624" t="s">
        <v>137</v>
      </c>
      <c r="AP624" t="s">
        <v>114</v>
      </c>
      <c r="AQ624" t="s">
        <v>288</v>
      </c>
      <c r="AR624" t="s">
        <v>64</v>
      </c>
      <c r="AS624" t="s">
        <v>333</v>
      </c>
      <c r="AT624" t="s">
        <v>308</v>
      </c>
      <c r="AU624" t="s">
        <v>3043</v>
      </c>
    </row>
    <row r="625" spans="1:47" hidden="1" x14ac:dyDescent="0.3">
      <c r="A625" t="s">
        <v>3044</v>
      </c>
      <c r="B625" t="s">
        <v>3045</v>
      </c>
      <c r="C625" s="1" t="str">
        <f t="shared" si="50"/>
        <v>21:0095</v>
      </c>
      <c r="D625" s="1" t="str">
        <f t="shared" si="51"/>
        <v>21:0012</v>
      </c>
      <c r="E625" t="s">
        <v>3046</v>
      </c>
      <c r="F625" t="s">
        <v>3047</v>
      </c>
      <c r="H625">
        <v>66.391252199999997</v>
      </c>
      <c r="I625">
        <v>-112.2410557</v>
      </c>
      <c r="J625" s="1" t="str">
        <f t="shared" si="48"/>
        <v>Till</v>
      </c>
      <c r="K625" s="1" t="str">
        <f t="shared" si="49"/>
        <v>&lt;63 micron</v>
      </c>
      <c r="L625" t="s">
        <v>51</v>
      </c>
      <c r="M625" t="s">
        <v>78</v>
      </c>
      <c r="N625" t="s">
        <v>56</v>
      </c>
      <c r="O625" t="s">
        <v>381</v>
      </c>
      <c r="P625" t="s">
        <v>398</v>
      </c>
      <c r="Q625" t="s">
        <v>81</v>
      </c>
      <c r="R625" t="s">
        <v>520</v>
      </c>
      <c r="S625" t="s">
        <v>63</v>
      </c>
      <c r="T625" t="s">
        <v>338</v>
      </c>
      <c r="U625" t="s">
        <v>56</v>
      </c>
      <c r="V625" t="s">
        <v>253</v>
      </c>
      <c r="W625" t="s">
        <v>55</v>
      </c>
      <c r="X625" t="s">
        <v>114</v>
      </c>
      <c r="Y625" t="s">
        <v>64</v>
      </c>
      <c r="Z625" t="s">
        <v>51</v>
      </c>
      <c r="AA625" t="s">
        <v>296</v>
      </c>
      <c r="AB625" t="s">
        <v>789</v>
      </c>
      <c r="AC625" t="s">
        <v>64</v>
      </c>
      <c r="AD625" t="s">
        <v>286</v>
      </c>
      <c r="AE625" t="s">
        <v>98</v>
      </c>
      <c r="AF625" t="s">
        <v>69</v>
      </c>
      <c r="AG625" t="s">
        <v>146</v>
      </c>
      <c r="AH625" t="s">
        <v>194</v>
      </c>
      <c r="AI625" t="s">
        <v>293</v>
      </c>
      <c r="AJ625" t="s">
        <v>73</v>
      </c>
      <c r="AK625" t="s">
        <v>181</v>
      </c>
      <c r="AL625" t="s">
        <v>75</v>
      </c>
      <c r="AM625" t="s">
        <v>76</v>
      </c>
      <c r="AN625" t="s">
        <v>78</v>
      </c>
      <c r="AO625" t="s">
        <v>104</v>
      </c>
      <c r="AP625" t="s">
        <v>79</v>
      </c>
      <c r="AQ625" t="s">
        <v>210</v>
      </c>
      <c r="AR625" t="s">
        <v>64</v>
      </c>
      <c r="AS625" t="s">
        <v>436</v>
      </c>
      <c r="AT625" t="s">
        <v>525</v>
      </c>
      <c r="AU625" t="s">
        <v>84</v>
      </c>
    </row>
    <row r="626" spans="1:47" hidden="1" x14ac:dyDescent="0.3">
      <c r="A626" t="s">
        <v>3048</v>
      </c>
      <c r="B626" t="s">
        <v>3049</v>
      </c>
      <c r="C626" s="1" t="str">
        <f t="shared" si="50"/>
        <v>21:0095</v>
      </c>
      <c r="D626" s="1" t="str">
        <f t="shared" si="51"/>
        <v>21:0012</v>
      </c>
      <c r="E626" t="s">
        <v>3050</v>
      </c>
      <c r="F626" t="s">
        <v>3051</v>
      </c>
      <c r="H626">
        <v>66.421695600000007</v>
      </c>
      <c r="I626">
        <v>-112.04520890000001</v>
      </c>
      <c r="J626" s="1" t="str">
        <f t="shared" si="48"/>
        <v>Till</v>
      </c>
      <c r="K626" s="1" t="str">
        <f t="shared" si="49"/>
        <v>&lt;63 micron</v>
      </c>
      <c r="L626" t="s">
        <v>51</v>
      </c>
      <c r="M626" t="s">
        <v>77</v>
      </c>
      <c r="N626" t="s">
        <v>53</v>
      </c>
      <c r="O626" t="s">
        <v>315</v>
      </c>
      <c r="P626" t="s">
        <v>78</v>
      </c>
      <c r="Q626" t="s">
        <v>81</v>
      </c>
      <c r="R626" t="s">
        <v>472</v>
      </c>
      <c r="S626" t="s">
        <v>58</v>
      </c>
      <c r="T626" t="s">
        <v>136</v>
      </c>
      <c r="U626" t="s">
        <v>56</v>
      </c>
      <c r="V626" t="s">
        <v>117</v>
      </c>
      <c r="W626" t="s">
        <v>333</v>
      </c>
      <c r="X626" t="s">
        <v>119</v>
      </c>
      <c r="Y626" t="s">
        <v>64</v>
      </c>
      <c r="Z626" t="s">
        <v>51</v>
      </c>
      <c r="AA626" t="s">
        <v>318</v>
      </c>
      <c r="AB626" t="s">
        <v>789</v>
      </c>
      <c r="AC626" t="s">
        <v>64</v>
      </c>
      <c r="AD626" t="s">
        <v>459</v>
      </c>
      <c r="AE626" t="s">
        <v>206</v>
      </c>
      <c r="AF626" t="s">
        <v>69</v>
      </c>
      <c r="AG626" t="s">
        <v>472</v>
      </c>
      <c r="AH626" t="s">
        <v>102</v>
      </c>
      <c r="AI626" t="s">
        <v>166</v>
      </c>
      <c r="AJ626" t="s">
        <v>73</v>
      </c>
      <c r="AK626" t="s">
        <v>52</v>
      </c>
      <c r="AL626" t="s">
        <v>3052</v>
      </c>
      <c r="AM626" t="s">
        <v>76</v>
      </c>
      <c r="AN626" t="s">
        <v>78</v>
      </c>
      <c r="AO626" t="s">
        <v>168</v>
      </c>
      <c r="AP626" t="s">
        <v>72</v>
      </c>
      <c r="AQ626" t="s">
        <v>170</v>
      </c>
      <c r="AR626" t="s">
        <v>64</v>
      </c>
      <c r="AS626" t="s">
        <v>299</v>
      </c>
      <c r="AT626" t="s">
        <v>384</v>
      </c>
      <c r="AU626" t="s">
        <v>84</v>
      </c>
    </row>
    <row r="627" spans="1:47" hidden="1" x14ac:dyDescent="0.3">
      <c r="A627" t="s">
        <v>3053</v>
      </c>
      <c r="B627" t="s">
        <v>3054</v>
      </c>
      <c r="C627" s="1" t="str">
        <f t="shared" si="50"/>
        <v>21:0095</v>
      </c>
      <c r="D627" s="1" t="str">
        <f t="shared" si="51"/>
        <v>21:0012</v>
      </c>
      <c r="E627" t="s">
        <v>3055</v>
      </c>
      <c r="F627" t="s">
        <v>3056</v>
      </c>
      <c r="H627">
        <v>66.468691300000003</v>
      </c>
      <c r="I627">
        <v>-112.1241291</v>
      </c>
      <c r="J627" s="1" t="str">
        <f t="shared" si="48"/>
        <v>Till</v>
      </c>
      <c r="K627" s="1" t="str">
        <f t="shared" si="49"/>
        <v>&lt;63 micron</v>
      </c>
      <c r="L627" t="s">
        <v>51</v>
      </c>
      <c r="M627" t="s">
        <v>61</v>
      </c>
      <c r="N627" t="s">
        <v>53</v>
      </c>
      <c r="O627" t="s">
        <v>282</v>
      </c>
      <c r="P627" t="s">
        <v>78</v>
      </c>
      <c r="Q627" t="s">
        <v>81</v>
      </c>
      <c r="R627" t="s">
        <v>59</v>
      </c>
      <c r="S627" t="s">
        <v>97</v>
      </c>
      <c r="T627" t="s">
        <v>149</v>
      </c>
      <c r="U627" t="s">
        <v>81</v>
      </c>
      <c r="V627" t="s">
        <v>147</v>
      </c>
      <c r="W627" t="s">
        <v>685</v>
      </c>
      <c r="X627" t="s">
        <v>58</v>
      </c>
      <c r="Y627" t="s">
        <v>64</v>
      </c>
      <c r="Z627" t="s">
        <v>51</v>
      </c>
      <c r="AA627" t="s">
        <v>149</v>
      </c>
      <c r="AB627" t="s">
        <v>1172</v>
      </c>
      <c r="AC627" t="s">
        <v>64</v>
      </c>
      <c r="AD627" t="s">
        <v>452</v>
      </c>
      <c r="AE627" t="s">
        <v>276</v>
      </c>
      <c r="AF627" t="s">
        <v>69</v>
      </c>
      <c r="AG627" t="s">
        <v>709</v>
      </c>
      <c r="AH627" t="s">
        <v>194</v>
      </c>
      <c r="AI627" t="s">
        <v>202</v>
      </c>
      <c r="AJ627" t="s">
        <v>73</v>
      </c>
      <c r="AK627" t="s">
        <v>355</v>
      </c>
      <c r="AL627" t="s">
        <v>75</v>
      </c>
      <c r="AM627" t="s">
        <v>76</v>
      </c>
      <c r="AN627" t="s">
        <v>78</v>
      </c>
      <c r="AO627" t="s">
        <v>104</v>
      </c>
      <c r="AP627" t="s">
        <v>58</v>
      </c>
      <c r="AQ627" t="s">
        <v>92</v>
      </c>
      <c r="AR627" t="s">
        <v>64</v>
      </c>
      <c r="AS627" t="s">
        <v>55</v>
      </c>
      <c r="AT627" t="s">
        <v>171</v>
      </c>
      <c r="AU627" t="s">
        <v>84</v>
      </c>
    </row>
    <row r="628" spans="1:47" hidden="1" x14ac:dyDescent="0.3">
      <c r="A628" t="s">
        <v>3057</v>
      </c>
      <c r="B628" t="s">
        <v>3058</v>
      </c>
      <c r="C628" s="1" t="str">
        <f t="shared" si="50"/>
        <v>21:0095</v>
      </c>
      <c r="D628" s="1" t="str">
        <f t="shared" si="51"/>
        <v>21:0012</v>
      </c>
      <c r="E628" t="s">
        <v>3059</v>
      </c>
      <c r="F628" t="s">
        <v>3060</v>
      </c>
      <c r="H628">
        <v>66.446793099999994</v>
      </c>
      <c r="I628">
        <v>-112.223963</v>
      </c>
      <c r="J628" s="1" t="str">
        <f t="shared" si="48"/>
        <v>Till</v>
      </c>
      <c r="K628" s="1" t="str">
        <f t="shared" si="49"/>
        <v>&lt;63 micron</v>
      </c>
      <c r="L628" t="s">
        <v>51</v>
      </c>
      <c r="M628" t="s">
        <v>147</v>
      </c>
      <c r="N628" t="s">
        <v>53</v>
      </c>
      <c r="O628" t="s">
        <v>216</v>
      </c>
      <c r="P628" t="s">
        <v>81</v>
      </c>
      <c r="Q628" t="s">
        <v>81</v>
      </c>
      <c r="R628" t="s">
        <v>127</v>
      </c>
      <c r="S628" t="s">
        <v>97</v>
      </c>
      <c r="T628" t="s">
        <v>336</v>
      </c>
      <c r="U628" t="s">
        <v>81</v>
      </c>
      <c r="V628" t="s">
        <v>95</v>
      </c>
      <c r="W628" t="s">
        <v>1064</v>
      </c>
      <c r="X628" t="s">
        <v>72</v>
      </c>
      <c r="Y628" t="s">
        <v>64</v>
      </c>
      <c r="Z628" t="s">
        <v>51</v>
      </c>
      <c r="AA628" t="s">
        <v>336</v>
      </c>
      <c r="AB628" t="s">
        <v>391</v>
      </c>
      <c r="AC628" t="s">
        <v>64</v>
      </c>
      <c r="AD628" t="s">
        <v>139</v>
      </c>
      <c r="AE628" t="s">
        <v>152</v>
      </c>
      <c r="AF628" t="s">
        <v>69</v>
      </c>
      <c r="AG628" t="s">
        <v>621</v>
      </c>
      <c r="AH628" t="s">
        <v>102</v>
      </c>
      <c r="AI628" t="s">
        <v>332</v>
      </c>
      <c r="AJ628" t="s">
        <v>73</v>
      </c>
      <c r="AK628" t="s">
        <v>473</v>
      </c>
      <c r="AL628" t="s">
        <v>75</v>
      </c>
      <c r="AM628" t="s">
        <v>76</v>
      </c>
      <c r="AN628" t="s">
        <v>78</v>
      </c>
      <c r="AO628" t="s">
        <v>104</v>
      </c>
      <c r="AP628" t="s">
        <v>89</v>
      </c>
      <c r="AQ628" t="s">
        <v>340</v>
      </c>
      <c r="AR628" t="s">
        <v>64</v>
      </c>
      <c r="AS628" t="s">
        <v>299</v>
      </c>
      <c r="AT628" t="s">
        <v>171</v>
      </c>
      <c r="AU628" t="s">
        <v>84</v>
      </c>
    </row>
    <row r="629" spans="1:47" hidden="1" x14ac:dyDescent="0.3">
      <c r="A629" t="s">
        <v>3061</v>
      </c>
      <c r="B629" t="s">
        <v>3062</v>
      </c>
      <c r="C629" s="1" t="str">
        <f t="shared" si="50"/>
        <v>21:0095</v>
      </c>
      <c r="D629" s="1" t="str">
        <f t="shared" si="51"/>
        <v>21:0012</v>
      </c>
      <c r="E629" t="s">
        <v>3063</v>
      </c>
      <c r="F629" t="s">
        <v>3064</v>
      </c>
      <c r="H629">
        <v>66.427473399999997</v>
      </c>
      <c r="I629">
        <v>-112.39826290000001</v>
      </c>
      <c r="J629" s="1" t="str">
        <f t="shared" si="48"/>
        <v>Till</v>
      </c>
      <c r="K629" s="1" t="str">
        <f t="shared" si="49"/>
        <v>&lt;63 micron</v>
      </c>
      <c r="L629" t="s">
        <v>51</v>
      </c>
      <c r="M629" t="s">
        <v>269</v>
      </c>
      <c r="N629" t="s">
        <v>56</v>
      </c>
      <c r="O629" t="s">
        <v>707</v>
      </c>
      <c r="P629" t="s">
        <v>436</v>
      </c>
      <c r="Q629" t="s">
        <v>81</v>
      </c>
      <c r="R629" t="s">
        <v>106</v>
      </c>
      <c r="S629" t="s">
        <v>269</v>
      </c>
      <c r="T629" t="s">
        <v>83</v>
      </c>
      <c r="U629" t="s">
        <v>56</v>
      </c>
      <c r="V629" t="s">
        <v>147</v>
      </c>
      <c r="W629" t="s">
        <v>3065</v>
      </c>
      <c r="X629" t="s">
        <v>72</v>
      </c>
      <c r="Y629" t="s">
        <v>64</v>
      </c>
      <c r="Z629" t="s">
        <v>51</v>
      </c>
      <c r="AA629" t="s">
        <v>296</v>
      </c>
      <c r="AB629" t="s">
        <v>3035</v>
      </c>
      <c r="AC629" t="s">
        <v>64</v>
      </c>
      <c r="AD629" t="s">
        <v>317</v>
      </c>
      <c r="AE629" t="s">
        <v>149</v>
      </c>
      <c r="AF629" t="s">
        <v>69</v>
      </c>
      <c r="AG629" t="s">
        <v>70</v>
      </c>
      <c r="AH629" t="s">
        <v>251</v>
      </c>
      <c r="AI629" t="s">
        <v>114</v>
      </c>
      <c r="AJ629" t="s">
        <v>73</v>
      </c>
      <c r="AK629" t="s">
        <v>125</v>
      </c>
      <c r="AL629" t="s">
        <v>75</v>
      </c>
      <c r="AM629" t="s">
        <v>76</v>
      </c>
      <c r="AN629" t="s">
        <v>333</v>
      </c>
      <c r="AO629" t="s">
        <v>259</v>
      </c>
      <c r="AP629" t="s">
        <v>178</v>
      </c>
      <c r="AQ629" t="s">
        <v>80</v>
      </c>
      <c r="AR629" t="s">
        <v>64</v>
      </c>
      <c r="AS629" t="s">
        <v>116</v>
      </c>
      <c r="AT629" t="s">
        <v>825</v>
      </c>
      <c r="AU629" t="s">
        <v>84</v>
      </c>
    </row>
    <row r="630" spans="1:47" hidden="1" x14ac:dyDescent="0.3">
      <c r="A630" t="s">
        <v>3066</v>
      </c>
      <c r="B630" t="s">
        <v>3067</v>
      </c>
      <c r="C630" s="1" t="str">
        <f t="shared" si="50"/>
        <v>21:0095</v>
      </c>
      <c r="D630" s="1" t="str">
        <f t="shared" si="51"/>
        <v>21:0012</v>
      </c>
      <c r="E630" t="s">
        <v>3068</v>
      </c>
      <c r="F630" t="s">
        <v>3069</v>
      </c>
      <c r="H630">
        <v>66.479523599999993</v>
      </c>
      <c r="I630">
        <v>-112.38336839999999</v>
      </c>
      <c r="J630" s="1" t="str">
        <f t="shared" si="48"/>
        <v>Till</v>
      </c>
      <c r="K630" s="1" t="str">
        <f t="shared" si="49"/>
        <v>&lt;63 micron</v>
      </c>
      <c r="L630" t="s">
        <v>51</v>
      </c>
      <c r="M630" t="s">
        <v>183</v>
      </c>
      <c r="N630" t="s">
        <v>116</v>
      </c>
      <c r="O630" t="s">
        <v>163</v>
      </c>
      <c r="P630" t="s">
        <v>239</v>
      </c>
      <c r="Q630" t="s">
        <v>64</v>
      </c>
      <c r="R630" t="s">
        <v>562</v>
      </c>
      <c r="S630" t="s">
        <v>225</v>
      </c>
      <c r="T630" t="s">
        <v>954</v>
      </c>
      <c r="U630" t="s">
        <v>116</v>
      </c>
      <c r="V630" t="s">
        <v>147</v>
      </c>
      <c r="W630" t="s">
        <v>3070</v>
      </c>
      <c r="X630" t="s">
        <v>63</v>
      </c>
      <c r="Y630" t="s">
        <v>64</v>
      </c>
      <c r="Z630" t="s">
        <v>51</v>
      </c>
      <c r="AA630" t="s">
        <v>814</v>
      </c>
      <c r="AB630" t="s">
        <v>2709</v>
      </c>
      <c r="AC630" t="s">
        <v>64</v>
      </c>
      <c r="AD630" t="s">
        <v>684</v>
      </c>
      <c r="AE630" t="s">
        <v>507</v>
      </c>
      <c r="AF630" t="s">
        <v>69</v>
      </c>
      <c r="AG630" t="s">
        <v>83</v>
      </c>
      <c r="AH630" t="s">
        <v>137</v>
      </c>
      <c r="AI630" t="s">
        <v>183</v>
      </c>
      <c r="AJ630" t="s">
        <v>73</v>
      </c>
      <c r="AK630" t="s">
        <v>196</v>
      </c>
      <c r="AL630" t="s">
        <v>75</v>
      </c>
      <c r="AM630" t="s">
        <v>76</v>
      </c>
      <c r="AN630" t="s">
        <v>78</v>
      </c>
      <c r="AO630" t="s">
        <v>137</v>
      </c>
      <c r="AP630" t="s">
        <v>79</v>
      </c>
      <c r="AQ630" t="s">
        <v>297</v>
      </c>
      <c r="AR630" t="s">
        <v>56</v>
      </c>
      <c r="AS630" t="s">
        <v>481</v>
      </c>
      <c r="AT630" t="s">
        <v>400</v>
      </c>
      <c r="AU630" t="s">
        <v>84</v>
      </c>
    </row>
    <row r="631" spans="1:47" hidden="1" x14ac:dyDescent="0.3">
      <c r="A631" t="s">
        <v>3071</v>
      </c>
      <c r="B631" t="s">
        <v>3072</v>
      </c>
      <c r="C631" s="1" t="str">
        <f t="shared" si="50"/>
        <v>21:0095</v>
      </c>
      <c r="D631" s="1" t="str">
        <f t="shared" si="51"/>
        <v>21:0012</v>
      </c>
      <c r="E631" t="s">
        <v>3073</v>
      </c>
      <c r="F631" t="s">
        <v>3074</v>
      </c>
      <c r="H631">
        <v>66.515119799999994</v>
      </c>
      <c r="I631">
        <v>-112.2666789</v>
      </c>
      <c r="J631" s="1" t="str">
        <f t="shared" si="48"/>
        <v>Till</v>
      </c>
      <c r="K631" s="1" t="str">
        <f t="shared" si="49"/>
        <v>&lt;63 micron</v>
      </c>
      <c r="L631" t="s">
        <v>51</v>
      </c>
      <c r="M631" t="s">
        <v>147</v>
      </c>
      <c r="N631" t="s">
        <v>53</v>
      </c>
      <c r="O631" t="s">
        <v>650</v>
      </c>
      <c r="P631" t="s">
        <v>154</v>
      </c>
      <c r="Q631" t="s">
        <v>64</v>
      </c>
      <c r="R631" t="s">
        <v>234</v>
      </c>
      <c r="S631" t="s">
        <v>181</v>
      </c>
      <c r="T631" t="s">
        <v>336</v>
      </c>
      <c r="U631" t="s">
        <v>81</v>
      </c>
      <c r="V631" t="s">
        <v>61</v>
      </c>
      <c r="W631" t="s">
        <v>222</v>
      </c>
      <c r="X631" t="s">
        <v>72</v>
      </c>
      <c r="Y631" t="s">
        <v>64</v>
      </c>
      <c r="Z631" t="s">
        <v>51</v>
      </c>
      <c r="AA631" t="s">
        <v>149</v>
      </c>
      <c r="AB631" t="s">
        <v>150</v>
      </c>
      <c r="AC631" t="s">
        <v>64</v>
      </c>
      <c r="AD631" t="s">
        <v>326</v>
      </c>
      <c r="AE631" t="s">
        <v>337</v>
      </c>
      <c r="AF631" t="s">
        <v>69</v>
      </c>
      <c r="AG631" t="s">
        <v>525</v>
      </c>
      <c r="AH631" t="s">
        <v>194</v>
      </c>
      <c r="AI631" t="s">
        <v>97</v>
      </c>
      <c r="AJ631" t="s">
        <v>73</v>
      </c>
      <c r="AK631" t="s">
        <v>339</v>
      </c>
      <c r="AL631" t="s">
        <v>75</v>
      </c>
      <c r="AM631" t="s">
        <v>76</v>
      </c>
      <c r="AN631" t="s">
        <v>78</v>
      </c>
      <c r="AO631" t="s">
        <v>78</v>
      </c>
      <c r="AP631" t="s">
        <v>58</v>
      </c>
      <c r="AQ631" t="s">
        <v>297</v>
      </c>
      <c r="AR631" t="s">
        <v>64</v>
      </c>
      <c r="AS631" t="s">
        <v>126</v>
      </c>
      <c r="AT631" t="s">
        <v>171</v>
      </c>
      <c r="AU631" t="s">
        <v>84</v>
      </c>
    </row>
    <row r="632" spans="1:47" hidden="1" x14ac:dyDescent="0.3">
      <c r="A632" t="s">
        <v>3075</v>
      </c>
      <c r="B632" t="s">
        <v>3076</v>
      </c>
      <c r="C632" s="1" t="str">
        <f t="shared" si="50"/>
        <v>21:0095</v>
      </c>
      <c r="D632" s="1" t="str">
        <f t="shared" si="51"/>
        <v>21:0012</v>
      </c>
      <c r="E632" t="s">
        <v>3077</v>
      </c>
      <c r="F632" t="s">
        <v>3078</v>
      </c>
      <c r="H632">
        <v>66.524163000000001</v>
      </c>
      <c r="I632">
        <v>-112.0630302</v>
      </c>
      <c r="J632" s="1" t="str">
        <f t="shared" si="48"/>
        <v>Till</v>
      </c>
      <c r="K632" s="1" t="str">
        <f t="shared" si="49"/>
        <v>&lt;63 micron</v>
      </c>
      <c r="L632" t="s">
        <v>51</v>
      </c>
      <c r="M632" t="s">
        <v>126</v>
      </c>
      <c r="N632" t="s">
        <v>116</v>
      </c>
      <c r="O632" t="s">
        <v>1116</v>
      </c>
      <c r="P632" t="s">
        <v>339</v>
      </c>
      <c r="Q632" t="s">
        <v>64</v>
      </c>
      <c r="R632" t="s">
        <v>145</v>
      </c>
      <c r="S632" t="s">
        <v>97</v>
      </c>
      <c r="T632" t="s">
        <v>162</v>
      </c>
      <c r="U632" t="s">
        <v>259</v>
      </c>
      <c r="V632" t="s">
        <v>154</v>
      </c>
      <c r="W632" t="s">
        <v>100</v>
      </c>
      <c r="X632" t="s">
        <v>58</v>
      </c>
      <c r="Y632" t="s">
        <v>64</v>
      </c>
      <c r="Z632" t="s">
        <v>51</v>
      </c>
      <c r="AA632" t="s">
        <v>336</v>
      </c>
      <c r="AB632" t="s">
        <v>408</v>
      </c>
      <c r="AC632" t="s">
        <v>64</v>
      </c>
      <c r="AD632" t="s">
        <v>205</v>
      </c>
      <c r="AE632" t="s">
        <v>419</v>
      </c>
      <c r="AF632" t="s">
        <v>69</v>
      </c>
      <c r="AG632" t="s">
        <v>113</v>
      </c>
      <c r="AH632" t="s">
        <v>71</v>
      </c>
      <c r="AI632" t="s">
        <v>686</v>
      </c>
      <c r="AJ632" t="s">
        <v>73</v>
      </c>
      <c r="AK632" t="s">
        <v>105</v>
      </c>
      <c r="AL632" t="s">
        <v>75</v>
      </c>
      <c r="AM632" t="s">
        <v>76</v>
      </c>
      <c r="AN632" t="s">
        <v>61</v>
      </c>
      <c r="AO632" t="s">
        <v>78</v>
      </c>
      <c r="AP632" t="s">
        <v>209</v>
      </c>
      <c r="AQ632" t="s">
        <v>170</v>
      </c>
      <c r="AR632" t="s">
        <v>64</v>
      </c>
      <c r="AS632" t="s">
        <v>82</v>
      </c>
      <c r="AT632" t="s">
        <v>171</v>
      </c>
      <c r="AU632" t="s">
        <v>84</v>
      </c>
    </row>
    <row r="633" spans="1:47" hidden="1" x14ac:dyDescent="0.3">
      <c r="A633" t="s">
        <v>3079</v>
      </c>
      <c r="B633" t="s">
        <v>3080</v>
      </c>
      <c r="C633" s="1" t="str">
        <f t="shared" si="50"/>
        <v>21:0095</v>
      </c>
      <c r="D633" s="1" t="str">
        <f t="shared" si="51"/>
        <v>21:0012</v>
      </c>
      <c r="E633" t="s">
        <v>3081</v>
      </c>
      <c r="F633" t="s">
        <v>3082</v>
      </c>
      <c r="H633">
        <v>66.589504399999996</v>
      </c>
      <c r="I633">
        <v>-112.03652599999999</v>
      </c>
      <c r="J633" s="1" t="str">
        <f t="shared" si="48"/>
        <v>Till</v>
      </c>
      <c r="K633" s="1" t="str">
        <f t="shared" si="49"/>
        <v>&lt;63 micron</v>
      </c>
      <c r="L633" t="s">
        <v>51</v>
      </c>
      <c r="M633" t="s">
        <v>168</v>
      </c>
      <c r="N633" t="s">
        <v>81</v>
      </c>
      <c r="O633" t="s">
        <v>650</v>
      </c>
      <c r="P633" t="s">
        <v>147</v>
      </c>
      <c r="Q633" t="s">
        <v>81</v>
      </c>
      <c r="R633" t="s">
        <v>435</v>
      </c>
      <c r="S633" t="s">
        <v>181</v>
      </c>
      <c r="T633" t="s">
        <v>336</v>
      </c>
      <c r="U633" t="s">
        <v>81</v>
      </c>
      <c r="V633" t="s">
        <v>147</v>
      </c>
      <c r="W633" t="s">
        <v>77</v>
      </c>
      <c r="X633" t="s">
        <v>209</v>
      </c>
      <c r="Y633" t="s">
        <v>64</v>
      </c>
      <c r="Z633" t="s">
        <v>51</v>
      </c>
      <c r="AA633" t="s">
        <v>65</v>
      </c>
      <c r="AB633" t="s">
        <v>391</v>
      </c>
      <c r="AC633" t="s">
        <v>81</v>
      </c>
      <c r="AD633" t="s">
        <v>459</v>
      </c>
      <c r="AE633" t="s">
        <v>101</v>
      </c>
      <c r="AF633" t="s">
        <v>69</v>
      </c>
      <c r="AG633" t="s">
        <v>384</v>
      </c>
      <c r="AH633" t="s">
        <v>194</v>
      </c>
      <c r="AI633" t="s">
        <v>202</v>
      </c>
      <c r="AJ633" t="s">
        <v>73</v>
      </c>
      <c r="AK633" t="s">
        <v>153</v>
      </c>
      <c r="AL633" t="s">
        <v>75</v>
      </c>
      <c r="AM633" t="s">
        <v>76</v>
      </c>
      <c r="AN633" t="s">
        <v>300</v>
      </c>
      <c r="AO633" t="s">
        <v>78</v>
      </c>
      <c r="AP633" t="s">
        <v>72</v>
      </c>
      <c r="AQ633" t="s">
        <v>91</v>
      </c>
      <c r="AR633" t="s">
        <v>64</v>
      </c>
      <c r="AS633" t="s">
        <v>333</v>
      </c>
      <c r="AT633" t="s">
        <v>316</v>
      </c>
      <c r="AU633" t="s">
        <v>84</v>
      </c>
    </row>
    <row r="634" spans="1:47" hidden="1" x14ac:dyDescent="0.3">
      <c r="A634" t="s">
        <v>3083</v>
      </c>
      <c r="B634" t="s">
        <v>3084</v>
      </c>
      <c r="C634" s="1" t="str">
        <f t="shared" si="50"/>
        <v>21:0095</v>
      </c>
      <c r="D634" s="1" t="str">
        <f t="shared" si="51"/>
        <v>21:0012</v>
      </c>
      <c r="E634" t="s">
        <v>3081</v>
      </c>
      <c r="F634" t="s">
        <v>3085</v>
      </c>
      <c r="H634">
        <v>66.589504399999996</v>
      </c>
      <c r="I634">
        <v>-112.03652599999999</v>
      </c>
      <c r="J634" s="1" t="str">
        <f t="shared" si="48"/>
        <v>Till</v>
      </c>
      <c r="K634" s="1" t="str">
        <f t="shared" si="49"/>
        <v>&lt;63 micron</v>
      </c>
      <c r="L634" t="s">
        <v>51</v>
      </c>
      <c r="M634" t="s">
        <v>77</v>
      </c>
      <c r="N634" t="s">
        <v>81</v>
      </c>
      <c r="O634" t="s">
        <v>112</v>
      </c>
      <c r="P634" t="s">
        <v>253</v>
      </c>
      <c r="Q634" t="s">
        <v>259</v>
      </c>
      <c r="R634" t="s">
        <v>132</v>
      </c>
      <c r="S634" t="s">
        <v>181</v>
      </c>
      <c r="T634" t="s">
        <v>470</v>
      </c>
      <c r="U634" t="s">
        <v>81</v>
      </c>
      <c r="V634" t="s">
        <v>147</v>
      </c>
      <c r="W634" t="s">
        <v>248</v>
      </c>
      <c r="X634" t="s">
        <v>58</v>
      </c>
      <c r="Y634" t="s">
        <v>64</v>
      </c>
      <c r="Z634" t="s">
        <v>51</v>
      </c>
      <c r="AA634" t="s">
        <v>814</v>
      </c>
      <c r="AB634" t="s">
        <v>768</v>
      </c>
      <c r="AC634" t="s">
        <v>64</v>
      </c>
      <c r="AD634" t="s">
        <v>193</v>
      </c>
      <c r="AE634" t="s">
        <v>98</v>
      </c>
      <c r="AF634" t="s">
        <v>69</v>
      </c>
      <c r="AG634" t="s">
        <v>621</v>
      </c>
      <c r="AH634" t="s">
        <v>102</v>
      </c>
      <c r="AI634" t="s">
        <v>600</v>
      </c>
      <c r="AJ634" t="s">
        <v>73</v>
      </c>
      <c r="AK634" t="s">
        <v>314</v>
      </c>
      <c r="AL634" t="s">
        <v>75</v>
      </c>
      <c r="AM634" t="s">
        <v>76</v>
      </c>
      <c r="AN634" t="s">
        <v>253</v>
      </c>
      <c r="AO634" t="s">
        <v>104</v>
      </c>
      <c r="AP634" t="s">
        <v>58</v>
      </c>
      <c r="AQ634" t="s">
        <v>283</v>
      </c>
      <c r="AR634" t="s">
        <v>64</v>
      </c>
      <c r="AS634" t="s">
        <v>92</v>
      </c>
      <c r="AT634" t="s">
        <v>132</v>
      </c>
      <c r="AU634" t="s">
        <v>3086</v>
      </c>
    </row>
    <row r="635" spans="1:47" hidden="1" x14ac:dyDescent="0.3">
      <c r="A635" t="s">
        <v>3087</v>
      </c>
      <c r="B635" t="s">
        <v>3088</v>
      </c>
      <c r="C635" s="1" t="str">
        <f t="shared" si="50"/>
        <v>21:0095</v>
      </c>
      <c r="D635" s="1" t="str">
        <f t="shared" si="51"/>
        <v>21:0012</v>
      </c>
      <c r="E635" t="s">
        <v>3089</v>
      </c>
      <c r="F635" t="s">
        <v>3090</v>
      </c>
      <c r="H635">
        <v>66.576785299999997</v>
      </c>
      <c r="I635">
        <v>-112.2400612</v>
      </c>
      <c r="J635" s="1" t="str">
        <f t="shared" si="48"/>
        <v>Till</v>
      </c>
      <c r="K635" s="1" t="str">
        <f t="shared" si="49"/>
        <v>&lt;63 micron</v>
      </c>
      <c r="L635" t="s">
        <v>51</v>
      </c>
      <c r="M635" t="s">
        <v>81</v>
      </c>
      <c r="N635" t="s">
        <v>81</v>
      </c>
      <c r="O635" t="s">
        <v>245</v>
      </c>
      <c r="P635" t="s">
        <v>340</v>
      </c>
      <c r="Q635" t="s">
        <v>81</v>
      </c>
      <c r="R635" t="s">
        <v>525</v>
      </c>
      <c r="S635" t="s">
        <v>72</v>
      </c>
      <c r="T635" t="s">
        <v>273</v>
      </c>
      <c r="U635" t="s">
        <v>56</v>
      </c>
      <c r="V635" t="s">
        <v>117</v>
      </c>
      <c r="W635" t="s">
        <v>1231</v>
      </c>
      <c r="X635" t="s">
        <v>72</v>
      </c>
      <c r="Y635" t="s">
        <v>64</v>
      </c>
      <c r="Z635" t="s">
        <v>51</v>
      </c>
      <c r="AA635" t="s">
        <v>316</v>
      </c>
      <c r="AB635" t="s">
        <v>1172</v>
      </c>
      <c r="AC635" t="s">
        <v>81</v>
      </c>
      <c r="AD635" t="s">
        <v>205</v>
      </c>
      <c r="AE635" t="s">
        <v>192</v>
      </c>
      <c r="AF635" t="s">
        <v>384</v>
      </c>
      <c r="AG635" t="s">
        <v>217</v>
      </c>
      <c r="AH635" t="s">
        <v>391</v>
      </c>
      <c r="AI635" t="s">
        <v>570</v>
      </c>
      <c r="AJ635" t="s">
        <v>73</v>
      </c>
      <c r="AK635" t="s">
        <v>686</v>
      </c>
      <c r="AL635" t="s">
        <v>75</v>
      </c>
      <c r="AM635" t="s">
        <v>76</v>
      </c>
      <c r="AN635" t="s">
        <v>78</v>
      </c>
      <c r="AO635" t="s">
        <v>137</v>
      </c>
      <c r="AP635" t="s">
        <v>183</v>
      </c>
      <c r="AQ635" t="s">
        <v>421</v>
      </c>
      <c r="AR635" t="s">
        <v>64</v>
      </c>
      <c r="AS635" t="s">
        <v>55</v>
      </c>
      <c r="AT635" t="s">
        <v>709</v>
      </c>
      <c r="AU635" t="s">
        <v>84</v>
      </c>
    </row>
    <row r="636" spans="1:47" hidden="1" x14ac:dyDescent="0.3">
      <c r="A636" t="s">
        <v>3091</v>
      </c>
      <c r="B636" t="s">
        <v>3092</v>
      </c>
      <c r="C636" s="1" t="str">
        <f t="shared" si="50"/>
        <v>21:0095</v>
      </c>
      <c r="D636" s="1" t="str">
        <f t="shared" si="51"/>
        <v>21:0012</v>
      </c>
      <c r="E636" t="s">
        <v>3093</v>
      </c>
      <c r="F636" t="s">
        <v>3094</v>
      </c>
      <c r="H636">
        <v>66.543716000000003</v>
      </c>
      <c r="I636">
        <v>-112.4054921</v>
      </c>
      <c r="J636" s="1" t="str">
        <f t="shared" si="48"/>
        <v>Till</v>
      </c>
      <c r="K636" s="1" t="str">
        <f t="shared" si="49"/>
        <v>&lt;63 micron</v>
      </c>
      <c r="L636" t="s">
        <v>51</v>
      </c>
      <c r="M636" t="s">
        <v>405</v>
      </c>
      <c r="N636" t="s">
        <v>53</v>
      </c>
      <c r="O636" t="s">
        <v>233</v>
      </c>
      <c r="P636" t="s">
        <v>202</v>
      </c>
      <c r="Q636" t="s">
        <v>64</v>
      </c>
      <c r="R636" t="s">
        <v>327</v>
      </c>
      <c r="S636" t="s">
        <v>72</v>
      </c>
      <c r="T636" t="s">
        <v>316</v>
      </c>
      <c r="U636" t="s">
        <v>56</v>
      </c>
      <c r="V636" t="s">
        <v>95</v>
      </c>
      <c r="W636" t="s">
        <v>56</v>
      </c>
      <c r="X636" t="s">
        <v>72</v>
      </c>
      <c r="Y636" t="s">
        <v>64</v>
      </c>
      <c r="Z636" t="s">
        <v>51</v>
      </c>
      <c r="AA636" t="s">
        <v>336</v>
      </c>
      <c r="AB636" t="s">
        <v>606</v>
      </c>
      <c r="AC636" t="s">
        <v>64</v>
      </c>
      <c r="AD636" t="s">
        <v>205</v>
      </c>
      <c r="AE636" t="s">
        <v>281</v>
      </c>
      <c r="AF636" t="s">
        <v>69</v>
      </c>
      <c r="AG636" t="s">
        <v>115</v>
      </c>
      <c r="AH636" t="s">
        <v>391</v>
      </c>
      <c r="AI636" t="s">
        <v>119</v>
      </c>
      <c r="AJ636" t="s">
        <v>73</v>
      </c>
      <c r="AK636" t="s">
        <v>405</v>
      </c>
      <c r="AL636" t="s">
        <v>75</v>
      </c>
      <c r="AM636" t="s">
        <v>76</v>
      </c>
      <c r="AN636" t="s">
        <v>333</v>
      </c>
      <c r="AO636" t="s">
        <v>78</v>
      </c>
      <c r="AP636" t="s">
        <v>209</v>
      </c>
      <c r="AQ636" t="s">
        <v>56</v>
      </c>
      <c r="AR636" t="s">
        <v>64</v>
      </c>
      <c r="AS636" t="s">
        <v>126</v>
      </c>
      <c r="AT636" t="s">
        <v>562</v>
      </c>
      <c r="AU636" t="s">
        <v>84</v>
      </c>
    </row>
    <row r="637" spans="1:47" hidden="1" x14ac:dyDescent="0.3">
      <c r="A637" t="s">
        <v>3095</v>
      </c>
      <c r="B637" t="s">
        <v>3096</v>
      </c>
      <c r="C637" s="1" t="str">
        <f t="shared" si="50"/>
        <v>21:0095</v>
      </c>
      <c r="D637" s="1" t="str">
        <f t="shared" si="51"/>
        <v>21:0012</v>
      </c>
      <c r="E637" t="s">
        <v>3097</v>
      </c>
      <c r="F637" t="s">
        <v>3098</v>
      </c>
      <c r="H637">
        <v>66.607284399999998</v>
      </c>
      <c r="I637">
        <v>-112.3948936</v>
      </c>
      <c r="J637" s="1" t="str">
        <f t="shared" si="48"/>
        <v>Till</v>
      </c>
      <c r="K637" s="1" t="str">
        <f t="shared" si="49"/>
        <v>&lt;63 micron</v>
      </c>
      <c r="L637" t="s">
        <v>51</v>
      </c>
      <c r="M637" t="s">
        <v>56</v>
      </c>
      <c r="N637" t="s">
        <v>53</v>
      </c>
      <c r="O637" t="s">
        <v>360</v>
      </c>
      <c r="P637" t="s">
        <v>138</v>
      </c>
      <c r="Q637" t="s">
        <v>81</v>
      </c>
      <c r="R637" t="s">
        <v>127</v>
      </c>
      <c r="S637" t="s">
        <v>97</v>
      </c>
      <c r="T637" t="s">
        <v>211</v>
      </c>
      <c r="U637" t="s">
        <v>81</v>
      </c>
      <c r="V637" t="s">
        <v>61</v>
      </c>
      <c r="W637" t="s">
        <v>1384</v>
      </c>
      <c r="X637" t="s">
        <v>72</v>
      </c>
      <c r="Y637" t="s">
        <v>64</v>
      </c>
      <c r="Z637" t="s">
        <v>51</v>
      </c>
      <c r="AA637" t="s">
        <v>336</v>
      </c>
      <c r="AB637" t="s">
        <v>1172</v>
      </c>
      <c r="AC637" t="s">
        <v>64</v>
      </c>
      <c r="AD637" t="s">
        <v>77</v>
      </c>
      <c r="AE637" t="s">
        <v>507</v>
      </c>
      <c r="AF637" t="s">
        <v>69</v>
      </c>
      <c r="AG637" t="s">
        <v>57</v>
      </c>
      <c r="AH637" t="s">
        <v>102</v>
      </c>
      <c r="AI637" t="s">
        <v>298</v>
      </c>
      <c r="AJ637" t="s">
        <v>73</v>
      </c>
      <c r="AK637" t="s">
        <v>473</v>
      </c>
      <c r="AL637" t="s">
        <v>75</v>
      </c>
      <c r="AM637" t="s">
        <v>76</v>
      </c>
      <c r="AN637" t="s">
        <v>117</v>
      </c>
      <c r="AO637" t="s">
        <v>78</v>
      </c>
      <c r="AP637" t="s">
        <v>114</v>
      </c>
      <c r="AQ637" t="s">
        <v>584</v>
      </c>
      <c r="AR637" t="s">
        <v>64</v>
      </c>
      <c r="AS637" t="s">
        <v>55</v>
      </c>
      <c r="AT637" t="s">
        <v>113</v>
      </c>
      <c r="AU637" t="s">
        <v>84</v>
      </c>
    </row>
    <row r="638" spans="1:47" hidden="1" x14ac:dyDescent="0.3">
      <c r="A638" t="s">
        <v>3099</v>
      </c>
      <c r="B638" t="s">
        <v>3100</v>
      </c>
      <c r="C638" s="1" t="str">
        <f t="shared" si="50"/>
        <v>21:0095</v>
      </c>
      <c r="D638" s="1" t="str">
        <f t="shared" si="51"/>
        <v>21:0012</v>
      </c>
      <c r="E638" t="s">
        <v>3101</v>
      </c>
      <c r="F638" t="s">
        <v>3102</v>
      </c>
      <c r="H638">
        <v>66.618742600000004</v>
      </c>
      <c r="I638">
        <v>-112.2397661</v>
      </c>
      <c r="J638" s="1" t="str">
        <f t="shared" si="48"/>
        <v>Till</v>
      </c>
      <c r="K638" s="1" t="str">
        <f t="shared" si="49"/>
        <v>&lt;63 micron</v>
      </c>
      <c r="L638" t="s">
        <v>51</v>
      </c>
      <c r="M638" t="s">
        <v>152</v>
      </c>
      <c r="N638" t="s">
        <v>53</v>
      </c>
      <c r="O638" t="s">
        <v>3103</v>
      </c>
      <c r="P638" t="s">
        <v>210</v>
      </c>
      <c r="Q638" t="s">
        <v>259</v>
      </c>
      <c r="R638" t="s">
        <v>209</v>
      </c>
      <c r="S638" t="s">
        <v>60</v>
      </c>
      <c r="T638" t="s">
        <v>3104</v>
      </c>
      <c r="U638" t="s">
        <v>225</v>
      </c>
      <c r="V638" t="s">
        <v>219</v>
      </c>
      <c r="W638" t="s">
        <v>3105</v>
      </c>
      <c r="X638" t="s">
        <v>56</v>
      </c>
      <c r="Y638" t="s">
        <v>64</v>
      </c>
      <c r="Z638" t="s">
        <v>51</v>
      </c>
      <c r="AA638" t="s">
        <v>297</v>
      </c>
      <c r="AB638" t="s">
        <v>134</v>
      </c>
      <c r="AC638" t="s">
        <v>64</v>
      </c>
      <c r="AD638" t="s">
        <v>236</v>
      </c>
      <c r="AE638" t="s">
        <v>60</v>
      </c>
      <c r="AF638" t="s">
        <v>94</v>
      </c>
      <c r="AG638" t="s">
        <v>548</v>
      </c>
      <c r="AH638" t="s">
        <v>58</v>
      </c>
      <c r="AI638" t="s">
        <v>223</v>
      </c>
      <c r="AJ638" t="s">
        <v>73</v>
      </c>
      <c r="AK638" t="s">
        <v>117</v>
      </c>
      <c r="AL638" t="s">
        <v>75</v>
      </c>
      <c r="AM638" t="s">
        <v>76</v>
      </c>
      <c r="AN638" t="s">
        <v>219</v>
      </c>
      <c r="AO638" t="s">
        <v>78</v>
      </c>
      <c r="AP638" t="s">
        <v>253</v>
      </c>
      <c r="AQ638" t="s">
        <v>78</v>
      </c>
      <c r="AR638" t="s">
        <v>64</v>
      </c>
      <c r="AS638" t="s">
        <v>81</v>
      </c>
      <c r="AT638" t="s">
        <v>954</v>
      </c>
      <c r="AU638" t="s">
        <v>84</v>
      </c>
    </row>
    <row r="639" spans="1:47" hidden="1" x14ac:dyDescent="0.3">
      <c r="A639" t="s">
        <v>3106</v>
      </c>
      <c r="B639" t="s">
        <v>3107</v>
      </c>
      <c r="C639" s="1" t="str">
        <f t="shared" si="50"/>
        <v>21:0095</v>
      </c>
      <c r="D639" s="1" t="str">
        <f t="shared" si="51"/>
        <v>21:0012</v>
      </c>
      <c r="E639" t="s">
        <v>3108</v>
      </c>
      <c r="F639" t="s">
        <v>3109</v>
      </c>
      <c r="H639">
        <v>66.647541000000004</v>
      </c>
      <c r="I639">
        <v>-112.0383003</v>
      </c>
      <c r="J639" s="1" t="str">
        <f t="shared" si="48"/>
        <v>Till</v>
      </c>
      <c r="K639" s="1" t="str">
        <f t="shared" si="49"/>
        <v>&lt;63 micron</v>
      </c>
      <c r="L639" t="s">
        <v>51</v>
      </c>
      <c r="M639" t="s">
        <v>168</v>
      </c>
      <c r="N639" t="s">
        <v>116</v>
      </c>
      <c r="O639" t="s">
        <v>282</v>
      </c>
      <c r="P639" t="s">
        <v>77</v>
      </c>
      <c r="Q639" t="s">
        <v>81</v>
      </c>
      <c r="R639" t="s">
        <v>94</v>
      </c>
      <c r="S639" t="s">
        <v>181</v>
      </c>
      <c r="T639" t="s">
        <v>336</v>
      </c>
      <c r="U639" t="s">
        <v>81</v>
      </c>
      <c r="V639" t="s">
        <v>61</v>
      </c>
      <c r="W639" t="s">
        <v>452</v>
      </c>
      <c r="X639" t="s">
        <v>114</v>
      </c>
      <c r="Y639" t="s">
        <v>64</v>
      </c>
      <c r="Z639" t="s">
        <v>51</v>
      </c>
      <c r="AA639" t="s">
        <v>363</v>
      </c>
      <c r="AB639" t="s">
        <v>576</v>
      </c>
      <c r="AC639" t="s">
        <v>64</v>
      </c>
      <c r="AD639" t="s">
        <v>820</v>
      </c>
      <c r="AE639" t="s">
        <v>206</v>
      </c>
      <c r="AF639" t="s">
        <v>69</v>
      </c>
      <c r="AG639" t="s">
        <v>70</v>
      </c>
      <c r="AH639" t="s">
        <v>102</v>
      </c>
      <c r="AI639" t="s">
        <v>321</v>
      </c>
      <c r="AJ639" t="s">
        <v>73</v>
      </c>
      <c r="AK639" t="s">
        <v>153</v>
      </c>
      <c r="AL639" t="s">
        <v>75</v>
      </c>
      <c r="AM639" t="s">
        <v>76</v>
      </c>
      <c r="AN639" t="s">
        <v>147</v>
      </c>
      <c r="AO639" t="s">
        <v>78</v>
      </c>
      <c r="AP639" t="s">
        <v>209</v>
      </c>
      <c r="AQ639" t="s">
        <v>283</v>
      </c>
      <c r="AR639" t="s">
        <v>64</v>
      </c>
      <c r="AS639" t="s">
        <v>55</v>
      </c>
      <c r="AT639" t="s">
        <v>93</v>
      </c>
      <c r="AU639" t="s">
        <v>84</v>
      </c>
    </row>
    <row r="640" spans="1:47" hidden="1" x14ac:dyDescent="0.3">
      <c r="A640" t="s">
        <v>3110</v>
      </c>
      <c r="B640" t="s">
        <v>3111</v>
      </c>
      <c r="C640" s="1" t="str">
        <f t="shared" si="50"/>
        <v>21:0095</v>
      </c>
      <c r="D640" s="1" t="str">
        <f t="shared" si="51"/>
        <v>21:0012</v>
      </c>
      <c r="E640" t="s">
        <v>3112</v>
      </c>
      <c r="F640" t="s">
        <v>3113</v>
      </c>
      <c r="H640">
        <v>66.704692300000005</v>
      </c>
      <c r="I640">
        <v>-112.0571116</v>
      </c>
      <c r="J640" s="1" t="str">
        <f t="shared" si="48"/>
        <v>Till</v>
      </c>
      <c r="K640" s="1" t="str">
        <f t="shared" si="49"/>
        <v>&lt;63 micron</v>
      </c>
      <c r="L640" t="s">
        <v>51</v>
      </c>
      <c r="M640" t="s">
        <v>219</v>
      </c>
      <c r="N640" t="s">
        <v>53</v>
      </c>
      <c r="O640" t="s">
        <v>315</v>
      </c>
      <c r="P640" t="s">
        <v>473</v>
      </c>
      <c r="Q640" t="s">
        <v>81</v>
      </c>
      <c r="R640" t="s">
        <v>472</v>
      </c>
      <c r="S640" t="s">
        <v>181</v>
      </c>
      <c r="T640" t="s">
        <v>101</v>
      </c>
      <c r="U640" t="s">
        <v>81</v>
      </c>
      <c r="V640" t="s">
        <v>95</v>
      </c>
      <c r="W640" t="s">
        <v>577</v>
      </c>
      <c r="X640" t="s">
        <v>72</v>
      </c>
      <c r="Y640" t="s">
        <v>64</v>
      </c>
      <c r="Z640" t="s">
        <v>51</v>
      </c>
      <c r="AA640" t="s">
        <v>120</v>
      </c>
      <c r="AB640" t="s">
        <v>487</v>
      </c>
      <c r="AC640" t="s">
        <v>81</v>
      </c>
      <c r="AD640" t="s">
        <v>708</v>
      </c>
      <c r="AE640" t="s">
        <v>162</v>
      </c>
      <c r="AF640" t="s">
        <v>69</v>
      </c>
      <c r="AG640" t="s">
        <v>774</v>
      </c>
      <c r="AH640" t="s">
        <v>71</v>
      </c>
      <c r="AI640" t="s">
        <v>277</v>
      </c>
      <c r="AJ640" t="s">
        <v>73</v>
      </c>
      <c r="AK640" t="s">
        <v>355</v>
      </c>
      <c r="AL640" t="s">
        <v>75</v>
      </c>
      <c r="AM640" t="s">
        <v>76</v>
      </c>
      <c r="AN640" t="s">
        <v>253</v>
      </c>
      <c r="AO640" t="s">
        <v>78</v>
      </c>
      <c r="AP640" t="s">
        <v>260</v>
      </c>
      <c r="AQ640" t="s">
        <v>116</v>
      </c>
      <c r="AR640" t="s">
        <v>64</v>
      </c>
      <c r="AS640" t="s">
        <v>126</v>
      </c>
      <c r="AT640" t="s">
        <v>171</v>
      </c>
      <c r="AU640" t="s">
        <v>84</v>
      </c>
    </row>
    <row r="641" spans="1:47" hidden="1" x14ac:dyDescent="0.3">
      <c r="A641" t="s">
        <v>3114</v>
      </c>
      <c r="B641" t="s">
        <v>3115</v>
      </c>
      <c r="C641" s="1" t="str">
        <f t="shared" si="50"/>
        <v>21:0095</v>
      </c>
      <c r="D641" s="1" t="str">
        <f t="shared" si="51"/>
        <v>21:0012</v>
      </c>
      <c r="E641" t="s">
        <v>3116</v>
      </c>
      <c r="F641" t="s">
        <v>3117</v>
      </c>
      <c r="H641">
        <v>66.213171200000005</v>
      </c>
      <c r="I641">
        <v>-113.40353589999999</v>
      </c>
      <c r="J641" s="1" t="str">
        <f t="shared" si="48"/>
        <v>Till</v>
      </c>
      <c r="K641" s="1" t="str">
        <f t="shared" si="49"/>
        <v>&lt;63 micron</v>
      </c>
      <c r="L641" t="s">
        <v>51</v>
      </c>
      <c r="M641" t="s">
        <v>595</v>
      </c>
      <c r="N641" t="s">
        <v>53</v>
      </c>
      <c r="O641" t="s">
        <v>315</v>
      </c>
      <c r="P641" t="s">
        <v>405</v>
      </c>
      <c r="Q641" t="s">
        <v>64</v>
      </c>
      <c r="R641" t="s">
        <v>384</v>
      </c>
      <c r="S641" t="s">
        <v>181</v>
      </c>
      <c r="T641" t="s">
        <v>334</v>
      </c>
      <c r="U641" t="s">
        <v>81</v>
      </c>
      <c r="V641" t="s">
        <v>147</v>
      </c>
      <c r="W641" t="s">
        <v>734</v>
      </c>
      <c r="X641" t="s">
        <v>119</v>
      </c>
      <c r="Y641" t="s">
        <v>64</v>
      </c>
      <c r="Z641" t="s">
        <v>51</v>
      </c>
      <c r="AA641" t="s">
        <v>192</v>
      </c>
      <c r="AB641" t="s">
        <v>753</v>
      </c>
      <c r="AC641" t="s">
        <v>259</v>
      </c>
      <c r="AD641" t="s">
        <v>480</v>
      </c>
      <c r="AE641" t="s">
        <v>276</v>
      </c>
      <c r="AF641" t="s">
        <v>69</v>
      </c>
      <c r="AG641" t="s">
        <v>131</v>
      </c>
      <c r="AH641" t="s">
        <v>259</v>
      </c>
      <c r="AI641" t="s">
        <v>298</v>
      </c>
      <c r="AJ641" t="s">
        <v>73</v>
      </c>
      <c r="AK641" t="s">
        <v>103</v>
      </c>
      <c r="AL641" t="s">
        <v>75</v>
      </c>
      <c r="AM641" t="s">
        <v>76</v>
      </c>
      <c r="AN641" t="s">
        <v>117</v>
      </c>
      <c r="AO641" t="s">
        <v>168</v>
      </c>
      <c r="AP641" t="s">
        <v>58</v>
      </c>
      <c r="AQ641" t="s">
        <v>126</v>
      </c>
      <c r="AR641" t="s">
        <v>64</v>
      </c>
      <c r="AS641" t="s">
        <v>56</v>
      </c>
      <c r="AT641" t="s">
        <v>171</v>
      </c>
      <c r="AU641" t="s">
        <v>84</v>
      </c>
    </row>
    <row r="642" spans="1:47" hidden="1" x14ac:dyDescent="0.3">
      <c r="A642" t="s">
        <v>3118</v>
      </c>
      <c r="B642" t="s">
        <v>3119</v>
      </c>
      <c r="C642" s="1" t="str">
        <f t="shared" si="50"/>
        <v>21:0095</v>
      </c>
      <c r="D642" s="1" t="str">
        <f t="shared" si="51"/>
        <v>21:0012</v>
      </c>
      <c r="E642" t="s">
        <v>3120</v>
      </c>
      <c r="F642" t="s">
        <v>3121</v>
      </c>
      <c r="H642">
        <v>66.329306200000005</v>
      </c>
      <c r="I642">
        <v>-113.49339500000001</v>
      </c>
      <c r="J642" s="1" t="str">
        <f t="shared" ref="J642:J705" si="52">HYPERLINK("https://geochem.nrcan.gc.ca/cdogs/content/kwd/kwd020044_e.htm", "Till")</f>
        <v>Till</v>
      </c>
      <c r="K642" s="1" t="str">
        <f t="shared" ref="K642:K705" si="53">HYPERLINK("https://geochem.nrcan.gc.ca/cdogs/content/kwd/kwd080004_e.htm", "&lt;63 micron")</f>
        <v>&lt;63 micron</v>
      </c>
      <c r="L642" t="s">
        <v>51</v>
      </c>
      <c r="M642" t="s">
        <v>89</v>
      </c>
      <c r="N642" t="s">
        <v>116</v>
      </c>
      <c r="O642" t="s">
        <v>315</v>
      </c>
      <c r="P642" t="s">
        <v>260</v>
      </c>
      <c r="Q642" t="s">
        <v>81</v>
      </c>
      <c r="R642" t="s">
        <v>261</v>
      </c>
      <c r="S642" t="s">
        <v>114</v>
      </c>
      <c r="T642" t="s">
        <v>296</v>
      </c>
      <c r="U642" t="s">
        <v>56</v>
      </c>
      <c r="V642" t="s">
        <v>92</v>
      </c>
      <c r="W642" t="s">
        <v>3122</v>
      </c>
      <c r="X642" t="s">
        <v>63</v>
      </c>
      <c r="Y642" t="s">
        <v>64</v>
      </c>
      <c r="Z642" t="s">
        <v>51</v>
      </c>
      <c r="AA642" t="s">
        <v>414</v>
      </c>
      <c r="AB642" t="s">
        <v>3123</v>
      </c>
      <c r="AC642" t="s">
        <v>64</v>
      </c>
      <c r="AD642" t="s">
        <v>237</v>
      </c>
      <c r="AE642" t="s">
        <v>354</v>
      </c>
      <c r="AF642" t="s">
        <v>69</v>
      </c>
      <c r="AG642" t="s">
        <v>190</v>
      </c>
      <c r="AH642" t="s">
        <v>219</v>
      </c>
      <c r="AI642" t="s">
        <v>225</v>
      </c>
      <c r="AJ642" t="s">
        <v>73</v>
      </c>
      <c r="AK642" t="s">
        <v>392</v>
      </c>
      <c r="AL642" t="s">
        <v>75</v>
      </c>
      <c r="AM642" t="s">
        <v>76</v>
      </c>
      <c r="AN642" t="s">
        <v>300</v>
      </c>
      <c r="AO642" t="s">
        <v>253</v>
      </c>
      <c r="AP642" t="s">
        <v>225</v>
      </c>
      <c r="AQ642" t="s">
        <v>340</v>
      </c>
      <c r="AR642" t="s">
        <v>64</v>
      </c>
      <c r="AS642" t="s">
        <v>153</v>
      </c>
      <c r="AT642" t="s">
        <v>400</v>
      </c>
      <c r="AU642" t="s">
        <v>84</v>
      </c>
    </row>
    <row r="643" spans="1:47" hidden="1" x14ac:dyDescent="0.3">
      <c r="A643" t="s">
        <v>3124</v>
      </c>
      <c r="B643" t="s">
        <v>3125</v>
      </c>
      <c r="C643" s="1" t="str">
        <f t="shared" si="50"/>
        <v>21:0095</v>
      </c>
      <c r="D643" s="1" t="str">
        <f t="shared" si="51"/>
        <v>21:0012</v>
      </c>
      <c r="E643" t="s">
        <v>3126</v>
      </c>
      <c r="F643" t="s">
        <v>3127</v>
      </c>
      <c r="H643">
        <v>66.3000835</v>
      </c>
      <c r="I643">
        <v>-113.1039511</v>
      </c>
      <c r="J643" s="1" t="str">
        <f t="shared" si="52"/>
        <v>Till</v>
      </c>
      <c r="K643" s="1" t="str">
        <f t="shared" si="53"/>
        <v>&lt;63 micron</v>
      </c>
      <c r="L643" t="s">
        <v>51</v>
      </c>
      <c r="M643" t="s">
        <v>398</v>
      </c>
      <c r="N643" t="s">
        <v>116</v>
      </c>
      <c r="O643" t="s">
        <v>352</v>
      </c>
      <c r="P643" t="s">
        <v>82</v>
      </c>
      <c r="Q643" t="s">
        <v>64</v>
      </c>
      <c r="R643" t="s">
        <v>308</v>
      </c>
      <c r="S643" t="s">
        <v>181</v>
      </c>
      <c r="T643" t="s">
        <v>337</v>
      </c>
      <c r="U643" t="s">
        <v>81</v>
      </c>
      <c r="V643" t="s">
        <v>259</v>
      </c>
      <c r="W643" t="s">
        <v>713</v>
      </c>
      <c r="X643" t="s">
        <v>72</v>
      </c>
      <c r="Y643" t="s">
        <v>64</v>
      </c>
      <c r="Z643" t="s">
        <v>51</v>
      </c>
      <c r="AA643" t="s">
        <v>101</v>
      </c>
      <c r="AB643" t="s">
        <v>487</v>
      </c>
      <c r="AC643" t="s">
        <v>64</v>
      </c>
      <c r="AD643" t="s">
        <v>658</v>
      </c>
      <c r="AE643" t="s">
        <v>287</v>
      </c>
      <c r="AF643" t="s">
        <v>69</v>
      </c>
      <c r="AG643" t="s">
        <v>131</v>
      </c>
      <c r="AH643" t="s">
        <v>194</v>
      </c>
      <c r="AI643" t="s">
        <v>208</v>
      </c>
      <c r="AJ643" t="s">
        <v>73</v>
      </c>
      <c r="AK643" t="s">
        <v>421</v>
      </c>
      <c r="AL643" t="s">
        <v>75</v>
      </c>
      <c r="AM643" t="s">
        <v>76</v>
      </c>
      <c r="AN643" t="s">
        <v>78</v>
      </c>
      <c r="AO643" t="s">
        <v>137</v>
      </c>
      <c r="AP643" t="s">
        <v>207</v>
      </c>
      <c r="AQ643" t="s">
        <v>299</v>
      </c>
      <c r="AR643" t="s">
        <v>64</v>
      </c>
      <c r="AS643" t="s">
        <v>126</v>
      </c>
      <c r="AT643" t="s">
        <v>171</v>
      </c>
      <c r="AU643" t="s">
        <v>84</v>
      </c>
    </row>
    <row r="644" spans="1:47" hidden="1" x14ac:dyDescent="0.3">
      <c r="A644" t="s">
        <v>3128</v>
      </c>
      <c r="B644" t="s">
        <v>3129</v>
      </c>
      <c r="C644" s="1" t="str">
        <f t="shared" si="50"/>
        <v>21:0095</v>
      </c>
      <c r="D644" s="1" t="str">
        <f t="shared" si="51"/>
        <v>21:0012</v>
      </c>
      <c r="E644" t="s">
        <v>3130</v>
      </c>
      <c r="F644" t="s">
        <v>3131</v>
      </c>
      <c r="H644">
        <v>66.364616299999994</v>
      </c>
      <c r="I644">
        <v>-113.370153</v>
      </c>
      <c r="J644" s="1" t="str">
        <f t="shared" si="52"/>
        <v>Till</v>
      </c>
      <c r="K644" s="1" t="str">
        <f t="shared" si="53"/>
        <v>&lt;63 micron</v>
      </c>
      <c r="L644" t="s">
        <v>51</v>
      </c>
      <c r="M644" t="s">
        <v>60</v>
      </c>
      <c r="N644" t="s">
        <v>53</v>
      </c>
      <c r="O644" t="s">
        <v>877</v>
      </c>
      <c r="P644" t="s">
        <v>253</v>
      </c>
      <c r="Q644" t="s">
        <v>81</v>
      </c>
      <c r="R644" t="s">
        <v>308</v>
      </c>
      <c r="S644" t="s">
        <v>181</v>
      </c>
      <c r="T644" t="s">
        <v>152</v>
      </c>
      <c r="U644" t="s">
        <v>56</v>
      </c>
      <c r="V644" t="s">
        <v>259</v>
      </c>
      <c r="W644" t="s">
        <v>263</v>
      </c>
      <c r="X644" t="s">
        <v>97</v>
      </c>
      <c r="Y644" t="s">
        <v>64</v>
      </c>
      <c r="Z644" t="s">
        <v>51</v>
      </c>
      <c r="AA644" t="s">
        <v>470</v>
      </c>
      <c r="AB644" t="s">
        <v>789</v>
      </c>
      <c r="AC644" t="s">
        <v>64</v>
      </c>
      <c r="AD644" t="s">
        <v>733</v>
      </c>
      <c r="AE644" t="s">
        <v>507</v>
      </c>
      <c r="AF644" t="s">
        <v>69</v>
      </c>
      <c r="AG644" t="s">
        <v>621</v>
      </c>
      <c r="AH644" t="s">
        <v>137</v>
      </c>
      <c r="AI644" t="s">
        <v>929</v>
      </c>
      <c r="AJ644" t="s">
        <v>73</v>
      </c>
      <c r="AK644" t="s">
        <v>167</v>
      </c>
      <c r="AL644" t="s">
        <v>75</v>
      </c>
      <c r="AM644" t="s">
        <v>76</v>
      </c>
      <c r="AN644" t="s">
        <v>78</v>
      </c>
      <c r="AO644" t="s">
        <v>251</v>
      </c>
      <c r="AP644" t="s">
        <v>209</v>
      </c>
      <c r="AQ644" t="s">
        <v>299</v>
      </c>
      <c r="AR644" t="s">
        <v>64</v>
      </c>
      <c r="AS644" t="s">
        <v>55</v>
      </c>
      <c r="AT644" t="s">
        <v>413</v>
      </c>
      <c r="AU644" t="s">
        <v>84</v>
      </c>
    </row>
    <row r="645" spans="1:47" hidden="1" x14ac:dyDescent="0.3">
      <c r="A645" t="s">
        <v>3132</v>
      </c>
      <c r="B645" t="s">
        <v>3133</v>
      </c>
      <c r="C645" s="1" t="str">
        <f t="shared" si="50"/>
        <v>21:0095</v>
      </c>
      <c r="D645" s="1" t="str">
        <f t="shared" si="51"/>
        <v>21:0012</v>
      </c>
      <c r="E645" t="s">
        <v>3134</v>
      </c>
      <c r="F645" t="s">
        <v>3135</v>
      </c>
      <c r="H645">
        <v>66.354409700000005</v>
      </c>
      <c r="I645">
        <v>-113.2454479</v>
      </c>
      <c r="J645" s="1" t="str">
        <f t="shared" si="52"/>
        <v>Till</v>
      </c>
      <c r="K645" s="1" t="str">
        <f t="shared" si="53"/>
        <v>&lt;63 micron</v>
      </c>
      <c r="L645" t="s">
        <v>51</v>
      </c>
      <c r="M645" t="s">
        <v>81</v>
      </c>
      <c r="N645" t="s">
        <v>116</v>
      </c>
      <c r="O645" t="s">
        <v>1184</v>
      </c>
      <c r="P645" t="s">
        <v>155</v>
      </c>
      <c r="Q645" t="s">
        <v>64</v>
      </c>
      <c r="R645" t="s">
        <v>123</v>
      </c>
      <c r="S645" t="s">
        <v>97</v>
      </c>
      <c r="T645" t="s">
        <v>470</v>
      </c>
      <c r="U645" t="s">
        <v>81</v>
      </c>
      <c r="V645" t="s">
        <v>154</v>
      </c>
      <c r="W645" t="s">
        <v>733</v>
      </c>
      <c r="X645" t="s">
        <v>63</v>
      </c>
      <c r="Y645" t="s">
        <v>64</v>
      </c>
      <c r="Z645" t="s">
        <v>51</v>
      </c>
      <c r="AA645" t="s">
        <v>470</v>
      </c>
      <c r="AB645" t="s">
        <v>134</v>
      </c>
      <c r="AC645" t="s">
        <v>81</v>
      </c>
      <c r="AD645" t="s">
        <v>883</v>
      </c>
      <c r="AE645" t="s">
        <v>507</v>
      </c>
      <c r="AF645" t="s">
        <v>69</v>
      </c>
      <c r="AG645" t="s">
        <v>59</v>
      </c>
      <c r="AH645" t="s">
        <v>102</v>
      </c>
      <c r="AI645" t="s">
        <v>80</v>
      </c>
      <c r="AJ645" t="s">
        <v>73</v>
      </c>
      <c r="AK645" t="s">
        <v>421</v>
      </c>
      <c r="AL645" t="s">
        <v>75</v>
      </c>
      <c r="AM645" t="s">
        <v>76</v>
      </c>
      <c r="AN645" t="s">
        <v>78</v>
      </c>
      <c r="AO645" t="s">
        <v>78</v>
      </c>
      <c r="AP645" t="s">
        <v>72</v>
      </c>
      <c r="AQ645" t="s">
        <v>139</v>
      </c>
      <c r="AR645" t="s">
        <v>64</v>
      </c>
      <c r="AS645" t="s">
        <v>126</v>
      </c>
      <c r="AT645" t="s">
        <v>171</v>
      </c>
      <c r="AU645" t="s">
        <v>84</v>
      </c>
    </row>
    <row r="646" spans="1:47" hidden="1" x14ac:dyDescent="0.3">
      <c r="A646" t="s">
        <v>3136</v>
      </c>
      <c r="B646" t="s">
        <v>3137</v>
      </c>
      <c r="C646" s="1" t="str">
        <f t="shared" ref="C646:C709" si="54">HYPERLINK("https://geochem.nrcan.gc.ca/cdogs/content/bdl/bdl210095_e.htm", "21:0095")</f>
        <v>21:0095</v>
      </c>
      <c r="D646" s="1" t="str">
        <f t="shared" ref="D646:D709" si="55">HYPERLINK("https://geochem.nrcan.gc.ca/cdogs/content/svy/svy210012_e.htm", "21:0012")</f>
        <v>21:0012</v>
      </c>
      <c r="E646" t="s">
        <v>3138</v>
      </c>
      <c r="F646" t="s">
        <v>3139</v>
      </c>
      <c r="H646">
        <v>66.367067399999996</v>
      </c>
      <c r="I646">
        <v>-113.1211078</v>
      </c>
      <c r="J646" s="1" t="str">
        <f t="shared" si="52"/>
        <v>Till</v>
      </c>
      <c r="K646" s="1" t="str">
        <f t="shared" si="53"/>
        <v>&lt;63 micron</v>
      </c>
      <c r="L646" t="s">
        <v>51</v>
      </c>
      <c r="M646" t="s">
        <v>299</v>
      </c>
      <c r="N646" t="s">
        <v>116</v>
      </c>
      <c r="O646" t="s">
        <v>909</v>
      </c>
      <c r="P646" t="s">
        <v>82</v>
      </c>
      <c r="Q646" t="s">
        <v>259</v>
      </c>
      <c r="R646" t="s">
        <v>384</v>
      </c>
      <c r="S646" t="s">
        <v>181</v>
      </c>
      <c r="T646" t="s">
        <v>206</v>
      </c>
      <c r="U646" t="s">
        <v>81</v>
      </c>
      <c r="V646" t="s">
        <v>95</v>
      </c>
      <c r="W646" t="s">
        <v>697</v>
      </c>
      <c r="X646" t="s">
        <v>72</v>
      </c>
      <c r="Y646" t="s">
        <v>64</v>
      </c>
      <c r="Z646" t="s">
        <v>51</v>
      </c>
      <c r="AA646" t="s">
        <v>206</v>
      </c>
      <c r="AB646" t="s">
        <v>576</v>
      </c>
      <c r="AC646" t="s">
        <v>259</v>
      </c>
      <c r="AD646" t="s">
        <v>519</v>
      </c>
      <c r="AE646" t="s">
        <v>162</v>
      </c>
      <c r="AF646" t="s">
        <v>69</v>
      </c>
      <c r="AG646" t="s">
        <v>308</v>
      </c>
      <c r="AH646" t="s">
        <v>391</v>
      </c>
      <c r="AI646" t="s">
        <v>422</v>
      </c>
      <c r="AJ646" t="s">
        <v>73</v>
      </c>
      <c r="AK646" t="s">
        <v>297</v>
      </c>
      <c r="AL646" t="s">
        <v>75</v>
      </c>
      <c r="AM646" t="s">
        <v>76</v>
      </c>
      <c r="AN646" t="s">
        <v>154</v>
      </c>
      <c r="AO646" t="s">
        <v>104</v>
      </c>
      <c r="AP646" t="s">
        <v>250</v>
      </c>
      <c r="AQ646" t="s">
        <v>126</v>
      </c>
      <c r="AR646" t="s">
        <v>81</v>
      </c>
      <c r="AS646" t="s">
        <v>92</v>
      </c>
      <c r="AT646" t="s">
        <v>413</v>
      </c>
      <c r="AU646" t="s">
        <v>84</v>
      </c>
    </row>
    <row r="647" spans="1:47" hidden="1" x14ac:dyDescent="0.3">
      <c r="A647" t="s">
        <v>3140</v>
      </c>
      <c r="B647" t="s">
        <v>3141</v>
      </c>
      <c r="C647" s="1" t="str">
        <f t="shared" si="54"/>
        <v>21:0095</v>
      </c>
      <c r="D647" s="1" t="str">
        <f t="shared" si="55"/>
        <v>21:0012</v>
      </c>
      <c r="E647" t="s">
        <v>3138</v>
      </c>
      <c r="F647" t="s">
        <v>3142</v>
      </c>
      <c r="H647">
        <v>66.367067399999996</v>
      </c>
      <c r="I647">
        <v>-113.1211078</v>
      </c>
      <c r="J647" s="1" t="str">
        <f t="shared" si="52"/>
        <v>Till</v>
      </c>
      <c r="K647" s="1" t="str">
        <f t="shared" si="53"/>
        <v>&lt;63 micron</v>
      </c>
      <c r="L647" t="s">
        <v>51</v>
      </c>
      <c r="M647" t="s">
        <v>333</v>
      </c>
      <c r="N647" t="s">
        <v>53</v>
      </c>
      <c r="O647" t="s">
        <v>216</v>
      </c>
      <c r="P647" t="s">
        <v>333</v>
      </c>
      <c r="R647" t="s">
        <v>272</v>
      </c>
      <c r="S647" t="s">
        <v>97</v>
      </c>
      <c r="T647" t="s">
        <v>98</v>
      </c>
      <c r="U647" t="s">
        <v>81</v>
      </c>
      <c r="V647" t="s">
        <v>154</v>
      </c>
      <c r="W647" t="s">
        <v>285</v>
      </c>
      <c r="X647" t="s">
        <v>119</v>
      </c>
      <c r="Y647" t="s">
        <v>64</v>
      </c>
      <c r="Z647" t="s">
        <v>51</v>
      </c>
      <c r="AA647" t="s">
        <v>470</v>
      </c>
      <c r="AB647" t="s">
        <v>487</v>
      </c>
      <c r="AC647" t="s">
        <v>81</v>
      </c>
      <c r="AD647" t="s">
        <v>383</v>
      </c>
      <c r="AE647" t="s">
        <v>337</v>
      </c>
      <c r="AF647" t="s">
        <v>69</v>
      </c>
      <c r="AG647" t="s">
        <v>93</v>
      </c>
      <c r="AH647" t="s">
        <v>102</v>
      </c>
      <c r="AI647" t="s">
        <v>124</v>
      </c>
      <c r="AJ647" t="s">
        <v>73</v>
      </c>
      <c r="AK647" t="s">
        <v>91</v>
      </c>
      <c r="AL647" t="s">
        <v>75</v>
      </c>
      <c r="AM647" t="s">
        <v>76</v>
      </c>
      <c r="AN647" t="s">
        <v>61</v>
      </c>
      <c r="AO647" t="s">
        <v>104</v>
      </c>
      <c r="AP647" t="s">
        <v>63</v>
      </c>
      <c r="AQ647" t="s">
        <v>246</v>
      </c>
      <c r="AR647" t="s">
        <v>64</v>
      </c>
      <c r="AS647" t="s">
        <v>246</v>
      </c>
      <c r="AT647" t="s">
        <v>327</v>
      </c>
      <c r="AU647" t="s">
        <v>3143</v>
      </c>
    </row>
    <row r="648" spans="1:47" hidden="1" x14ac:dyDescent="0.3">
      <c r="A648" t="s">
        <v>3144</v>
      </c>
      <c r="B648" t="s">
        <v>3145</v>
      </c>
      <c r="C648" s="1" t="str">
        <f t="shared" si="54"/>
        <v>21:0095</v>
      </c>
      <c r="D648" s="1" t="str">
        <f t="shared" si="55"/>
        <v>21:0012</v>
      </c>
      <c r="E648" t="s">
        <v>3146</v>
      </c>
      <c r="F648" t="s">
        <v>3147</v>
      </c>
      <c r="H648">
        <v>66.400886799999995</v>
      </c>
      <c r="I648">
        <v>-113.4154041</v>
      </c>
      <c r="J648" s="1" t="str">
        <f t="shared" si="52"/>
        <v>Till</v>
      </c>
      <c r="K648" s="1" t="str">
        <f t="shared" si="53"/>
        <v>&lt;63 micron</v>
      </c>
      <c r="L648" t="s">
        <v>51</v>
      </c>
      <c r="M648" t="s">
        <v>473</v>
      </c>
      <c r="N648" t="s">
        <v>53</v>
      </c>
      <c r="O648" t="s">
        <v>163</v>
      </c>
      <c r="P648" t="s">
        <v>78</v>
      </c>
      <c r="Q648" t="s">
        <v>56</v>
      </c>
      <c r="R648" t="s">
        <v>131</v>
      </c>
      <c r="S648" t="s">
        <v>97</v>
      </c>
      <c r="T648" t="s">
        <v>336</v>
      </c>
      <c r="U648" t="s">
        <v>81</v>
      </c>
      <c r="V648" t="s">
        <v>154</v>
      </c>
      <c r="W648" t="s">
        <v>151</v>
      </c>
      <c r="X648" t="s">
        <v>63</v>
      </c>
      <c r="Y648" t="s">
        <v>64</v>
      </c>
      <c r="Z648" t="s">
        <v>51</v>
      </c>
      <c r="AA648" t="s">
        <v>206</v>
      </c>
      <c r="AB648" t="s">
        <v>2761</v>
      </c>
      <c r="AC648" t="s">
        <v>64</v>
      </c>
      <c r="AD648" t="s">
        <v>248</v>
      </c>
      <c r="AE648" t="s">
        <v>287</v>
      </c>
      <c r="AF648" t="s">
        <v>472</v>
      </c>
      <c r="AG648" t="s">
        <v>106</v>
      </c>
      <c r="AH648" t="s">
        <v>168</v>
      </c>
      <c r="AI648" t="s">
        <v>584</v>
      </c>
      <c r="AJ648" t="s">
        <v>73</v>
      </c>
      <c r="AK648" t="s">
        <v>210</v>
      </c>
      <c r="AL648" t="s">
        <v>75</v>
      </c>
      <c r="AM648" t="s">
        <v>76</v>
      </c>
      <c r="AN648" t="s">
        <v>61</v>
      </c>
      <c r="AO648" t="s">
        <v>168</v>
      </c>
      <c r="AP648" t="s">
        <v>209</v>
      </c>
      <c r="AQ648" t="s">
        <v>300</v>
      </c>
      <c r="AR648" t="s">
        <v>116</v>
      </c>
      <c r="AS648" t="s">
        <v>55</v>
      </c>
      <c r="AT648" t="s">
        <v>171</v>
      </c>
      <c r="AU648" t="s">
        <v>84</v>
      </c>
    </row>
    <row r="649" spans="1:47" hidden="1" x14ac:dyDescent="0.3">
      <c r="A649" t="s">
        <v>3148</v>
      </c>
      <c r="B649" t="s">
        <v>3149</v>
      </c>
      <c r="C649" s="1" t="str">
        <f t="shared" si="54"/>
        <v>21:0095</v>
      </c>
      <c r="D649" s="1" t="str">
        <f t="shared" si="55"/>
        <v>21:0012</v>
      </c>
      <c r="E649" t="s">
        <v>3150</v>
      </c>
      <c r="F649" t="s">
        <v>3151</v>
      </c>
      <c r="H649">
        <v>66.466635499999995</v>
      </c>
      <c r="I649">
        <v>-113.3982283</v>
      </c>
      <c r="J649" s="1" t="str">
        <f t="shared" si="52"/>
        <v>Till</v>
      </c>
      <c r="K649" s="1" t="str">
        <f t="shared" si="53"/>
        <v>&lt;63 micron</v>
      </c>
      <c r="L649" t="s">
        <v>51</v>
      </c>
      <c r="M649" t="s">
        <v>339</v>
      </c>
      <c r="N649" t="s">
        <v>56</v>
      </c>
      <c r="O649" t="s">
        <v>667</v>
      </c>
      <c r="P649" t="s">
        <v>392</v>
      </c>
      <c r="Q649" t="s">
        <v>81</v>
      </c>
      <c r="R649" t="s">
        <v>127</v>
      </c>
      <c r="S649" t="s">
        <v>119</v>
      </c>
      <c r="T649" t="s">
        <v>814</v>
      </c>
      <c r="U649" t="s">
        <v>56</v>
      </c>
      <c r="V649" t="s">
        <v>95</v>
      </c>
      <c r="W649" t="s">
        <v>1384</v>
      </c>
      <c r="X649" t="s">
        <v>181</v>
      </c>
      <c r="Y649" t="s">
        <v>64</v>
      </c>
      <c r="Z649" t="s">
        <v>51</v>
      </c>
      <c r="AA649" t="s">
        <v>334</v>
      </c>
      <c r="AB649" t="s">
        <v>1172</v>
      </c>
      <c r="AC649" t="s">
        <v>64</v>
      </c>
      <c r="AD649" t="s">
        <v>1442</v>
      </c>
      <c r="AE649" t="s">
        <v>507</v>
      </c>
      <c r="AF649" t="s">
        <v>69</v>
      </c>
      <c r="AG649" t="s">
        <v>83</v>
      </c>
      <c r="AH649" t="s">
        <v>104</v>
      </c>
      <c r="AI649" t="s">
        <v>570</v>
      </c>
      <c r="AJ649" t="s">
        <v>73</v>
      </c>
      <c r="AK649" t="s">
        <v>155</v>
      </c>
      <c r="AL649" t="s">
        <v>75</v>
      </c>
      <c r="AM649" t="s">
        <v>76</v>
      </c>
      <c r="AN649" t="s">
        <v>82</v>
      </c>
      <c r="AO649" t="s">
        <v>104</v>
      </c>
      <c r="AP649" t="s">
        <v>58</v>
      </c>
      <c r="AQ649" t="s">
        <v>139</v>
      </c>
      <c r="AR649" t="s">
        <v>64</v>
      </c>
      <c r="AS649" t="s">
        <v>92</v>
      </c>
      <c r="AT649" t="s">
        <v>384</v>
      </c>
      <c r="AU649" t="s">
        <v>84</v>
      </c>
    </row>
    <row r="650" spans="1:47" hidden="1" x14ac:dyDescent="0.3">
      <c r="A650" t="s">
        <v>3152</v>
      </c>
      <c r="B650" t="s">
        <v>3153</v>
      </c>
      <c r="C650" s="1" t="str">
        <f t="shared" si="54"/>
        <v>21:0095</v>
      </c>
      <c r="D650" s="1" t="str">
        <f t="shared" si="55"/>
        <v>21:0012</v>
      </c>
      <c r="E650" t="s">
        <v>3154</v>
      </c>
      <c r="F650" t="s">
        <v>3155</v>
      </c>
      <c r="H650">
        <v>66.530544500000005</v>
      </c>
      <c r="I650">
        <v>-113.4025384</v>
      </c>
      <c r="J650" s="1" t="str">
        <f t="shared" si="52"/>
        <v>Till</v>
      </c>
      <c r="K650" s="1" t="str">
        <f t="shared" si="53"/>
        <v>&lt;63 micron</v>
      </c>
      <c r="L650" t="s">
        <v>51</v>
      </c>
      <c r="M650" t="s">
        <v>355</v>
      </c>
      <c r="N650" t="s">
        <v>97</v>
      </c>
      <c r="O650" t="s">
        <v>233</v>
      </c>
      <c r="P650" t="s">
        <v>105</v>
      </c>
      <c r="Q650" t="s">
        <v>81</v>
      </c>
      <c r="R650" t="s">
        <v>369</v>
      </c>
      <c r="S650" t="s">
        <v>119</v>
      </c>
      <c r="T650" t="s">
        <v>192</v>
      </c>
      <c r="U650" t="s">
        <v>81</v>
      </c>
      <c r="V650" t="s">
        <v>95</v>
      </c>
      <c r="W650" t="s">
        <v>1064</v>
      </c>
      <c r="X650" t="s">
        <v>97</v>
      </c>
      <c r="Y650" t="s">
        <v>64</v>
      </c>
      <c r="Z650" t="s">
        <v>51</v>
      </c>
      <c r="AA650" t="s">
        <v>192</v>
      </c>
      <c r="AB650" t="s">
        <v>768</v>
      </c>
      <c r="AC650" t="s">
        <v>64</v>
      </c>
      <c r="AD650" t="s">
        <v>910</v>
      </c>
      <c r="AE650" t="s">
        <v>162</v>
      </c>
      <c r="AF650" t="s">
        <v>69</v>
      </c>
      <c r="AG650" t="s">
        <v>621</v>
      </c>
      <c r="AH650" t="s">
        <v>251</v>
      </c>
      <c r="AI650" t="s">
        <v>161</v>
      </c>
      <c r="AJ650" t="s">
        <v>73</v>
      </c>
      <c r="AK650" t="s">
        <v>339</v>
      </c>
      <c r="AL650" t="s">
        <v>75</v>
      </c>
      <c r="AM650" t="s">
        <v>76</v>
      </c>
      <c r="AN650" t="s">
        <v>259</v>
      </c>
      <c r="AO650" t="s">
        <v>168</v>
      </c>
      <c r="AP650" t="s">
        <v>58</v>
      </c>
      <c r="AQ650" t="s">
        <v>77</v>
      </c>
      <c r="AR650" t="s">
        <v>64</v>
      </c>
      <c r="AS650" t="s">
        <v>333</v>
      </c>
      <c r="AT650" t="s">
        <v>171</v>
      </c>
      <c r="AU650" t="s">
        <v>84</v>
      </c>
    </row>
    <row r="651" spans="1:47" hidden="1" x14ac:dyDescent="0.3">
      <c r="A651" t="s">
        <v>3156</v>
      </c>
      <c r="B651" t="s">
        <v>3157</v>
      </c>
      <c r="C651" s="1" t="str">
        <f t="shared" si="54"/>
        <v>21:0095</v>
      </c>
      <c r="D651" s="1" t="str">
        <f t="shared" si="55"/>
        <v>21:0012</v>
      </c>
      <c r="E651" t="s">
        <v>3158</v>
      </c>
      <c r="F651" t="s">
        <v>3159</v>
      </c>
      <c r="H651">
        <v>66.542289499999995</v>
      </c>
      <c r="I651">
        <v>-113.2711347</v>
      </c>
      <c r="J651" s="1" t="str">
        <f t="shared" si="52"/>
        <v>Till</v>
      </c>
      <c r="K651" s="1" t="str">
        <f t="shared" si="53"/>
        <v>&lt;63 micron</v>
      </c>
      <c r="L651" t="s">
        <v>51</v>
      </c>
      <c r="M651" t="s">
        <v>105</v>
      </c>
      <c r="N651" t="s">
        <v>53</v>
      </c>
      <c r="O651" t="s">
        <v>1324</v>
      </c>
      <c r="P651" t="s">
        <v>309</v>
      </c>
      <c r="Q651" t="s">
        <v>81</v>
      </c>
      <c r="R651" t="s">
        <v>140</v>
      </c>
      <c r="S651" t="s">
        <v>152</v>
      </c>
      <c r="T651" t="s">
        <v>1309</v>
      </c>
      <c r="U651" t="s">
        <v>81</v>
      </c>
      <c r="V651" t="s">
        <v>246</v>
      </c>
      <c r="W651" t="s">
        <v>3160</v>
      </c>
      <c r="X651" t="s">
        <v>181</v>
      </c>
      <c r="Y651" t="s">
        <v>64</v>
      </c>
      <c r="Z651" t="s">
        <v>51</v>
      </c>
      <c r="AA651" t="s">
        <v>68</v>
      </c>
      <c r="AB651" t="s">
        <v>606</v>
      </c>
      <c r="AC651" t="s">
        <v>64</v>
      </c>
      <c r="AD651" t="s">
        <v>3161</v>
      </c>
      <c r="AE651" t="s">
        <v>101</v>
      </c>
      <c r="AF651" t="s">
        <v>69</v>
      </c>
      <c r="AG651" t="s">
        <v>548</v>
      </c>
      <c r="AH651" t="s">
        <v>251</v>
      </c>
      <c r="AI651" t="s">
        <v>178</v>
      </c>
      <c r="AJ651" t="s">
        <v>73</v>
      </c>
      <c r="AK651" t="s">
        <v>196</v>
      </c>
      <c r="AL651" t="s">
        <v>75</v>
      </c>
      <c r="AM651" t="s">
        <v>76</v>
      </c>
      <c r="AN651" t="s">
        <v>82</v>
      </c>
      <c r="AO651" t="s">
        <v>104</v>
      </c>
      <c r="AP651" t="s">
        <v>226</v>
      </c>
      <c r="AQ651" t="s">
        <v>147</v>
      </c>
      <c r="AR651" t="s">
        <v>64</v>
      </c>
      <c r="AS651" t="s">
        <v>82</v>
      </c>
      <c r="AT651" t="s">
        <v>3162</v>
      </c>
      <c r="AU651" t="s">
        <v>84</v>
      </c>
    </row>
    <row r="652" spans="1:47" hidden="1" x14ac:dyDescent="0.3">
      <c r="A652" t="s">
        <v>3163</v>
      </c>
      <c r="B652" t="s">
        <v>3164</v>
      </c>
      <c r="C652" s="1" t="str">
        <f t="shared" si="54"/>
        <v>21:0095</v>
      </c>
      <c r="D652" s="1" t="str">
        <f t="shared" si="55"/>
        <v>21:0012</v>
      </c>
      <c r="E652" t="s">
        <v>3165</v>
      </c>
      <c r="F652" t="s">
        <v>3166</v>
      </c>
      <c r="H652">
        <v>66.522542900000005</v>
      </c>
      <c r="I652">
        <v>-113.10081219999999</v>
      </c>
      <c r="J652" s="1" t="str">
        <f t="shared" si="52"/>
        <v>Till</v>
      </c>
      <c r="K652" s="1" t="str">
        <f t="shared" si="53"/>
        <v>&lt;63 micron</v>
      </c>
      <c r="L652" t="s">
        <v>51</v>
      </c>
      <c r="M652" t="s">
        <v>147</v>
      </c>
      <c r="N652" t="s">
        <v>60</v>
      </c>
      <c r="O652" t="s">
        <v>877</v>
      </c>
      <c r="P652" t="s">
        <v>170</v>
      </c>
      <c r="Q652" t="s">
        <v>64</v>
      </c>
      <c r="R652" t="s">
        <v>249</v>
      </c>
      <c r="S652" t="s">
        <v>181</v>
      </c>
      <c r="T652" t="s">
        <v>276</v>
      </c>
      <c r="U652" t="s">
        <v>259</v>
      </c>
      <c r="V652" t="s">
        <v>154</v>
      </c>
      <c r="W652" t="s">
        <v>300</v>
      </c>
      <c r="X652" t="s">
        <v>58</v>
      </c>
      <c r="Y652" t="s">
        <v>64</v>
      </c>
      <c r="Z652" t="s">
        <v>51</v>
      </c>
      <c r="AA652" t="s">
        <v>152</v>
      </c>
      <c r="AB652" t="s">
        <v>576</v>
      </c>
      <c r="AC652" t="s">
        <v>64</v>
      </c>
      <c r="AD652" t="s">
        <v>61</v>
      </c>
      <c r="AE652" t="s">
        <v>269</v>
      </c>
      <c r="AF652" t="s">
        <v>69</v>
      </c>
      <c r="AG652" t="s">
        <v>140</v>
      </c>
      <c r="AH652" t="s">
        <v>102</v>
      </c>
      <c r="AI652" t="s">
        <v>125</v>
      </c>
      <c r="AJ652" t="s">
        <v>73</v>
      </c>
      <c r="AK652" t="s">
        <v>405</v>
      </c>
      <c r="AL652" t="s">
        <v>75</v>
      </c>
      <c r="AM652" t="s">
        <v>76</v>
      </c>
      <c r="AN652" t="s">
        <v>95</v>
      </c>
      <c r="AO652" t="s">
        <v>78</v>
      </c>
      <c r="AP652" t="s">
        <v>63</v>
      </c>
      <c r="AQ652" t="s">
        <v>81</v>
      </c>
      <c r="AR652" t="s">
        <v>64</v>
      </c>
      <c r="AS652" t="s">
        <v>299</v>
      </c>
      <c r="AT652" t="s">
        <v>171</v>
      </c>
      <c r="AU652" t="s">
        <v>84</v>
      </c>
    </row>
    <row r="653" spans="1:47" hidden="1" x14ac:dyDescent="0.3">
      <c r="A653" t="s">
        <v>3167</v>
      </c>
      <c r="B653" t="s">
        <v>3168</v>
      </c>
      <c r="C653" s="1" t="str">
        <f t="shared" si="54"/>
        <v>21:0095</v>
      </c>
      <c r="D653" s="1" t="str">
        <f t="shared" si="55"/>
        <v>21:0012</v>
      </c>
      <c r="E653" t="s">
        <v>3169</v>
      </c>
      <c r="F653" t="s">
        <v>3170</v>
      </c>
      <c r="H653">
        <v>66.591805600000001</v>
      </c>
      <c r="I653">
        <v>-113.0151643</v>
      </c>
      <c r="J653" s="1" t="str">
        <f t="shared" si="52"/>
        <v>Till</v>
      </c>
      <c r="K653" s="1" t="str">
        <f t="shared" si="53"/>
        <v>&lt;63 micron</v>
      </c>
      <c r="L653" t="s">
        <v>51</v>
      </c>
      <c r="M653" t="s">
        <v>139</v>
      </c>
      <c r="N653" t="s">
        <v>53</v>
      </c>
      <c r="O653" t="s">
        <v>1116</v>
      </c>
      <c r="P653" t="s">
        <v>339</v>
      </c>
      <c r="Q653" t="s">
        <v>64</v>
      </c>
      <c r="R653" t="s">
        <v>93</v>
      </c>
      <c r="S653" t="s">
        <v>119</v>
      </c>
      <c r="T653" t="s">
        <v>192</v>
      </c>
      <c r="U653" t="s">
        <v>81</v>
      </c>
      <c r="V653" t="s">
        <v>95</v>
      </c>
      <c r="W653" t="s">
        <v>469</v>
      </c>
      <c r="X653" t="s">
        <v>119</v>
      </c>
      <c r="Y653" t="s">
        <v>64</v>
      </c>
      <c r="Z653" t="s">
        <v>51</v>
      </c>
      <c r="AA653" t="s">
        <v>98</v>
      </c>
      <c r="AB653" t="s">
        <v>487</v>
      </c>
      <c r="AC653" t="s">
        <v>116</v>
      </c>
      <c r="AD653" t="s">
        <v>383</v>
      </c>
      <c r="AE653" t="s">
        <v>287</v>
      </c>
      <c r="AF653" t="s">
        <v>69</v>
      </c>
      <c r="AG653" t="s">
        <v>272</v>
      </c>
      <c r="AH653" t="s">
        <v>102</v>
      </c>
      <c r="AI653" t="s">
        <v>584</v>
      </c>
      <c r="AJ653" t="s">
        <v>73</v>
      </c>
      <c r="AK653" t="s">
        <v>105</v>
      </c>
      <c r="AL653" t="s">
        <v>75</v>
      </c>
      <c r="AM653" t="s">
        <v>76</v>
      </c>
      <c r="AN653" t="s">
        <v>78</v>
      </c>
      <c r="AO653" t="s">
        <v>251</v>
      </c>
      <c r="AP653" t="s">
        <v>58</v>
      </c>
      <c r="AQ653" t="s">
        <v>147</v>
      </c>
      <c r="AR653" t="s">
        <v>64</v>
      </c>
      <c r="AS653" t="s">
        <v>126</v>
      </c>
      <c r="AT653" t="s">
        <v>382</v>
      </c>
      <c r="AU653" t="s">
        <v>84</v>
      </c>
    </row>
    <row r="654" spans="1:47" hidden="1" x14ac:dyDescent="0.3">
      <c r="A654" t="s">
        <v>3171</v>
      </c>
      <c r="B654" t="s">
        <v>3172</v>
      </c>
      <c r="C654" s="1" t="str">
        <f t="shared" si="54"/>
        <v>21:0095</v>
      </c>
      <c r="D654" s="1" t="str">
        <f t="shared" si="55"/>
        <v>21:0012</v>
      </c>
      <c r="E654" t="s">
        <v>3173</v>
      </c>
      <c r="F654" t="s">
        <v>3174</v>
      </c>
      <c r="H654">
        <v>66.578747199999995</v>
      </c>
      <c r="I654">
        <v>-113.14966219999999</v>
      </c>
      <c r="J654" s="1" t="str">
        <f t="shared" si="52"/>
        <v>Till</v>
      </c>
      <c r="K654" s="1" t="str">
        <f t="shared" si="53"/>
        <v>&lt;63 micron</v>
      </c>
      <c r="L654" t="s">
        <v>51</v>
      </c>
      <c r="M654" t="s">
        <v>92</v>
      </c>
      <c r="N654" t="s">
        <v>53</v>
      </c>
      <c r="O654" t="s">
        <v>1184</v>
      </c>
      <c r="P654" t="s">
        <v>60</v>
      </c>
      <c r="Q654" t="s">
        <v>64</v>
      </c>
      <c r="R654" t="s">
        <v>249</v>
      </c>
      <c r="S654" t="s">
        <v>58</v>
      </c>
      <c r="T654" t="s">
        <v>156</v>
      </c>
      <c r="U654" t="s">
        <v>81</v>
      </c>
      <c r="V654" t="s">
        <v>95</v>
      </c>
      <c r="W654" t="s">
        <v>133</v>
      </c>
      <c r="X654" t="s">
        <v>58</v>
      </c>
      <c r="Y654" t="s">
        <v>64</v>
      </c>
      <c r="Z654" t="s">
        <v>51</v>
      </c>
      <c r="AA654" t="s">
        <v>152</v>
      </c>
      <c r="AB654" t="s">
        <v>768</v>
      </c>
      <c r="AC654" t="s">
        <v>64</v>
      </c>
      <c r="AD654" t="s">
        <v>376</v>
      </c>
      <c r="AE654" t="s">
        <v>419</v>
      </c>
      <c r="AF654" t="s">
        <v>69</v>
      </c>
      <c r="AG654" t="s">
        <v>249</v>
      </c>
      <c r="AH654" t="s">
        <v>251</v>
      </c>
      <c r="AI654" t="s">
        <v>474</v>
      </c>
      <c r="AJ654" t="s">
        <v>56</v>
      </c>
      <c r="AK654" t="s">
        <v>116</v>
      </c>
      <c r="AL654" t="s">
        <v>75</v>
      </c>
      <c r="AM654" t="s">
        <v>76</v>
      </c>
      <c r="AN654" t="s">
        <v>78</v>
      </c>
      <c r="AO654" t="s">
        <v>168</v>
      </c>
      <c r="AP654" t="s">
        <v>293</v>
      </c>
      <c r="AQ654" t="s">
        <v>246</v>
      </c>
      <c r="AR654" t="s">
        <v>64</v>
      </c>
      <c r="AS654" t="s">
        <v>92</v>
      </c>
      <c r="AT654" t="s">
        <v>171</v>
      </c>
      <c r="AU654" t="s">
        <v>84</v>
      </c>
    </row>
    <row r="655" spans="1:47" hidden="1" x14ac:dyDescent="0.3">
      <c r="A655" t="s">
        <v>3175</v>
      </c>
      <c r="B655" t="s">
        <v>3176</v>
      </c>
      <c r="C655" s="1" t="str">
        <f t="shared" si="54"/>
        <v>21:0095</v>
      </c>
      <c r="D655" s="1" t="str">
        <f t="shared" si="55"/>
        <v>21:0012</v>
      </c>
      <c r="E655" t="s">
        <v>3177</v>
      </c>
      <c r="F655" t="s">
        <v>3178</v>
      </c>
      <c r="H655">
        <v>66.613575299999994</v>
      </c>
      <c r="I655">
        <v>-113.27671479999999</v>
      </c>
      <c r="J655" s="1" t="str">
        <f t="shared" si="52"/>
        <v>Till</v>
      </c>
      <c r="K655" s="1" t="str">
        <f t="shared" si="53"/>
        <v>&lt;63 micron</v>
      </c>
      <c r="L655" t="s">
        <v>51</v>
      </c>
      <c r="M655" t="s">
        <v>139</v>
      </c>
      <c r="N655" t="s">
        <v>56</v>
      </c>
      <c r="O655" t="s">
        <v>270</v>
      </c>
      <c r="P655" t="s">
        <v>56</v>
      </c>
      <c r="Q655" t="s">
        <v>259</v>
      </c>
      <c r="R655" t="s">
        <v>316</v>
      </c>
      <c r="S655" t="s">
        <v>60</v>
      </c>
      <c r="T655" t="s">
        <v>337</v>
      </c>
      <c r="U655" t="s">
        <v>259</v>
      </c>
      <c r="V655" t="s">
        <v>154</v>
      </c>
      <c r="W655" t="s">
        <v>237</v>
      </c>
      <c r="X655" t="s">
        <v>58</v>
      </c>
      <c r="Y655" t="s">
        <v>64</v>
      </c>
      <c r="Z655" t="s">
        <v>51</v>
      </c>
      <c r="AA655" t="s">
        <v>223</v>
      </c>
      <c r="AB655" t="s">
        <v>2055</v>
      </c>
      <c r="AC655" t="s">
        <v>64</v>
      </c>
      <c r="AD655" t="s">
        <v>147</v>
      </c>
      <c r="AE655" t="s">
        <v>419</v>
      </c>
      <c r="AF655" t="s">
        <v>327</v>
      </c>
      <c r="AG655" t="s">
        <v>607</v>
      </c>
      <c r="AH655" t="s">
        <v>102</v>
      </c>
      <c r="AI655" t="s">
        <v>181</v>
      </c>
      <c r="AJ655" t="s">
        <v>73</v>
      </c>
      <c r="AK655" t="s">
        <v>283</v>
      </c>
      <c r="AL655" t="s">
        <v>75</v>
      </c>
      <c r="AM655" t="s">
        <v>76</v>
      </c>
      <c r="AN655" t="s">
        <v>147</v>
      </c>
      <c r="AO655" t="s">
        <v>251</v>
      </c>
      <c r="AP655" t="s">
        <v>119</v>
      </c>
      <c r="AQ655" t="s">
        <v>81</v>
      </c>
      <c r="AR655" t="s">
        <v>64</v>
      </c>
      <c r="AS655" t="s">
        <v>299</v>
      </c>
      <c r="AT655" t="s">
        <v>211</v>
      </c>
      <c r="AU655" t="s">
        <v>84</v>
      </c>
    </row>
    <row r="656" spans="1:47" hidden="1" x14ac:dyDescent="0.3">
      <c r="A656" t="s">
        <v>3179</v>
      </c>
      <c r="B656" t="s">
        <v>3180</v>
      </c>
      <c r="C656" s="1" t="str">
        <f t="shared" si="54"/>
        <v>21:0095</v>
      </c>
      <c r="D656" s="1" t="str">
        <f t="shared" si="55"/>
        <v>21:0012</v>
      </c>
      <c r="E656" t="s">
        <v>3181</v>
      </c>
      <c r="F656" t="s">
        <v>3182</v>
      </c>
      <c r="H656">
        <v>66.590361299999998</v>
      </c>
      <c r="I656">
        <v>-113.3962075</v>
      </c>
      <c r="J656" s="1" t="str">
        <f t="shared" si="52"/>
        <v>Till</v>
      </c>
      <c r="K656" s="1" t="str">
        <f t="shared" si="53"/>
        <v>&lt;63 micron</v>
      </c>
      <c r="L656" t="s">
        <v>51</v>
      </c>
      <c r="M656" t="s">
        <v>56</v>
      </c>
      <c r="N656" t="s">
        <v>56</v>
      </c>
      <c r="O656" t="s">
        <v>315</v>
      </c>
      <c r="P656" t="s">
        <v>61</v>
      </c>
      <c r="Q656" t="s">
        <v>56</v>
      </c>
      <c r="R656" t="s">
        <v>272</v>
      </c>
      <c r="S656" t="s">
        <v>119</v>
      </c>
      <c r="T656" t="s">
        <v>276</v>
      </c>
      <c r="U656" t="s">
        <v>81</v>
      </c>
      <c r="V656" t="s">
        <v>154</v>
      </c>
      <c r="W656" t="s">
        <v>77</v>
      </c>
      <c r="X656" t="s">
        <v>97</v>
      </c>
      <c r="Y656" t="s">
        <v>64</v>
      </c>
      <c r="Z656" t="s">
        <v>51</v>
      </c>
      <c r="AA656" t="s">
        <v>101</v>
      </c>
      <c r="AB656" t="s">
        <v>319</v>
      </c>
      <c r="AC656" t="s">
        <v>64</v>
      </c>
      <c r="AD656" t="s">
        <v>1543</v>
      </c>
      <c r="AE656" t="s">
        <v>419</v>
      </c>
      <c r="AF656" t="s">
        <v>145</v>
      </c>
      <c r="AG656" t="s">
        <v>435</v>
      </c>
      <c r="AH656" t="s">
        <v>391</v>
      </c>
      <c r="AI656" t="s">
        <v>80</v>
      </c>
      <c r="AJ656" t="s">
        <v>73</v>
      </c>
      <c r="AK656" t="s">
        <v>91</v>
      </c>
      <c r="AL656" t="s">
        <v>75</v>
      </c>
      <c r="AM656" t="s">
        <v>76</v>
      </c>
      <c r="AN656" t="s">
        <v>259</v>
      </c>
      <c r="AO656" t="s">
        <v>78</v>
      </c>
      <c r="AP656" t="s">
        <v>72</v>
      </c>
      <c r="AQ656" t="s">
        <v>139</v>
      </c>
      <c r="AR656" t="s">
        <v>64</v>
      </c>
      <c r="AS656" t="s">
        <v>126</v>
      </c>
      <c r="AT656" t="s">
        <v>171</v>
      </c>
      <c r="AU656" t="s">
        <v>84</v>
      </c>
    </row>
    <row r="657" spans="1:47" hidden="1" x14ac:dyDescent="0.3">
      <c r="A657" t="s">
        <v>3183</v>
      </c>
      <c r="B657" t="s">
        <v>3184</v>
      </c>
      <c r="C657" s="1" t="str">
        <f t="shared" si="54"/>
        <v>21:0095</v>
      </c>
      <c r="D657" s="1" t="str">
        <f t="shared" si="55"/>
        <v>21:0012</v>
      </c>
      <c r="E657" t="s">
        <v>3185</v>
      </c>
      <c r="F657" t="s">
        <v>3186</v>
      </c>
      <c r="H657">
        <v>66.643899000000005</v>
      </c>
      <c r="I657">
        <v>-113.4322409</v>
      </c>
      <c r="J657" s="1" t="str">
        <f t="shared" si="52"/>
        <v>Till</v>
      </c>
      <c r="K657" s="1" t="str">
        <f t="shared" si="53"/>
        <v>&lt;63 micron</v>
      </c>
      <c r="L657" t="s">
        <v>51</v>
      </c>
      <c r="M657" t="s">
        <v>436</v>
      </c>
      <c r="N657" t="s">
        <v>53</v>
      </c>
      <c r="O657" t="s">
        <v>375</v>
      </c>
      <c r="P657" t="s">
        <v>355</v>
      </c>
      <c r="Q657" t="s">
        <v>81</v>
      </c>
      <c r="R657" t="s">
        <v>369</v>
      </c>
      <c r="S657" t="s">
        <v>97</v>
      </c>
      <c r="T657" t="s">
        <v>470</v>
      </c>
      <c r="U657" t="s">
        <v>81</v>
      </c>
      <c r="V657" t="s">
        <v>95</v>
      </c>
      <c r="W657" t="s">
        <v>399</v>
      </c>
      <c r="X657" t="s">
        <v>63</v>
      </c>
      <c r="Y657" t="s">
        <v>64</v>
      </c>
      <c r="Z657" t="s">
        <v>51</v>
      </c>
      <c r="AA657" t="s">
        <v>206</v>
      </c>
      <c r="AB657" t="s">
        <v>2761</v>
      </c>
      <c r="AC657" t="s">
        <v>81</v>
      </c>
      <c r="AD657" t="s">
        <v>1383</v>
      </c>
      <c r="AE657" t="s">
        <v>152</v>
      </c>
      <c r="AF657" t="s">
        <v>234</v>
      </c>
      <c r="AG657" t="s">
        <v>825</v>
      </c>
      <c r="AH657" t="s">
        <v>251</v>
      </c>
      <c r="AI657" t="s">
        <v>226</v>
      </c>
      <c r="AJ657" t="s">
        <v>73</v>
      </c>
      <c r="AK657" t="s">
        <v>473</v>
      </c>
      <c r="AL657" t="s">
        <v>75</v>
      </c>
      <c r="AM657" t="s">
        <v>76</v>
      </c>
      <c r="AN657" t="s">
        <v>154</v>
      </c>
      <c r="AO657" t="s">
        <v>168</v>
      </c>
      <c r="AP657" t="s">
        <v>72</v>
      </c>
      <c r="AQ657" t="s">
        <v>300</v>
      </c>
      <c r="AR657" t="s">
        <v>64</v>
      </c>
      <c r="AS657" t="s">
        <v>299</v>
      </c>
      <c r="AT657" t="s">
        <v>171</v>
      </c>
      <c r="AU657" t="s">
        <v>84</v>
      </c>
    </row>
    <row r="658" spans="1:47" hidden="1" x14ac:dyDescent="0.3">
      <c r="A658" t="s">
        <v>3187</v>
      </c>
      <c r="B658" t="s">
        <v>3188</v>
      </c>
      <c r="C658" s="1" t="str">
        <f t="shared" si="54"/>
        <v>21:0095</v>
      </c>
      <c r="D658" s="1" t="str">
        <f t="shared" si="55"/>
        <v>21:0012</v>
      </c>
      <c r="E658" t="s">
        <v>3189</v>
      </c>
      <c r="F658" t="s">
        <v>3190</v>
      </c>
      <c r="H658">
        <v>66.682327900000004</v>
      </c>
      <c r="I658">
        <v>-113.32531760000001</v>
      </c>
      <c r="J658" s="1" t="str">
        <f t="shared" si="52"/>
        <v>Till</v>
      </c>
      <c r="K658" s="1" t="str">
        <f t="shared" si="53"/>
        <v>&lt;63 micron</v>
      </c>
      <c r="L658" t="s">
        <v>51</v>
      </c>
      <c r="M658" t="s">
        <v>82</v>
      </c>
      <c r="N658" t="s">
        <v>56</v>
      </c>
      <c r="O658" t="s">
        <v>909</v>
      </c>
      <c r="P658" t="s">
        <v>77</v>
      </c>
      <c r="Q658" t="s">
        <v>64</v>
      </c>
      <c r="R658" t="s">
        <v>316</v>
      </c>
      <c r="S658" t="s">
        <v>97</v>
      </c>
      <c r="T658" t="s">
        <v>152</v>
      </c>
      <c r="U658" t="s">
        <v>259</v>
      </c>
      <c r="V658" t="s">
        <v>259</v>
      </c>
      <c r="W658" t="s">
        <v>500</v>
      </c>
      <c r="X658" t="s">
        <v>58</v>
      </c>
      <c r="Y658" t="s">
        <v>64</v>
      </c>
      <c r="Z658" t="s">
        <v>51</v>
      </c>
      <c r="AA658" t="s">
        <v>162</v>
      </c>
      <c r="AB658" t="s">
        <v>391</v>
      </c>
      <c r="AC658" t="s">
        <v>81</v>
      </c>
      <c r="AD658" t="s">
        <v>718</v>
      </c>
      <c r="AE658" t="s">
        <v>269</v>
      </c>
      <c r="AF658" t="s">
        <v>69</v>
      </c>
      <c r="AG658" t="s">
        <v>234</v>
      </c>
      <c r="AH658" t="s">
        <v>194</v>
      </c>
      <c r="AI658" t="s">
        <v>686</v>
      </c>
      <c r="AJ658" t="s">
        <v>73</v>
      </c>
      <c r="AK658" t="s">
        <v>398</v>
      </c>
      <c r="AL658" t="s">
        <v>75</v>
      </c>
      <c r="AM658" t="s">
        <v>76</v>
      </c>
      <c r="AN658" t="s">
        <v>78</v>
      </c>
      <c r="AO658" t="s">
        <v>78</v>
      </c>
      <c r="AP658" t="s">
        <v>89</v>
      </c>
      <c r="AQ658" t="s">
        <v>95</v>
      </c>
      <c r="AR658" t="s">
        <v>64</v>
      </c>
      <c r="AS658" t="s">
        <v>92</v>
      </c>
      <c r="AT658" t="s">
        <v>171</v>
      </c>
      <c r="AU658" t="s">
        <v>84</v>
      </c>
    </row>
    <row r="659" spans="1:47" hidden="1" x14ac:dyDescent="0.3">
      <c r="A659" t="s">
        <v>3191</v>
      </c>
      <c r="B659" t="s">
        <v>3192</v>
      </c>
      <c r="C659" s="1" t="str">
        <f t="shared" si="54"/>
        <v>21:0095</v>
      </c>
      <c r="D659" s="1" t="str">
        <f t="shared" si="55"/>
        <v>21:0012</v>
      </c>
      <c r="E659" t="s">
        <v>3193</v>
      </c>
      <c r="F659" t="s">
        <v>3194</v>
      </c>
      <c r="H659">
        <v>66.736199799999994</v>
      </c>
      <c r="I659">
        <v>-113.3765768</v>
      </c>
      <c r="J659" s="1" t="str">
        <f t="shared" si="52"/>
        <v>Till</v>
      </c>
      <c r="K659" s="1" t="str">
        <f t="shared" si="53"/>
        <v>&lt;63 micron</v>
      </c>
      <c r="L659" t="s">
        <v>51</v>
      </c>
      <c r="M659" t="s">
        <v>436</v>
      </c>
      <c r="N659" t="s">
        <v>81</v>
      </c>
      <c r="O659" t="s">
        <v>406</v>
      </c>
      <c r="P659" t="s">
        <v>208</v>
      </c>
      <c r="Q659" t="s">
        <v>81</v>
      </c>
      <c r="R659" t="s">
        <v>249</v>
      </c>
      <c r="S659" t="s">
        <v>63</v>
      </c>
      <c r="T659" t="s">
        <v>206</v>
      </c>
      <c r="U659" t="s">
        <v>81</v>
      </c>
      <c r="V659" t="s">
        <v>154</v>
      </c>
      <c r="W659" t="s">
        <v>100</v>
      </c>
      <c r="X659" t="s">
        <v>63</v>
      </c>
      <c r="Y659" t="s">
        <v>64</v>
      </c>
      <c r="Z659" t="s">
        <v>51</v>
      </c>
      <c r="AA659" t="s">
        <v>176</v>
      </c>
      <c r="AB659" t="s">
        <v>487</v>
      </c>
      <c r="AC659" t="s">
        <v>64</v>
      </c>
      <c r="AD659" t="s">
        <v>2190</v>
      </c>
      <c r="AE659" t="s">
        <v>287</v>
      </c>
      <c r="AF659" t="s">
        <v>69</v>
      </c>
      <c r="AG659" t="s">
        <v>123</v>
      </c>
      <c r="AH659" t="s">
        <v>391</v>
      </c>
      <c r="AI659" t="s">
        <v>97</v>
      </c>
      <c r="AJ659" t="s">
        <v>73</v>
      </c>
      <c r="AK659" t="s">
        <v>405</v>
      </c>
      <c r="AL659" t="s">
        <v>75</v>
      </c>
      <c r="AM659" t="s">
        <v>76</v>
      </c>
      <c r="AN659" t="s">
        <v>78</v>
      </c>
      <c r="AO659" t="s">
        <v>104</v>
      </c>
      <c r="AP659" t="s">
        <v>464</v>
      </c>
      <c r="AQ659" t="s">
        <v>126</v>
      </c>
      <c r="AR659" t="s">
        <v>56</v>
      </c>
      <c r="AS659" t="s">
        <v>126</v>
      </c>
      <c r="AT659" t="s">
        <v>171</v>
      </c>
      <c r="AU659" t="s">
        <v>84</v>
      </c>
    </row>
    <row r="660" spans="1:47" hidden="1" x14ac:dyDescent="0.3">
      <c r="A660" t="s">
        <v>3195</v>
      </c>
      <c r="B660" t="s">
        <v>3196</v>
      </c>
      <c r="C660" s="1" t="str">
        <f t="shared" si="54"/>
        <v>21:0095</v>
      </c>
      <c r="D660" s="1" t="str">
        <f t="shared" si="55"/>
        <v>21:0012</v>
      </c>
      <c r="E660" t="s">
        <v>3197</v>
      </c>
      <c r="F660" t="s">
        <v>3198</v>
      </c>
      <c r="H660">
        <v>66.666792700000002</v>
      </c>
      <c r="I660">
        <v>-113.1339761</v>
      </c>
      <c r="J660" s="1" t="str">
        <f t="shared" si="52"/>
        <v>Till</v>
      </c>
      <c r="K660" s="1" t="str">
        <f t="shared" si="53"/>
        <v>&lt;63 micron</v>
      </c>
      <c r="L660" t="s">
        <v>51</v>
      </c>
      <c r="M660" t="s">
        <v>78</v>
      </c>
      <c r="N660" t="s">
        <v>53</v>
      </c>
      <c r="O660" t="s">
        <v>282</v>
      </c>
      <c r="P660" t="s">
        <v>271</v>
      </c>
      <c r="Q660" t="s">
        <v>64</v>
      </c>
      <c r="R660" t="s">
        <v>123</v>
      </c>
      <c r="S660" t="s">
        <v>181</v>
      </c>
      <c r="T660" t="s">
        <v>101</v>
      </c>
      <c r="U660" t="s">
        <v>56</v>
      </c>
      <c r="V660" t="s">
        <v>95</v>
      </c>
      <c r="W660" t="s">
        <v>205</v>
      </c>
      <c r="X660" t="s">
        <v>58</v>
      </c>
      <c r="Y660" t="s">
        <v>64</v>
      </c>
      <c r="Z660" t="s">
        <v>51</v>
      </c>
      <c r="AA660" t="s">
        <v>101</v>
      </c>
      <c r="AB660" t="s">
        <v>2761</v>
      </c>
      <c r="AC660" t="s">
        <v>64</v>
      </c>
      <c r="AD660" t="s">
        <v>427</v>
      </c>
      <c r="AE660" t="s">
        <v>178</v>
      </c>
      <c r="AF660" t="s">
        <v>69</v>
      </c>
      <c r="AG660" t="s">
        <v>494</v>
      </c>
      <c r="AH660" t="s">
        <v>194</v>
      </c>
      <c r="AI660" t="s">
        <v>80</v>
      </c>
      <c r="AJ660" t="s">
        <v>73</v>
      </c>
      <c r="AK660" t="s">
        <v>91</v>
      </c>
      <c r="AL660" t="s">
        <v>75</v>
      </c>
      <c r="AM660" t="s">
        <v>76</v>
      </c>
      <c r="AN660" t="s">
        <v>78</v>
      </c>
      <c r="AO660" t="s">
        <v>78</v>
      </c>
      <c r="AP660" t="s">
        <v>72</v>
      </c>
      <c r="AQ660" t="s">
        <v>297</v>
      </c>
      <c r="AR660" t="s">
        <v>64</v>
      </c>
      <c r="AS660" t="s">
        <v>55</v>
      </c>
      <c r="AT660" t="s">
        <v>171</v>
      </c>
      <c r="AU660" t="s">
        <v>84</v>
      </c>
    </row>
    <row r="661" spans="1:47" hidden="1" x14ac:dyDescent="0.3">
      <c r="A661" t="s">
        <v>3199</v>
      </c>
      <c r="B661" t="s">
        <v>3200</v>
      </c>
      <c r="C661" s="1" t="str">
        <f t="shared" si="54"/>
        <v>21:0095</v>
      </c>
      <c r="D661" s="1" t="str">
        <f t="shared" si="55"/>
        <v>21:0012</v>
      </c>
      <c r="E661" t="s">
        <v>3201</v>
      </c>
      <c r="F661" t="s">
        <v>3202</v>
      </c>
      <c r="H661">
        <v>66.686829799999998</v>
      </c>
      <c r="I661">
        <v>-113.0430068</v>
      </c>
      <c r="J661" s="1" t="str">
        <f t="shared" si="52"/>
        <v>Till</v>
      </c>
      <c r="K661" s="1" t="str">
        <f t="shared" si="53"/>
        <v>&lt;63 micron</v>
      </c>
      <c r="L661" t="s">
        <v>51</v>
      </c>
      <c r="M661" t="s">
        <v>170</v>
      </c>
      <c r="N661" t="s">
        <v>56</v>
      </c>
      <c r="O661" t="s">
        <v>245</v>
      </c>
      <c r="P661" t="s">
        <v>103</v>
      </c>
      <c r="Q661" t="s">
        <v>56</v>
      </c>
      <c r="R661" t="s">
        <v>164</v>
      </c>
      <c r="S661" t="s">
        <v>97</v>
      </c>
      <c r="T661" t="s">
        <v>346</v>
      </c>
      <c r="U661" t="s">
        <v>64</v>
      </c>
      <c r="V661" t="s">
        <v>95</v>
      </c>
      <c r="W661" t="s">
        <v>1148</v>
      </c>
      <c r="X661" t="s">
        <v>58</v>
      </c>
      <c r="Y661" t="s">
        <v>64</v>
      </c>
      <c r="Z661" t="s">
        <v>60</v>
      </c>
      <c r="AA661" t="s">
        <v>223</v>
      </c>
      <c r="AB661" t="s">
        <v>768</v>
      </c>
      <c r="AC661" t="s">
        <v>64</v>
      </c>
      <c r="AD661" t="s">
        <v>100</v>
      </c>
      <c r="AE661" t="s">
        <v>183</v>
      </c>
      <c r="AF661" t="s">
        <v>69</v>
      </c>
      <c r="AG661" t="s">
        <v>93</v>
      </c>
      <c r="AH661" t="s">
        <v>71</v>
      </c>
      <c r="AI661" t="s">
        <v>97</v>
      </c>
      <c r="AJ661" t="s">
        <v>73</v>
      </c>
      <c r="AK661" t="s">
        <v>348</v>
      </c>
      <c r="AL661" t="s">
        <v>75</v>
      </c>
      <c r="AM661" t="s">
        <v>76</v>
      </c>
      <c r="AN661" t="s">
        <v>78</v>
      </c>
      <c r="AO661" t="s">
        <v>78</v>
      </c>
      <c r="AP661" t="s">
        <v>119</v>
      </c>
      <c r="AQ661" t="s">
        <v>126</v>
      </c>
      <c r="AR661" t="s">
        <v>64</v>
      </c>
      <c r="AS661" t="s">
        <v>81</v>
      </c>
      <c r="AT661" t="s">
        <v>171</v>
      </c>
      <c r="AU661" t="s">
        <v>84</v>
      </c>
    </row>
    <row r="662" spans="1:47" hidden="1" x14ac:dyDescent="0.3">
      <c r="A662" t="s">
        <v>3203</v>
      </c>
      <c r="B662" t="s">
        <v>3204</v>
      </c>
      <c r="C662" s="1" t="str">
        <f t="shared" si="54"/>
        <v>21:0095</v>
      </c>
      <c r="D662" s="1" t="str">
        <f t="shared" si="55"/>
        <v>21:0012</v>
      </c>
      <c r="E662" t="s">
        <v>3205</v>
      </c>
      <c r="F662" t="s">
        <v>3206</v>
      </c>
      <c r="H662">
        <v>66.222272000000004</v>
      </c>
      <c r="I662">
        <v>-113.84386929999999</v>
      </c>
      <c r="J662" s="1" t="str">
        <f t="shared" si="52"/>
        <v>Till</v>
      </c>
      <c r="K662" s="1" t="str">
        <f t="shared" si="53"/>
        <v>&lt;63 micron</v>
      </c>
      <c r="L662" t="s">
        <v>51</v>
      </c>
      <c r="M662" t="s">
        <v>91</v>
      </c>
      <c r="N662" t="s">
        <v>53</v>
      </c>
      <c r="O662" t="s">
        <v>1353</v>
      </c>
      <c r="P662" t="s">
        <v>126</v>
      </c>
      <c r="Q662" t="s">
        <v>81</v>
      </c>
      <c r="R662" t="s">
        <v>136</v>
      </c>
      <c r="S662" t="s">
        <v>116</v>
      </c>
      <c r="T662" t="s">
        <v>470</v>
      </c>
      <c r="U662" t="s">
        <v>64</v>
      </c>
      <c r="V662" t="s">
        <v>154</v>
      </c>
      <c r="W662" t="s">
        <v>300</v>
      </c>
      <c r="X662" t="s">
        <v>119</v>
      </c>
      <c r="Y662" t="s">
        <v>64</v>
      </c>
      <c r="Z662" t="s">
        <v>51</v>
      </c>
      <c r="AA662" t="s">
        <v>223</v>
      </c>
      <c r="AB662" t="s">
        <v>319</v>
      </c>
      <c r="AC662" t="s">
        <v>64</v>
      </c>
      <c r="AD662" t="s">
        <v>248</v>
      </c>
      <c r="AE662" t="s">
        <v>337</v>
      </c>
      <c r="AF662" t="s">
        <v>69</v>
      </c>
      <c r="AG662" t="s">
        <v>65</v>
      </c>
      <c r="AH662" t="s">
        <v>391</v>
      </c>
      <c r="AI662" t="s">
        <v>208</v>
      </c>
      <c r="AJ662" t="s">
        <v>73</v>
      </c>
      <c r="AK662" t="s">
        <v>283</v>
      </c>
      <c r="AL662" t="s">
        <v>75</v>
      </c>
      <c r="AM662" t="s">
        <v>76</v>
      </c>
      <c r="AN662" t="s">
        <v>78</v>
      </c>
      <c r="AO662" t="s">
        <v>104</v>
      </c>
      <c r="AP662" t="s">
        <v>309</v>
      </c>
      <c r="AQ662" t="s">
        <v>300</v>
      </c>
      <c r="AR662" t="s">
        <v>64</v>
      </c>
      <c r="AS662" t="s">
        <v>126</v>
      </c>
      <c r="AT662" t="s">
        <v>171</v>
      </c>
      <c r="AU662" t="s">
        <v>84</v>
      </c>
    </row>
    <row r="663" spans="1:47" hidden="1" x14ac:dyDescent="0.3">
      <c r="A663" t="s">
        <v>3207</v>
      </c>
      <c r="B663" t="s">
        <v>3208</v>
      </c>
      <c r="C663" s="1" t="str">
        <f t="shared" si="54"/>
        <v>21:0095</v>
      </c>
      <c r="D663" s="1" t="str">
        <f t="shared" si="55"/>
        <v>21:0012</v>
      </c>
      <c r="E663" t="s">
        <v>3205</v>
      </c>
      <c r="F663" t="s">
        <v>3209</v>
      </c>
      <c r="H663">
        <v>66.222272000000004</v>
      </c>
      <c r="I663">
        <v>-113.84386929999999</v>
      </c>
      <c r="J663" s="1" t="str">
        <f t="shared" si="52"/>
        <v>Till</v>
      </c>
      <c r="K663" s="1" t="str">
        <f t="shared" si="53"/>
        <v>&lt;63 micron</v>
      </c>
      <c r="L663" t="s">
        <v>51</v>
      </c>
      <c r="M663" t="s">
        <v>105</v>
      </c>
      <c r="N663" t="s">
        <v>116</v>
      </c>
      <c r="O663" t="s">
        <v>270</v>
      </c>
      <c r="P663" t="s">
        <v>78</v>
      </c>
      <c r="Q663" t="s">
        <v>56</v>
      </c>
      <c r="R663" t="s">
        <v>607</v>
      </c>
      <c r="S663" t="s">
        <v>60</v>
      </c>
      <c r="T663" t="s">
        <v>276</v>
      </c>
      <c r="U663" t="s">
        <v>81</v>
      </c>
      <c r="V663" t="s">
        <v>154</v>
      </c>
      <c r="W663" t="s">
        <v>744</v>
      </c>
      <c r="X663" t="s">
        <v>119</v>
      </c>
      <c r="Y663" t="s">
        <v>64</v>
      </c>
      <c r="Z663" t="s">
        <v>51</v>
      </c>
      <c r="AA663" t="s">
        <v>276</v>
      </c>
      <c r="AB663" t="s">
        <v>1172</v>
      </c>
      <c r="AC663" t="s">
        <v>64</v>
      </c>
      <c r="AD663" t="s">
        <v>471</v>
      </c>
      <c r="AE663" t="s">
        <v>287</v>
      </c>
      <c r="AF663" t="s">
        <v>69</v>
      </c>
      <c r="AG663" t="s">
        <v>131</v>
      </c>
      <c r="AH663" t="s">
        <v>104</v>
      </c>
      <c r="AI663" t="s">
        <v>686</v>
      </c>
      <c r="AJ663" t="s">
        <v>73</v>
      </c>
      <c r="AK663" t="s">
        <v>421</v>
      </c>
      <c r="AL663" t="s">
        <v>75</v>
      </c>
      <c r="AM663" t="s">
        <v>76</v>
      </c>
      <c r="AN663" t="s">
        <v>95</v>
      </c>
      <c r="AO663" t="s">
        <v>78</v>
      </c>
      <c r="AP663" t="s">
        <v>119</v>
      </c>
      <c r="AQ663" t="s">
        <v>253</v>
      </c>
      <c r="AR663" t="s">
        <v>64</v>
      </c>
      <c r="AS663" t="s">
        <v>333</v>
      </c>
      <c r="AT663" t="s">
        <v>171</v>
      </c>
      <c r="AU663" t="s">
        <v>3210</v>
      </c>
    </row>
    <row r="664" spans="1:47" hidden="1" x14ac:dyDescent="0.3">
      <c r="A664" t="s">
        <v>3211</v>
      </c>
      <c r="B664" t="s">
        <v>3212</v>
      </c>
      <c r="C664" s="1" t="str">
        <f t="shared" si="54"/>
        <v>21:0095</v>
      </c>
      <c r="D664" s="1" t="str">
        <f t="shared" si="55"/>
        <v>21:0012</v>
      </c>
      <c r="E664" t="s">
        <v>3213</v>
      </c>
      <c r="F664" t="s">
        <v>3214</v>
      </c>
      <c r="H664">
        <v>66.269741499999995</v>
      </c>
      <c r="I664">
        <v>-113.64540119999999</v>
      </c>
      <c r="J664" s="1" t="str">
        <f t="shared" si="52"/>
        <v>Till</v>
      </c>
      <c r="K664" s="1" t="str">
        <f t="shared" si="53"/>
        <v>&lt;63 micron</v>
      </c>
      <c r="L664" t="s">
        <v>51</v>
      </c>
      <c r="M664" t="s">
        <v>104</v>
      </c>
      <c r="N664" t="s">
        <v>53</v>
      </c>
      <c r="O664" t="s">
        <v>360</v>
      </c>
      <c r="P664" t="s">
        <v>283</v>
      </c>
      <c r="Q664" t="s">
        <v>64</v>
      </c>
      <c r="R664" t="s">
        <v>211</v>
      </c>
      <c r="S664" t="s">
        <v>116</v>
      </c>
      <c r="T664" t="s">
        <v>287</v>
      </c>
      <c r="U664" t="s">
        <v>81</v>
      </c>
      <c r="V664" t="s">
        <v>259</v>
      </c>
      <c r="W664" t="s">
        <v>915</v>
      </c>
      <c r="X664" t="s">
        <v>119</v>
      </c>
      <c r="Y664" t="s">
        <v>64</v>
      </c>
      <c r="Z664" t="s">
        <v>51</v>
      </c>
      <c r="AA664" t="s">
        <v>162</v>
      </c>
      <c r="AB664" t="s">
        <v>1172</v>
      </c>
      <c r="AC664" t="s">
        <v>64</v>
      </c>
      <c r="AD664" t="s">
        <v>672</v>
      </c>
      <c r="AE664" t="s">
        <v>79</v>
      </c>
      <c r="AF664" t="s">
        <v>69</v>
      </c>
      <c r="AG664" t="s">
        <v>156</v>
      </c>
      <c r="AH664" t="s">
        <v>137</v>
      </c>
      <c r="AI664" t="s">
        <v>314</v>
      </c>
      <c r="AJ664" t="s">
        <v>73</v>
      </c>
      <c r="AK664" t="s">
        <v>271</v>
      </c>
      <c r="AL664" t="s">
        <v>75</v>
      </c>
      <c r="AM664" t="s">
        <v>76</v>
      </c>
      <c r="AN664" t="s">
        <v>78</v>
      </c>
      <c r="AO664" t="s">
        <v>78</v>
      </c>
      <c r="AP664" t="s">
        <v>161</v>
      </c>
      <c r="AQ664" t="s">
        <v>92</v>
      </c>
      <c r="AR664" t="s">
        <v>64</v>
      </c>
      <c r="AS664" t="s">
        <v>299</v>
      </c>
      <c r="AT664" t="s">
        <v>171</v>
      </c>
      <c r="AU664" t="s">
        <v>84</v>
      </c>
    </row>
    <row r="665" spans="1:47" hidden="1" x14ac:dyDescent="0.3">
      <c r="A665" t="s">
        <v>3215</v>
      </c>
      <c r="B665" t="s">
        <v>3216</v>
      </c>
      <c r="C665" s="1" t="str">
        <f t="shared" si="54"/>
        <v>21:0095</v>
      </c>
      <c r="D665" s="1" t="str">
        <f t="shared" si="55"/>
        <v>21:0012</v>
      </c>
      <c r="E665" t="s">
        <v>3217</v>
      </c>
      <c r="F665" t="s">
        <v>3218</v>
      </c>
      <c r="H665">
        <v>66.258183399999993</v>
      </c>
      <c r="I665">
        <v>-113.8887986</v>
      </c>
      <c r="J665" s="1" t="str">
        <f t="shared" si="52"/>
        <v>Till</v>
      </c>
      <c r="K665" s="1" t="str">
        <f t="shared" si="53"/>
        <v>&lt;63 micron</v>
      </c>
      <c r="L665" t="s">
        <v>51</v>
      </c>
      <c r="M665" t="s">
        <v>58</v>
      </c>
      <c r="N665" t="s">
        <v>53</v>
      </c>
      <c r="O665" t="s">
        <v>2664</v>
      </c>
      <c r="P665" t="s">
        <v>209</v>
      </c>
      <c r="Q665" t="s">
        <v>116</v>
      </c>
      <c r="R665" t="s">
        <v>234</v>
      </c>
      <c r="S665" t="s">
        <v>119</v>
      </c>
      <c r="T665" t="s">
        <v>318</v>
      </c>
      <c r="U665" t="s">
        <v>56</v>
      </c>
      <c r="V665" t="s">
        <v>253</v>
      </c>
      <c r="W665" t="s">
        <v>641</v>
      </c>
      <c r="X665" t="s">
        <v>63</v>
      </c>
      <c r="Y665" t="s">
        <v>64</v>
      </c>
      <c r="Z665" t="s">
        <v>51</v>
      </c>
      <c r="AA665" t="s">
        <v>192</v>
      </c>
      <c r="AB665" t="s">
        <v>753</v>
      </c>
      <c r="AC665" t="s">
        <v>64</v>
      </c>
      <c r="AD665" t="s">
        <v>1409</v>
      </c>
      <c r="AE665" t="s">
        <v>814</v>
      </c>
      <c r="AF665" t="s">
        <v>69</v>
      </c>
      <c r="AG665" t="s">
        <v>115</v>
      </c>
      <c r="AH665" t="s">
        <v>168</v>
      </c>
      <c r="AI665" t="s">
        <v>364</v>
      </c>
      <c r="AJ665" t="s">
        <v>73</v>
      </c>
      <c r="AK665" t="s">
        <v>314</v>
      </c>
      <c r="AL665" t="s">
        <v>75</v>
      </c>
      <c r="AM665" t="s">
        <v>76</v>
      </c>
      <c r="AN665" t="s">
        <v>78</v>
      </c>
      <c r="AO665" t="s">
        <v>78</v>
      </c>
      <c r="AP665" t="s">
        <v>114</v>
      </c>
      <c r="AQ665" t="s">
        <v>77</v>
      </c>
      <c r="AR665" t="s">
        <v>64</v>
      </c>
      <c r="AS665" t="s">
        <v>436</v>
      </c>
      <c r="AT665" t="s">
        <v>1036</v>
      </c>
      <c r="AU665" t="s">
        <v>84</v>
      </c>
    </row>
    <row r="666" spans="1:47" hidden="1" x14ac:dyDescent="0.3">
      <c r="A666" t="s">
        <v>3219</v>
      </c>
      <c r="B666" t="s">
        <v>3220</v>
      </c>
      <c r="C666" s="1" t="str">
        <f t="shared" si="54"/>
        <v>21:0095</v>
      </c>
      <c r="D666" s="1" t="str">
        <f t="shared" si="55"/>
        <v>21:0012</v>
      </c>
      <c r="E666" t="s">
        <v>3221</v>
      </c>
      <c r="F666" t="s">
        <v>3222</v>
      </c>
      <c r="H666">
        <v>66.286797699999994</v>
      </c>
      <c r="I666">
        <v>-113.82397109999999</v>
      </c>
      <c r="J666" s="1" t="str">
        <f t="shared" si="52"/>
        <v>Till</v>
      </c>
      <c r="K666" s="1" t="str">
        <f t="shared" si="53"/>
        <v>&lt;63 micron</v>
      </c>
      <c r="L666" t="s">
        <v>51</v>
      </c>
      <c r="M666" t="s">
        <v>78</v>
      </c>
      <c r="N666" t="s">
        <v>53</v>
      </c>
      <c r="O666" t="s">
        <v>203</v>
      </c>
      <c r="P666" t="s">
        <v>481</v>
      </c>
      <c r="Q666" t="s">
        <v>64</v>
      </c>
      <c r="R666" t="s">
        <v>234</v>
      </c>
      <c r="S666" t="s">
        <v>97</v>
      </c>
      <c r="T666" t="s">
        <v>98</v>
      </c>
      <c r="U666" t="s">
        <v>81</v>
      </c>
      <c r="V666" t="s">
        <v>147</v>
      </c>
      <c r="W666" t="s">
        <v>205</v>
      </c>
      <c r="X666" t="s">
        <v>119</v>
      </c>
      <c r="Y666" t="s">
        <v>64</v>
      </c>
      <c r="Z666" t="s">
        <v>51</v>
      </c>
      <c r="AA666" t="s">
        <v>334</v>
      </c>
      <c r="AB666" t="s">
        <v>391</v>
      </c>
      <c r="AC666" t="s">
        <v>64</v>
      </c>
      <c r="AD666" t="s">
        <v>519</v>
      </c>
      <c r="AE666" t="s">
        <v>337</v>
      </c>
      <c r="AF666" t="s">
        <v>69</v>
      </c>
      <c r="AG666" t="s">
        <v>115</v>
      </c>
      <c r="AH666" t="s">
        <v>251</v>
      </c>
      <c r="AI666" t="s">
        <v>929</v>
      </c>
      <c r="AJ666" t="s">
        <v>73</v>
      </c>
      <c r="AK666" t="s">
        <v>155</v>
      </c>
      <c r="AL666" t="s">
        <v>75</v>
      </c>
      <c r="AM666" t="s">
        <v>76</v>
      </c>
      <c r="AN666" t="s">
        <v>78</v>
      </c>
      <c r="AO666" t="s">
        <v>219</v>
      </c>
      <c r="AP666" t="s">
        <v>209</v>
      </c>
      <c r="AQ666" t="s">
        <v>398</v>
      </c>
      <c r="AR666" t="s">
        <v>64</v>
      </c>
      <c r="AS666" t="s">
        <v>436</v>
      </c>
      <c r="AT666" t="s">
        <v>414</v>
      </c>
      <c r="AU666" t="s">
        <v>84</v>
      </c>
    </row>
    <row r="667" spans="1:47" hidden="1" x14ac:dyDescent="0.3">
      <c r="A667" t="s">
        <v>3223</v>
      </c>
      <c r="B667" t="s">
        <v>3224</v>
      </c>
      <c r="C667" s="1" t="str">
        <f t="shared" si="54"/>
        <v>21:0095</v>
      </c>
      <c r="D667" s="1" t="str">
        <f t="shared" si="55"/>
        <v>21:0012</v>
      </c>
      <c r="E667" t="s">
        <v>3225</v>
      </c>
      <c r="F667" t="s">
        <v>3226</v>
      </c>
      <c r="H667">
        <v>66.330599100000001</v>
      </c>
      <c r="I667">
        <v>-113.92529759999999</v>
      </c>
      <c r="J667" s="1" t="str">
        <f t="shared" si="52"/>
        <v>Till</v>
      </c>
      <c r="K667" s="1" t="str">
        <f t="shared" si="53"/>
        <v>&lt;63 micron</v>
      </c>
      <c r="L667" t="s">
        <v>51</v>
      </c>
      <c r="M667" t="s">
        <v>103</v>
      </c>
      <c r="N667" t="s">
        <v>53</v>
      </c>
      <c r="O667" t="s">
        <v>270</v>
      </c>
      <c r="P667" t="s">
        <v>78</v>
      </c>
      <c r="Q667" t="s">
        <v>116</v>
      </c>
      <c r="R667" t="s">
        <v>234</v>
      </c>
      <c r="S667" t="s">
        <v>97</v>
      </c>
      <c r="T667" t="s">
        <v>68</v>
      </c>
      <c r="U667" t="s">
        <v>81</v>
      </c>
      <c r="V667" t="s">
        <v>147</v>
      </c>
      <c r="W667" t="s">
        <v>275</v>
      </c>
      <c r="X667" t="s">
        <v>63</v>
      </c>
      <c r="Y667" t="s">
        <v>64</v>
      </c>
      <c r="Z667" t="s">
        <v>51</v>
      </c>
      <c r="AA667" t="s">
        <v>336</v>
      </c>
      <c r="AB667" t="s">
        <v>2169</v>
      </c>
      <c r="AC667" t="s">
        <v>64</v>
      </c>
      <c r="AD667" t="s">
        <v>630</v>
      </c>
      <c r="AE667" t="s">
        <v>176</v>
      </c>
      <c r="AF667" t="s">
        <v>69</v>
      </c>
      <c r="AG667" t="s">
        <v>308</v>
      </c>
      <c r="AH667" t="s">
        <v>219</v>
      </c>
      <c r="AI667" t="s">
        <v>929</v>
      </c>
      <c r="AJ667" t="s">
        <v>73</v>
      </c>
      <c r="AK667" t="s">
        <v>210</v>
      </c>
      <c r="AL667" t="s">
        <v>75</v>
      </c>
      <c r="AM667" t="s">
        <v>76</v>
      </c>
      <c r="AN667" t="s">
        <v>78</v>
      </c>
      <c r="AO667" t="s">
        <v>168</v>
      </c>
      <c r="AP667" t="s">
        <v>58</v>
      </c>
      <c r="AQ667" t="s">
        <v>253</v>
      </c>
      <c r="AR667" t="s">
        <v>64</v>
      </c>
      <c r="AS667" t="s">
        <v>55</v>
      </c>
      <c r="AT667" t="s">
        <v>218</v>
      </c>
      <c r="AU667" t="s">
        <v>84</v>
      </c>
    </row>
    <row r="668" spans="1:47" hidden="1" x14ac:dyDescent="0.3">
      <c r="A668" t="s">
        <v>3227</v>
      </c>
      <c r="B668" t="s">
        <v>3228</v>
      </c>
      <c r="C668" s="1" t="str">
        <f t="shared" si="54"/>
        <v>21:0095</v>
      </c>
      <c r="D668" s="1" t="str">
        <f t="shared" si="55"/>
        <v>21:0012</v>
      </c>
      <c r="E668" t="s">
        <v>3229</v>
      </c>
      <c r="F668" t="s">
        <v>3230</v>
      </c>
      <c r="H668">
        <v>66.354198100000005</v>
      </c>
      <c r="I668">
        <v>-113.806219</v>
      </c>
      <c r="J668" s="1" t="str">
        <f t="shared" si="52"/>
        <v>Till</v>
      </c>
      <c r="K668" s="1" t="str">
        <f t="shared" si="53"/>
        <v>&lt;63 micron</v>
      </c>
      <c r="L668" t="s">
        <v>51</v>
      </c>
      <c r="M668" t="s">
        <v>103</v>
      </c>
      <c r="N668" t="s">
        <v>53</v>
      </c>
      <c r="O668" t="s">
        <v>315</v>
      </c>
      <c r="P668" t="s">
        <v>348</v>
      </c>
      <c r="Q668" t="s">
        <v>64</v>
      </c>
      <c r="R668" t="s">
        <v>145</v>
      </c>
      <c r="S668" t="s">
        <v>63</v>
      </c>
      <c r="T668" t="s">
        <v>206</v>
      </c>
      <c r="U668" t="s">
        <v>64</v>
      </c>
      <c r="V668" t="s">
        <v>147</v>
      </c>
      <c r="W668" t="s">
        <v>205</v>
      </c>
      <c r="X668" t="s">
        <v>119</v>
      </c>
      <c r="Y668" t="s">
        <v>64</v>
      </c>
      <c r="Z668" t="s">
        <v>51</v>
      </c>
      <c r="AA668" t="s">
        <v>470</v>
      </c>
      <c r="AB668" t="s">
        <v>391</v>
      </c>
      <c r="AC668" t="s">
        <v>64</v>
      </c>
      <c r="AD668" t="s">
        <v>139</v>
      </c>
      <c r="AE668" t="s">
        <v>152</v>
      </c>
      <c r="AF668" t="s">
        <v>69</v>
      </c>
      <c r="AG668" t="s">
        <v>132</v>
      </c>
      <c r="AH668" t="s">
        <v>168</v>
      </c>
      <c r="AI668" t="s">
        <v>288</v>
      </c>
      <c r="AJ668" t="s">
        <v>73</v>
      </c>
      <c r="AK668" t="s">
        <v>167</v>
      </c>
      <c r="AL668" t="s">
        <v>75</v>
      </c>
      <c r="AM668" t="s">
        <v>76</v>
      </c>
      <c r="AN668" t="s">
        <v>82</v>
      </c>
      <c r="AO668" t="s">
        <v>259</v>
      </c>
      <c r="AP668" t="s">
        <v>58</v>
      </c>
      <c r="AQ668" t="s">
        <v>82</v>
      </c>
      <c r="AR668" t="s">
        <v>64</v>
      </c>
      <c r="AS668" t="s">
        <v>126</v>
      </c>
      <c r="AT668" t="s">
        <v>3231</v>
      </c>
      <c r="AU668" t="s">
        <v>84</v>
      </c>
    </row>
    <row r="669" spans="1:47" hidden="1" x14ac:dyDescent="0.3">
      <c r="A669" t="s">
        <v>3232</v>
      </c>
      <c r="B669" t="s">
        <v>3233</v>
      </c>
      <c r="C669" s="1" t="str">
        <f t="shared" si="54"/>
        <v>21:0095</v>
      </c>
      <c r="D669" s="1" t="str">
        <f t="shared" si="55"/>
        <v>21:0012</v>
      </c>
      <c r="E669" t="s">
        <v>3234</v>
      </c>
      <c r="F669" t="s">
        <v>3235</v>
      </c>
      <c r="H669">
        <v>66.322752600000001</v>
      </c>
      <c r="I669">
        <v>-113.6941925</v>
      </c>
      <c r="J669" s="1" t="str">
        <f t="shared" si="52"/>
        <v>Till</v>
      </c>
      <c r="K669" s="1" t="str">
        <f t="shared" si="53"/>
        <v>&lt;63 micron</v>
      </c>
      <c r="L669" t="s">
        <v>51</v>
      </c>
      <c r="M669" t="s">
        <v>55</v>
      </c>
      <c r="N669" t="s">
        <v>287</v>
      </c>
      <c r="O669" t="s">
        <v>163</v>
      </c>
      <c r="P669" t="s">
        <v>103</v>
      </c>
      <c r="Q669" t="s">
        <v>81</v>
      </c>
      <c r="R669" t="s">
        <v>308</v>
      </c>
      <c r="S669" t="s">
        <v>63</v>
      </c>
      <c r="T669" t="s">
        <v>98</v>
      </c>
      <c r="U669" t="s">
        <v>81</v>
      </c>
      <c r="V669" t="s">
        <v>95</v>
      </c>
      <c r="W669" t="s">
        <v>286</v>
      </c>
      <c r="X669" t="s">
        <v>119</v>
      </c>
      <c r="Y669" t="s">
        <v>64</v>
      </c>
      <c r="Z669" t="s">
        <v>51</v>
      </c>
      <c r="AA669" t="s">
        <v>470</v>
      </c>
      <c r="AB669" t="s">
        <v>2349</v>
      </c>
      <c r="AC669" t="s">
        <v>64</v>
      </c>
      <c r="AD669" t="s">
        <v>326</v>
      </c>
      <c r="AE669" t="s">
        <v>337</v>
      </c>
      <c r="AF669" t="s">
        <v>69</v>
      </c>
      <c r="AG669" t="s">
        <v>621</v>
      </c>
      <c r="AH669" t="s">
        <v>154</v>
      </c>
      <c r="AI669" t="s">
        <v>584</v>
      </c>
      <c r="AJ669" t="s">
        <v>73</v>
      </c>
      <c r="AK669" t="s">
        <v>473</v>
      </c>
      <c r="AL669" t="s">
        <v>75</v>
      </c>
      <c r="AM669" t="s">
        <v>76</v>
      </c>
      <c r="AN669" t="s">
        <v>139</v>
      </c>
      <c r="AO669" t="s">
        <v>78</v>
      </c>
      <c r="AP669" t="s">
        <v>392</v>
      </c>
      <c r="AQ669" t="s">
        <v>81</v>
      </c>
      <c r="AR669" t="s">
        <v>64</v>
      </c>
      <c r="AS669" t="s">
        <v>55</v>
      </c>
      <c r="AT669" t="s">
        <v>171</v>
      </c>
      <c r="AU669" t="s">
        <v>84</v>
      </c>
    </row>
    <row r="670" spans="1:47" hidden="1" x14ac:dyDescent="0.3">
      <c r="A670" t="s">
        <v>3236</v>
      </c>
      <c r="B670" t="s">
        <v>3237</v>
      </c>
      <c r="C670" s="1" t="str">
        <f t="shared" si="54"/>
        <v>21:0095</v>
      </c>
      <c r="D670" s="1" t="str">
        <f t="shared" si="55"/>
        <v>21:0012</v>
      </c>
      <c r="E670" t="s">
        <v>3238</v>
      </c>
      <c r="F670" t="s">
        <v>3239</v>
      </c>
      <c r="H670">
        <v>66.3733529</v>
      </c>
      <c r="I670">
        <v>-113.567116</v>
      </c>
      <c r="J670" s="1" t="str">
        <f t="shared" si="52"/>
        <v>Till</v>
      </c>
      <c r="K670" s="1" t="str">
        <f t="shared" si="53"/>
        <v>&lt;63 micron</v>
      </c>
      <c r="L670" t="s">
        <v>51</v>
      </c>
      <c r="M670" t="s">
        <v>297</v>
      </c>
      <c r="N670" t="s">
        <v>53</v>
      </c>
      <c r="O670" t="s">
        <v>163</v>
      </c>
      <c r="P670" t="s">
        <v>208</v>
      </c>
      <c r="Q670" t="s">
        <v>64</v>
      </c>
      <c r="R670" t="s">
        <v>140</v>
      </c>
      <c r="S670" t="s">
        <v>119</v>
      </c>
      <c r="T670" t="s">
        <v>120</v>
      </c>
      <c r="U670" t="s">
        <v>56</v>
      </c>
      <c r="V670" t="s">
        <v>61</v>
      </c>
      <c r="W670" t="s">
        <v>1594</v>
      </c>
      <c r="X670" t="s">
        <v>63</v>
      </c>
      <c r="Y670" t="s">
        <v>64</v>
      </c>
      <c r="Z670" t="s">
        <v>51</v>
      </c>
      <c r="AA670" t="s">
        <v>334</v>
      </c>
      <c r="AB670" t="s">
        <v>2169</v>
      </c>
      <c r="AC670" t="s">
        <v>56</v>
      </c>
      <c r="AD670" t="s">
        <v>441</v>
      </c>
      <c r="AE670" t="s">
        <v>176</v>
      </c>
      <c r="AF670" t="s">
        <v>69</v>
      </c>
      <c r="AG670" t="s">
        <v>70</v>
      </c>
      <c r="AH670" t="s">
        <v>95</v>
      </c>
      <c r="AI670" t="s">
        <v>474</v>
      </c>
      <c r="AJ670" t="s">
        <v>73</v>
      </c>
      <c r="AK670" t="s">
        <v>60</v>
      </c>
      <c r="AL670" t="s">
        <v>75</v>
      </c>
      <c r="AM670" t="s">
        <v>76</v>
      </c>
      <c r="AN670" t="s">
        <v>78</v>
      </c>
      <c r="AO670" t="s">
        <v>168</v>
      </c>
      <c r="AP670" t="s">
        <v>209</v>
      </c>
      <c r="AQ670" t="s">
        <v>170</v>
      </c>
      <c r="AR670" t="s">
        <v>64</v>
      </c>
      <c r="AS670" t="s">
        <v>56</v>
      </c>
      <c r="AT670" t="s">
        <v>59</v>
      </c>
      <c r="AU670" t="s">
        <v>84</v>
      </c>
    </row>
    <row r="671" spans="1:47" hidden="1" x14ac:dyDescent="0.3">
      <c r="A671" t="s">
        <v>3240</v>
      </c>
      <c r="B671" t="s">
        <v>3241</v>
      </c>
      <c r="C671" s="1" t="str">
        <f t="shared" si="54"/>
        <v>21:0095</v>
      </c>
      <c r="D671" s="1" t="str">
        <f t="shared" si="55"/>
        <v>21:0012</v>
      </c>
      <c r="E671" t="s">
        <v>3242</v>
      </c>
      <c r="F671" t="s">
        <v>3243</v>
      </c>
      <c r="H671">
        <v>66.410509399999995</v>
      </c>
      <c r="I671">
        <v>-113.6943363</v>
      </c>
      <c r="J671" s="1" t="str">
        <f t="shared" si="52"/>
        <v>Till</v>
      </c>
      <c r="K671" s="1" t="str">
        <f t="shared" si="53"/>
        <v>&lt;63 micron</v>
      </c>
      <c r="L671" t="s">
        <v>51</v>
      </c>
      <c r="M671" t="s">
        <v>196</v>
      </c>
      <c r="N671" t="s">
        <v>53</v>
      </c>
      <c r="O671" t="s">
        <v>245</v>
      </c>
      <c r="P671" t="s">
        <v>78</v>
      </c>
      <c r="Q671" t="s">
        <v>116</v>
      </c>
      <c r="R671" t="s">
        <v>132</v>
      </c>
      <c r="S671" t="s">
        <v>58</v>
      </c>
      <c r="T671" t="s">
        <v>211</v>
      </c>
      <c r="U671" t="s">
        <v>116</v>
      </c>
      <c r="V671" t="s">
        <v>61</v>
      </c>
      <c r="W671" t="s">
        <v>3244</v>
      </c>
      <c r="X671" t="s">
        <v>97</v>
      </c>
      <c r="Y671" t="s">
        <v>64</v>
      </c>
      <c r="Z671" t="s">
        <v>51</v>
      </c>
      <c r="AA671" t="s">
        <v>68</v>
      </c>
      <c r="AB671" t="s">
        <v>2358</v>
      </c>
      <c r="AC671" t="s">
        <v>64</v>
      </c>
      <c r="AD671" t="s">
        <v>1013</v>
      </c>
      <c r="AE671" t="s">
        <v>152</v>
      </c>
      <c r="AF671" t="s">
        <v>69</v>
      </c>
      <c r="AG671" t="s">
        <v>525</v>
      </c>
      <c r="AH671" t="s">
        <v>154</v>
      </c>
      <c r="AI671" t="s">
        <v>72</v>
      </c>
      <c r="AJ671" t="s">
        <v>73</v>
      </c>
      <c r="AK671" t="s">
        <v>60</v>
      </c>
      <c r="AL671" t="s">
        <v>75</v>
      </c>
      <c r="AM671" t="s">
        <v>76</v>
      </c>
      <c r="AN671" t="s">
        <v>78</v>
      </c>
      <c r="AO671" t="s">
        <v>78</v>
      </c>
      <c r="AP671" t="s">
        <v>260</v>
      </c>
      <c r="AQ671" t="s">
        <v>82</v>
      </c>
      <c r="AR671" t="s">
        <v>64</v>
      </c>
      <c r="AS671" t="s">
        <v>56</v>
      </c>
      <c r="AT671" t="s">
        <v>774</v>
      </c>
      <c r="AU671" t="s">
        <v>84</v>
      </c>
    </row>
    <row r="672" spans="1:47" hidden="1" x14ac:dyDescent="0.3">
      <c r="A672" t="s">
        <v>3245</v>
      </c>
      <c r="B672" t="s">
        <v>3246</v>
      </c>
      <c r="C672" s="1" t="str">
        <f t="shared" si="54"/>
        <v>21:0095</v>
      </c>
      <c r="D672" s="1" t="str">
        <f t="shared" si="55"/>
        <v>21:0012</v>
      </c>
      <c r="E672" t="s">
        <v>3247</v>
      </c>
      <c r="F672" t="s">
        <v>3248</v>
      </c>
      <c r="H672">
        <v>66.416527799999997</v>
      </c>
      <c r="I672">
        <v>-113.8280267</v>
      </c>
      <c r="J672" s="1" t="str">
        <f t="shared" si="52"/>
        <v>Till</v>
      </c>
      <c r="K672" s="1" t="str">
        <f t="shared" si="53"/>
        <v>&lt;63 micron</v>
      </c>
      <c r="L672" t="s">
        <v>51</v>
      </c>
      <c r="M672" t="s">
        <v>170</v>
      </c>
      <c r="N672" t="s">
        <v>60</v>
      </c>
      <c r="O672" t="s">
        <v>707</v>
      </c>
      <c r="P672" t="s">
        <v>421</v>
      </c>
      <c r="Q672" t="s">
        <v>81</v>
      </c>
      <c r="R672" t="s">
        <v>234</v>
      </c>
      <c r="S672" t="s">
        <v>63</v>
      </c>
      <c r="T672" t="s">
        <v>346</v>
      </c>
      <c r="U672" t="s">
        <v>56</v>
      </c>
      <c r="V672" t="s">
        <v>61</v>
      </c>
      <c r="W672" t="s">
        <v>320</v>
      </c>
      <c r="X672" t="s">
        <v>97</v>
      </c>
      <c r="Y672" t="s">
        <v>64</v>
      </c>
      <c r="Z672" t="s">
        <v>51</v>
      </c>
      <c r="AA672" t="s">
        <v>334</v>
      </c>
      <c r="AB672" t="s">
        <v>1172</v>
      </c>
      <c r="AC672" t="s">
        <v>64</v>
      </c>
      <c r="AD672" t="s">
        <v>1308</v>
      </c>
      <c r="AE672" t="s">
        <v>287</v>
      </c>
      <c r="AF672" t="s">
        <v>69</v>
      </c>
      <c r="AG672" t="s">
        <v>234</v>
      </c>
      <c r="AH672" t="s">
        <v>259</v>
      </c>
      <c r="AI672" t="s">
        <v>250</v>
      </c>
      <c r="AJ672" t="s">
        <v>73</v>
      </c>
      <c r="AK672" t="s">
        <v>103</v>
      </c>
      <c r="AL672" t="s">
        <v>75</v>
      </c>
      <c r="AM672" t="s">
        <v>76</v>
      </c>
      <c r="AN672" t="s">
        <v>139</v>
      </c>
      <c r="AO672" t="s">
        <v>78</v>
      </c>
      <c r="AP672" t="s">
        <v>209</v>
      </c>
      <c r="AQ672" t="s">
        <v>253</v>
      </c>
      <c r="AR672" t="s">
        <v>56</v>
      </c>
      <c r="AS672" t="s">
        <v>170</v>
      </c>
      <c r="AT672" t="s">
        <v>93</v>
      </c>
      <c r="AU672" t="s">
        <v>84</v>
      </c>
    </row>
    <row r="673" spans="1:47" hidden="1" x14ac:dyDescent="0.3">
      <c r="A673" t="s">
        <v>3249</v>
      </c>
      <c r="B673" t="s">
        <v>3250</v>
      </c>
      <c r="C673" s="1" t="str">
        <f t="shared" si="54"/>
        <v>21:0095</v>
      </c>
      <c r="D673" s="1" t="str">
        <f t="shared" si="55"/>
        <v>21:0012</v>
      </c>
      <c r="E673" t="s">
        <v>3251</v>
      </c>
      <c r="F673" t="s">
        <v>3252</v>
      </c>
      <c r="H673">
        <v>66.389440899999997</v>
      </c>
      <c r="I673">
        <v>-113.9333324</v>
      </c>
      <c r="J673" s="1" t="str">
        <f t="shared" si="52"/>
        <v>Till</v>
      </c>
      <c r="K673" s="1" t="str">
        <f t="shared" si="53"/>
        <v>&lt;63 micron</v>
      </c>
      <c r="L673" t="s">
        <v>51</v>
      </c>
      <c r="M673" t="s">
        <v>333</v>
      </c>
      <c r="N673" t="s">
        <v>60</v>
      </c>
      <c r="O673" t="s">
        <v>270</v>
      </c>
      <c r="P673" t="s">
        <v>600</v>
      </c>
      <c r="Q673" t="s">
        <v>259</v>
      </c>
      <c r="R673" t="s">
        <v>369</v>
      </c>
      <c r="S673" t="s">
        <v>97</v>
      </c>
      <c r="T673" t="s">
        <v>334</v>
      </c>
      <c r="U673" t="s">
        <v>81</v>
      </c>
      <c r="V673" t="s">
        <v>61</v>
      </c>
      <c r="W673" t="s">
        <v>407</v>
      </c>
      <c r="X673" t="s">
        <v>63</v>
      </c>
      <c r="Y673" t="s">
        <v>64</v>
      </c>
      <c r="Z673" t="s">
        <v>51</v>
      </c>
      <c r="AA673" t="s">
        <v>336</v>
      </c>
      <c r="AB673" t="s">
        <v>2349</v>
      </c>
      <c r="AC673" t="s">
        <v>60</v>
      </c>
      <c r="AD673" t="s">
        <v>253</v>
      </c>
      <c r="AE673" t="s">
        <v>287</v>
      </c>
      <c r="AF673" t="s">
        <v>69</v>
      </c>
      <c r="AG673" t="s">
        <v>145</v>
      </c>
      <c r="AH673" t="s">
        <v>104</v>
      </c>
      <c r="AI673" t="s">
        <v>63</v>
      </c>
      <c r="AJ673" t="s">
        <v>73</v>
      </c>
      <c r="AK673" t="s">
        <v>155</v>
      </c>
      <c r="AL673" t="s">
        <v>75</v>
      </c>
      <c r="AM673" t="s">
        <v>76</v>
      </c>
      <c r="AN673" t="s">
        <v>78</v>
      </c>
      <c r="AO673" t="s">
        <v>104</v>
      </c>
      <c r="AP673" t="s">
        <v>58</v>
      </c>
      <c r="AQ673" t="s">
        <v>77</v>
      </c>
      <c r="AR673" t="s">
        <v>64</v>
      </c>
      <c r="AS673" t="s">
        <v>333</v>
      </c>
      <c r="AT673" t="s">
        <v>272</v>
      </c>
      <c r="AU673" t="s">
        <v>84</v>
      </c>
    </row>
    <row r="674" spans="1:47" hidden="1" x14ac:dyDescent="0.3">
      <c r="A674" t="s">
        <v>3253</v>
      </c>
      <c r="B674" t="s">
        <v>3254</v>
      </c>
      <c r="C674" s="1" t="str">
        <f t="shared" si="54"/>
        <v>21:0095</v>
      </c>
      <c r="D674" s="1" t="str">
        <f t="shared" si="55"/>
        <v>21:0012</v>
      </c>
      <c r="E674" t="s">
        <v>3255</v>
      </c>
      <c r="F674" t="s">
        <v>3256</v>
      </c>
      <c r="H674">
        <v>66.480058499999998</v>
      </c>
      <c r="I674">
        <v>-113.89914760000001</v>
      </c>
      <c r="J674" s="1" t="str">
        <f t="shared" si="52"/>
        <v>Till</v>
      </c>
      <c r="K674" s="1" t="str">
        <f t="shared" si="53"/>
        <v>&lt;63 micron</v>
      </c>
      <c r="L674" t="s">
        <v>51</v>
      </c>
      <c r="M674" t="s">
        <v>398</v>
      </c>
      <c r="N674" t="s">
        <v>81</v>
      </c>
      <c r="O674" t="s">
        <v>381</v>
      </c>
      <c r="P674" t="s">
        <v>208</v>
      </c>
      <c r="Q674" t="s">
        <v>81</v>
      </c>
      <c r="R674" t="s">
        <v>384</v>
      </c>
      <c r="S674" t="s">
        <v>58</v>
      </c>
      <c r="T674" t="s">
        <v>98</v>
      </c>
      <c r="U674" t="s">
        <v>56</v>
      </c>
      <c r="V674" t="s">
        <v>147</v>
      </c>
      <c r="W674" t="s">
        <v>1046</v>
      </c>
      <c r="X674" t="s">
        <v>97</v>
      </c>
      <c r="Y674" t="s">
        <v>64</v>
      </c>
      <c r="Z674" t="s">
        <v>51</v>
      </c>
      <c r="AA674" t="s">
        <v>192</v>
      </c>
      <c r="AB674" t="s">
        <v>789</v>
      </c>
      <c r="AC674" t="s">
        <v>64</v>
      </c>
      <c r="AD674" t="s">
        <v>117</v>
      </c>
      <c r="AE674" t="s">
        <v>162</v>
      </c>
      <c r="AF674" t="s">
        <v>69</v>
      </c>
      <c r="AG674" t="s">
        <v>140</v>
      </c>
      <c r="AH674" t="s">
        <v>154</v>
      </c>
      <c r="AI674" t="s">
        <v>119</v>
      </c>
      <c r="AJ674" t="s">
        <v>73</v>
      </c>
      <c r="AK674" t="s">
        <v>103</v>
      </c>
      <c r="AL674" t="s">
        <v>75</v>
      </c>
      <c r="AM674" t="s">
        <v>76</v>
      </c>
      <c r="AN674" t="s">
        <v>78</v>
      </c>
      <c r="AO674" t="s">
        <v>219</v>
      </c>
      <c r="AP674" t="s">
        <v>209</v>
      </c>
      <c r="AQ674" t="s">
        <v>299</v>
      </c>
      <c r="AR674" t="s">
        <v>64</v>
      </c>
      <c r="AS674" t="s">
        <v>333</v>
      </c>
      <c r="AT674" t="s">
        <v>171</v>
      </c>
      <c r="AU674" t="s">
        <v>84</v>
      </c>
    </row>
    <row r="675" spans="1:47" hidden="1" x14ac:dyDescent="0.3">
      <c r="A675" t="s">
        <v>3257</v>
      </c>
      <c r="B675" t="s">
        <v>3258</v>
      </c>
      <c r="C675" s="1" t="str">
        <f t="shared" si="54"/>
        <v>21:0095</v>
      </c>
      <c r="D675" s="1" t="str">
        <f t="shared" si="55"/>
        <v>21:0012</v>
      </c>
      <c r="E675" t="s">
        <v>3259</v>
      </c>
      <c r="F675" t="s">
        <v>3260</v>
      </c>
      <c r="H675">
        <v>66.479402300000004</v>
      </c>
      <c r="I675">
        <v>-113.7578228</v>
      </c>
      <c r="J675" s="1" t="str">
        <f t="shared" si="52"/>
        <v>Till</v>
      </c>
      <c r="K675" s="1" t="str">
        <f t="shared" si="53"/>
        <v>&lt;63 micron</v>
      </c>
      <c r="L675" t="s">
        <v>51</v>
      </c>
      <c r="M675" t="s">
        <v>339</v>
      </c>
      <c r="N675" t="s">
        <v>53</v>
      </c>
      <c r="O675" t="s">
        <v>877</v>
      </c>
      <c r="P675" t="s">
        <v>78</v>
      </c>
      <c r="Q675" t="s">
        <v>56</v>
      </c>
      <c r="R675" t="s">
        <v>131</v>
      </c>
      <c r="S675" t="s">
        <v>63</v>
      </c>
      <c r="T675" t="s">
        <v>206</v>
      </c>
      <c r="U675" t="s">
        <v>81</v>
      </c>
      <c r="V675" t="s">
        <v>95</v>
      </c>
      <c r="W675" t="s">
        <v>577</v>
      </c>
      <c r="X675" t="s">
        <v>97</v>
      </c>
      <c r="Y675" t="s">
        <v>64</v>
      </c>
      <c r="Z675" t="s">
        <v>51</v>
      </c>
      <c r="AA675" t="s">
        <v>336</v>
      </c>
      <c r="AB675" t="s">
        <v>2761</v>
      </c>
      <c r="AC675" t="s">
        <v>56</v>
      </c>
      <c r="AD675" t="s">
        <v>1315</v>
      </c>
      <c r="AE675" t="s">
        <v>470</v>
      </c>
      <c r="AF675" t="s">
        <v>69</v>
      </c>
      <c r="AG675" t="s">
        <v>131</v>
      </c>
      <c r="AH675" t="s">
        <v>219</v>
      </c>
      <c r="AI675" t="s">
        <v>202</v>
      </c>
      <c r="AJ675" t="s">
        <v>73</v>
      </c>
      <c r="AK675" t="s">
        <v>210</v>
      </c>
      <c r="AL675" t="s">
        <v>75</v>
      </c>
      <c r="AM675" t="s">
        <v>76</v>
      </c>
      <c r="AN675" t="s">
        <v>55</v>
      </c>
      <c r="AO675" t="s">
        <v>78</v>
      </c>
      <c r="AP675" t="s">
        <v>58</v>
      </c>
      <c r="AQ675" t="s">
        <v>246</v>
      </c>
      <c r="AR675" t="s">
        <v>64</v>
      </c>
      <c r="AS675" t="s">
        <v>333</v>
      </c>
      <c r="AT675" t="s">
        <v>171</v>
      </c>
      <c r="AU675" t="s">
        <v>84</v>
      </c>
    </row>
    <row r="676" spans="1:47" hidden="1" x14ac:dyDescent="0.3">
      <c r="A676" t="s">
        <v>3261</v>
      </c>
      <c r="B676" t="s">
        <v>3262</v>
      </c>
      <c r="C676" s="1" t="str">
        <f t="shared" si="54"/>
        <v>21:0095</v>
      </c>
      <c r="D676" s="1" t="str">
        <f t="shared" si="55"/>
        <v>21:0012</v>
      </c>
      <c r="E676" t="s">
        <v>3263</v>
      </c>
      <c r="F676" t="s">
        <v>3264</v>
      </c>
      <c r="H676">
        <v>66.461611300000001</v>
      </c>
      <c r="I676">
        <v>-113.5865395</v>
      </c>
      <c r="J676" s="1" t="str">
        <f t="shared" si="52"/>
        <v>Till</v>
      </c>
      <c r="K676" s="1" t="str">
        <f t="shared" si="53"/>
        <v>&lt;63 micron</v>
      </c>
      <c r="L676" t="s">
        <v>51</v>
      </c>
      <c r="M676" t="s">
        <v>436</v>
      </c>
      <c r="N676" t="s">
        <v>53</v>
      </c>
      <c r="O676" t="s">
        <v>650</v>
      </c>
      <c r="P676" t="s">
        <v>52</v>
      </c>
      <c r="Q676" t="s">
        <v>259</v>
      </c>
      <c r="R676" t="s">
        <v>190</v>
      </c>
      <c r="S676" t="s">
        <v>63</v>
      </c>
      <c r="T676" t="s">
        <v>68</v>
      </c>
      <c r="U676" t="s">
        <v>56</v>
      </c>
      <c r="V676" t="s">
        <v>147</v>
      </c>
      <c r="W676" t="s">
        <v>222</v>
      </c>
      <c r="X676" t="s">
        <v>63</v>
      </c>
      <c r="Y676" t="s">
        <v>64</v>
      </c>
      <c r="Z676" t="s">
        <v>51</v>
      </c>
      <c r="AA676" t="s">
        <v>318</v>
      </c>
      <c r="AB676" t="s">
        <v>2766</v>
      </c>
      <c r="AC676" t="s">
        <v>181</v>
      </c>
      <c r="AD676" t="s">
        <v>708</v>
      </c>
      <c r="AE676" t="s">
        <v>101</v>
      </c>
      <c r="AF676" t="s">
        <v>261</v>
      </c>
      <c r="AG676" t="s">
        <v>774</v>
      </c>
      <c r="AH676" t="s">
        <v>219</v>
      </c>
      <c r="AI676" t="s">
        <v>119</v>
      </c>
      <c r="AJ676" t="s">
        <v>73</v>
      </c>
      <c r="AK676" t="s">
        <v>153</v>
      </c>
      <c r="AL676" t="s">
        <v>75</v>
      </c>
      <c r="AM676" t="s">
        <v>76</v>
      </c>
      <c r="AN676" t="s">
        <v>300</v>
      </c>
      <c r="AO676" t="s">
        <v>78</v>
      </c>
      <c r="AP676" t="s">
        <v>114</v>
      </c>
      <c r="AQ676" t="s">
        <v>170</v>
      </c>
      <c r="AR676" t="s">
        <v>64</v>
      </c>
      <c r="AS676" t="s">
        <v>595</v>
      </c>
      <c r="AT676" t="s">
        <v>123</v>
      </c>
      <c r="AU676" t="s">
        <v>84</v>
      </c>
    </row>
    <row r="677" spans="1:47" hidden="1" x14ac:dyDescent="0.3">
      <c r="A677" t="s">
        <v>3265</v>
      </c>
      <c r="B677" t="s">
        <v>3266</v>
      </c>
      <c r="C677" s="1" t="str">
        <f t="shared" si="54"/>
        <v>21:0095</v>
      </c>
      <c r="D677" s="1" t="str">
        <f t="shared" si="55"/>
        <v>21:0012</v>
      </c>
      <c r="E677" t="s">
        <v>3267</v>
      </c>
      <c r="F677" t="s">
        <v>3268</v>
      </c>
      <c r="H677">
        <v>66.512799900000005</v>
      </c>
      <c r="I677">
        <v>-113.6688552</v>
      </c>
      <c r="J677" s="1" t="str">
        <f t="shared" si="52"/>
        <v>Till</v>
      </c>
      <c r="K677" s="1" t="str">
        <f t="shared" si="53"/>
        <v>&lt;63 micron</v>
      </c>
      <c r="L677" t="s">
        <v>51</v>
      </c>
      <c r="M677" t="s">
        <v>473</v>
      </c>
      <c r="N677" t="s">
        <v>53</v>
      </c>
      <c r="O677" t="s">
        <v>1116</v>
      </c>
      <c r="P677" t="s">
        <v>91</v>
      </c>
      <c r="Q677" t="s">
        <v>64</v>
      </c>
      <c r="R677" t="s">
        <v>692</v>
      </c>
      <c r="S677" t="s">
        <v>63</v>
      </c>
      <c r="T677" t="s">
        <v>334</v>
      </c>
      <c r="U677" t="s">
        <v>81</v>
      </c>
      <c r="V677" t="s">
        <v>147</v>
      </c>
      <c r="W677" t="s">
        <v>122</v>
      </c>
      <c r="X677" t="s">
        <v>119</v>
      </c>
      <c r="Y677" t="s">
        <v>64</v>
      </c>
      <c r="Z677" t="s">
        <v>51</v>
      </c>
      <c r="AA677" t="s">
        <v>120</v>
      </c>
      <c r="AB677" t="s">
        <v>2169</v>
      </c>
      <c r="AC677" t="s">
        <v>64</v>
      </c>
      <c r="AD677" t="s">
        <v>253</v>
      </c>
      <c r="AE677" t="s">
        <v>336</v>
      </c>
      <c r="AF677" t="s">
        <v>70</v>
      </c>
      <c r="AG677" t="s">
        <v>621</v>
      </c>
      <c r="AH677" t="s">
        <v>137</v>
      </c>
      <c r="AI677" t="s">
        <v>63</v>
      </c>
      <c r="AJ677" t="s">
        <v>73</v>
      </c>
      <c r="AK677" t="s">
        <v>52</v>
      </c>
      <c r="AL677" t="s">
        <v>75</v>
      </c>
      <c r="AM677" t="s">
        <v>76</v>
      </c>
      <c r="AN677" t="s">
        <v>78</v>
      </c>
      <c r="AO677" t="s">
        <v>78</v>
      </c>
      <c r="AP677" t="s">
        <v>209</v>
      </c>
      <c r="AQ677" t="s">
        <v>299</v>
      </c>
      <c r="AR677" t="s">
        <v>64</v>
      </c>
      <c r="AS677" t="s">
        <v>340</v>
      </c>
      <c r="AT677" t="s">
        <v>171</v>
      </c>
      <c r="AU677" t="s">
        <v>84</v>
      </c>
    </row>
    <row r="678" spans="1:47" hidden="1" x14ac:dyDescent="0.3">
      <c r="A678" t="s">
        <v>3269</v>
      </c>
      <c r="B678" t="s">
        <v>3270</v>
      </c>
      <c r="C678" s="1" t="str">
        <f t="shared" si="54"/>
        <v>21:0095</v>
      </c>
      <c r="D678" s="1" t="str">
        <f t="shared" si="55"/>
        <v>21:0012</v>
      </c>
      <c r="E678" t="s">
        <v>3271</v>
      </c>
      <c r="F678" t="s">
        <v>3272</v>
      </c>
      <c r="H678">
        <v>66.502680100000006</v>
      </c>
      <c r="I678">
        <v>-113.5312663</v>
      </c>
      <c r="J678" s="1" t="str">
        <f t="shared" si="52"/>
        <v>Till</v>
      </c>
      <c r="K678" s="1" t="str">
        <f t="shared" si="53"/>
        <v>&lt;63 micron</v>
      </c>
      <c r="L678" t="s">
        <v>51</v>
      </c>
      <c r="M678" t="s">
        <v>398</v>
      </c>
      <c r="N678" t="s">
        <v>53</v>
      </c>
      <c r="O678" t="s">
        <v>381</v>
      </c>
      <c r="P678" t="s">
        <v>78</v>
      </c>
      <c r="Q678" t="s">
        <v>116</v>
      </c>
      <c r="R678" t="s">
        <v>273</v>
      </c>
      <c r="S678" t="s">
        <v>181</v>
      </c>
      <c r="T678" t="s">
        <v>162</v>
      </c>
      <c r="U678" t="s">
        <v>81</v>
      </c>
      <c r="V678" t="s">
        <v>219</v>
      </c>
      <c r="W678" t="s">
        <v>728</v>
      </c>
      <c r="X678" t="s">
        <v>181</v>
      </c>
      <c r="Y678" t="s">
        <v>64</v>
      </c>
      <c r="Z678" t="s">
        <v>51</v>
      </c>
      <c r="AA678" t="s">
        <v>337</v>
      </c>
      <c r="AB678" t="s">
        <v>134</v>
      </c>
      <c r="AC678" t="s">
        <v>64</v>
      </c>
      <c r="AD678" t="s">
        <v>684</v>
      </c>
      <c r="AE678" t="s">
        <v>178</v>
      </c>
      <c r="AF678" t="s">
        <v>69</v>
      </c>
      <c r="AG678" t="s">
        <v>197</v>
      </c>
      <c r="AH678" t="s">
        <v>251</v>
      </c>
      <c r="AI678" t="s">
        <v>686</v>
      </c>
      <c r="AJ678" t="s">
        <v>73</v>
      </c>
      <c r="AK678" t="s">
        <v>271</v>
      </c>
      <c r="AL678" t="s">
        <v>75</v>
      </c>
      <c r="AM678" t="s">
        <v>76</v>
      </c>
      <c r="AN678" t="s">
        <v>78</v>
      </c>
      <c r="AO678" t="s">
        <v>251</v>
      </c>
      <c r="AP678" t="s">
        <v>138</v>
      </c>
      <c r="AQ678" t="s">
        <v>253</v>
      </c>
      <c r="AR678" t="s">
        <v>64</v>
      </c>
      <c r="AS678" t="s">
        <v>81</v>
      </c>
      <c r="AT678" t="s">
        <v>136</v>
      </c>
      <c r="AU678" t="s">
        <v>84</v>
      </c>
    </row>
    <row r="679" spans="1:47" hidden="1" x14ac:dyDescent="0.3">
      <c r="A679" t="s">
        <v>3273</v>
      </c>
      <c r="B679" t="s">
        <v>3274</v>
      </c>
      <c r="C679" s="1" t="str">
        <f t="shared" si="54"/>
        <v>21:0095</v>
      </c>
      <c r="D679" s="1" t="str">
        <f t="shared" si="55"/>
        <v>21:0012</v>
      </c>
      <c r="E679" t="s">
        <v>3275</v>
      </c>
      <c r="F679" t="s">
        <v>3276</v>
      </c>
      <c r="H679">
        <v>66.589341300000001</v>
      </c>
      <c r="I679">
        <v>-113.7144857</v>
      </c>
      <c r="J679" s="1" t="str">
        <f t="shared" si="52"/>
        <v>Till</v>
      </c>
      <c r="K679" s="1" t="str">
        <f t="shared" si="53"/>
        <v>&lt;63 micron</v>
      </c>
      <c r="L679" t="s">
        <v>51</v>
      </c>
      <c r="M679" t="s">
        <v>77</v>
      </c>
      <c r="N679" t="s">
        <v>53</v>
      </c>
      <c r="O679" t="s">
        <v>270</v>
      </c>
      <c r="P679" t="s">
        <v>78</v>
      </c>
      <c r="Q679" t="s">
        <v>56</v>
      </c>
      <c r="R679" t="s">
        <v>131</v>
      </c>
      <c r="S679" t="s">
        <v>63</v>
      </c>
      <c r="T679" t="s">
        <v>206</v>
      </c>
      <c r="U679" t="s">
        <v>81</v>
      </c>
      <c r="V679" t="s">
        <v>95</v>
      </c>
      <c r="W679" t="s">
        <v>883</v>
      </c>
      <c r="X679" t="s">
        <v>63</v>
      </c>
      <c r="Y679" t="s">
        <v>64</v>
      </c>
      <c r="Z679" t="s">
        <v>51</v>
      </c>
      <c r="AA679" t="s">
        <v>336</v>
      </c>
      <c r="AB679" t="s">
        <v>2761</v>
      </c>
      <c r="AC679" t="s">
        <v>81</v>
      </c>
      <c r="AD679" t="s">
        <v>1354</v>
      </c>
      <c r="AE679" t="s">
        <v>419</v>
      </c>
      <c r="AF679" t="s">
        <v>69</v>
      </c>
      <c r="AG679" t="s">
        <v>218</v>
      </c>
      <c r="AH679" t="s">
        <v>168</v>
      </c>
      <c r="AI679" t="s">
        <v>97</v>
      </c>
      <c r="AJ679" t="s">
        <v>73</v>
      </c>
      <c r="AK679" t="s">
        <v>155</v>
      </c>
      <c r="AL679" t="s">
        <v>75</v>
      </c>
      <c r="AM679" t="s">
        <v>76</v>
      </c>
      <c r="AN679" t="s">
        <v>117</v>
      </c>
      <c r="AO679" t="s">
        <v>78</v>
      </c>
      <c r="AP679" t="s">
        <v>58</v>
      </c>
      <c r="AQ679" t="s">
        <v>299</v>
      </c>
      <c r="AR679" t="s">
        <v>56</v>
      </c>
      <c r="AS679" t="s">
        <v>55</v>
      </c>
      <c r="AT679" t="s">
        <v>171</v>
      </c>
      <c r="AU679" t="s">
        <v>84</v>
      </c>
    </row>
    <row r="680" spans="1:47" hidden="1" x14ac:dyDescent="0.3">
      <c r="A680" t="s">
        <v>3277</v>
      </c>
      <c r="B680" t="s">
        <v>3278</v>
      </c>
      <c r="C680" s="1" t="str">
        <f t="shared" si="54"/>
        <v>21:0095</v>
      </c>
      <c r="D680" s="1" t="str">
        <f t="shared" si="55"/>
        <v>21:0012</v>
      </c>
      <c r="E680" t="s">
        <v>3279</v>
      </c>
      <c r="F680" t="s">
        <v>3280</v>
      </c>
      <c r="H680">
        <v>66.558052099999998</v>
      </c>
      <c r="I680">
        <v>-113.8077825</v>
      </c>
      <c r="J680" s="1" t="str">
        <f t="shared" si="52"/>
        <v>Till</v>
      </c>
      <c r="K680" s="1" t="str">
        <f t="shared" si="53"/>
        <v>&lt;63 micron</v>
      </c>
      <c r="L680" t="s">
        <v>51</v>
      </c>
      <c r="M680" t="s">
        <v>72</v>
      </c>
      <c r="N680" t="s">
        <v>53</v>
      </c>
      <c r="O680" t="s">
        <v>532</v>
      </c>
      <c r="P680" t="s">
        <v>72</v>
      </c>
      <c r="Q680" t="s">
        <v>64</v>
      </c>
      <c r="R680" t="s">
        <v>369</v>
      </c>
      <c r="S680" t="s">
        <v>58</v>
      </c>
      <c r="T680" t="s">
        <v>814</v>
      </c>
      <c r="U680" t="s">
        <v>56</v>
      </c>
      <c r="V680" t="s">
        <v>95</v>
      </c>
      <c r="W680" t="s">
        <v>347</v>
      </c>
      <c r="X680" t="s">
        <v>97</v>
      </c>
      <c r="Y680" t="s">
        <v>64</v>
      </c>
      <c r="Z680" t="s">
        <v>51</v>
      </c>
      <c r="AA680" t="s">
        <v>206</v>
      </c>
      <c r="AB680" t="s">
        <v>391</v>
      </c>
      <c r="AC680" t="s">
        <v>64</v>
      </c>
      <c r="AD680" t="s">
        <v>2128</v>
      </c>
      <c r="AE680" t="s">
        <v>162</v>
      </c>
      <c r="AF680" t="s">
        <v>69</v>
      </c>
      <c r="AG680" t="s">
        <v>70</v>
      </c>
      <c r="AH680" t="s">
        <v>259</v>
      </c>
      <c r="AI680" t="s">
        <v>138</v>
      </c>
      <c r="AJ680" t="s">
        <v>73</v>
      </c>
      <c r="AK680" t="s">
        <v>473</v>
      </c>
      <c r="AL680" t="s">
        <v>75</v>
      </c>
      <c r="AM680" t="s">
        <v>76</v>
      </c>
      <c r="AN680" t="s">
        <v>78</v>
      </c>
      <c r="AO680" t="s">
        <v>78</v>
      </c>
      <c r="AP680" t="s">
        <v>209</v>
      </c>
      <c r="AQ680" t="s">
        <v>246</v>
      </c>
      <c r="AR680" t="s">
        <v>116</v>
      </c>
      <c r="AS680" t="s">
        <v>92</v>
      </c>
      <c r="AT680" t="s">
        <v>249</v>
      </c>
      <c r="AU680" t="s">
        <v>84</v>
      </c>
    </row>
    <row r="681" spans="1:47" hidden="1" x14ac:dyDescent="0.3">
      <c r="A681" t="s">
        <v>3281</v>
      </c>
      <c r="B681" t="s">
        <v>3282</v>
      </c>
      <c r="C681" s="1" t="str">
        <f t="shared" si="54"/>
        <v>21:0095</v>
      </c>
      <c r="D681" s="1" t="str">
        <f t="shared" si="55"/>
        <v>21:0012</v>
      </c>
      <c r="E681" t="s">
        <v>3283</v>
      </c>
      <c r="F681" t="s">
        <v>3284</v>
      </c>
      <c r="H681">
        <v>66.606227200000006</v>
      </c>
      <c r="I681">
        <v>-113.9383606</v>
      </c>
      <c r="J681" s="1" t="str">
        <f t="shared" si="52"/>
        <v>Till</v>
      </c>
      <c r="K681" s="1" t="str">
        <f t="shared" si="53"/>
        <v>&lt;63 micron</v>
      </c>
      <c r="L681" t="s">
        <v>51</v>
      </c>
      <c r="M681" t="s">
        <v>210</v>
      </c>
      <c r="N681" t="s">
        <v>53</v>
      </c>
      <c r="O681" t="s">
        <v>517</v>
      </c>
      <c r="P681" t="s">
        <v>436</v>
      </c>
      <c r="Q681" t="s">
        <v>64</v>
      </c>
      <c r="R681" t="s">
        <v>692</v>
      </c>
      <c r="S681" t="s">
        <v>72</v>
      </c>
      <c r="T681" t="s">
        <v>211</v>
      </c>
      <c r="U681" t="s">
        <v>56</v>
      </c>
      <c r="V681" t="s">
        <v>147</v>
      </c>
      <c r="W681" t="s">
        <v>191</v>
      </c>
      <c r="X681" t="s">
        <v>181</v>
      </c>
      <c r="Y681" t="s">
        <v>64</v>
      </c>
      <c r="Z681" t="s">
        <v>51</v>
      </c>
      <c r="AA681" t="s">
        <v>149</v>
      </c>
      <c r="AB681" t="s">
        <v>789</v>
      </c>
      <c r="AC681" t="s">
        <v>64</v>
      </c>
      <c r="AD681" t="s">
        <v>147</v>
      </c>
      <c r="AE681" t="s">
        <v>223</v>
      </c>
      <c r="AF681" t="s">
        <v>69</v>
      </c>
      <c r="AG681" t="s">
        <v>774</v>
      </c>
      <c r="AH681" t="s">
        <v>219</v>
      </c>
      <c r="AI681" t="s">
        <v>392</v>
      </c>
      <c r="AJ681" t="s">
        <v>73</v>
      </c>
      <c r="AK681" t="s">
        <v>60</v>
      </c>
      <c r="AL681" t="s">
        <v>75</v>
      </c>
      <c r="AM681" t="s">
        <v>76</v>
      </c>
      <c r="AN681" t="s">
        <v>300</v>
      </c>
      <c r="AO681" t="s">
        <v>78</v>
      </c>
      <c r="AP681" t="s">
        <v>209</v>
      </c>
      <c r="AQ681" t="s">
        <v>77</v>
      </c>
      <c r="AR681" t="s">
        <v>64</v>
      </c>
      <c r="AS681" t="s">
        <v>333</v>
      </c>
      <c r="AT681" t="s">
        <v>171</v>
      </c>
      <c r="AU681" t="s">
        <v>84</v>
      </c>
    </row>
    <row r="682" spans="1:47" hidden="1" x14ac:dyDescent="0.3">
      <c r="A682" t="s">
        <v>3285</v>
      </c>
      <c r="B682" t="s">
        <v>3286</v>
      </c>
      <c r="C682" s="1" t="str">
        <f t="shared" si="54"/>
        <v>21:0095</v>
      </c>
      <c r="D682" s="1" t="str">
        <f t="shared" si="55"/>
        <v>21:0012</v>
      </c>
      <c r="E682" t="s">
        <v>3287</v>
      </c>
      <c r="F682" t="s">
        <v>3288</v>
      </c>
      <c r="H682">
        <v>66.533421500000003</v>
      </c>
      <c r="I682">
        <v>-113.9395117</v>
      </c>
      <c r="J682" s="1" t="str">
        <f t="shared" si="52"/>
        <v>Till</v>
      </c>
      <c r="K682" s="1" t="str">
        <f t="shared" si="53"/>
        <v>&lt;63 micron</v>
      </c>
      <c r="L682" t="s">
        <v>51</v>
      </c>
      <c r="M682" t="s">
        <v>264</v>
      </c>
      <c r="N682" t="s">
        <v>53</v>
      </c>
      <c r="O682" t="s">
        <v>3289</v>
      </c>
      <c r="P682" t="s">
        <v>78</v>
      </c>
      <c r="Q682" t="s">
        <v>181</v>
      </c>
      <c r="R682" t="s">
        <v>164</v>
      </c>
      <c r="S682" t="s">
        <v>209</v>
      </c>
      <c r="T682" t="s">
        <v>814</v>
      </c>
      <c r="U682" t="s">
        <v>116</v>
      </c>
      <c r="V682" t="s">
        <v>259</v>
      </c>
      <c r="W682" t="s">
        <v>307</v>
      </c>
      <c r="X682" t="s">
        <v>60</v>
      </c>
      <c r="Y682" t="s">
        <v>64</v>
      </c>
      <c r="Z682" t="s">
        <v>51</v>
      </c>
      <c r="AA682" t="s">
        <v>276</v>
      </c>
      <c r="AB682" t="s">
        <v>319</v>
      </c>
      <c r="AC682" t="s">
        <v>64</v>
      </c>
      <c r="AD682" t="s">
        <v>3290</v>
      </c>
      <c r="AE682" t="s">
        <v>269</v>
      </c>
      <c r="AF682" t="s">
        <v>261</v>
      </c>
      <c r="AG682" t="s">
        <v>774</v>
      </c>
      <c r="AH682" t="s">
        <v>168</v>
      </c>
      <c r="AI682" t="s">
        <v>63</v>
      </c>
      <c r="AJ682" t="s">
        <v>73</v>
      </c>
      <c r="AK682" t="s">
        <v>405</v>
      </c>
      <c r="AL682" t="s">
        <v>75</v>
      </c>
      <c r="AM682" t="s">
        <v>76</v>
      </c>
      <c r="AN682" t="s">
        <v>61</v>
      </c>
      <c r="AO682" t="s">
        <v>78</v>
      </c>
      <c r="AP682" t="s">
        <v>364</v>
      </c>
      <c r="AQ682" t="s">
        <v>246</v>
      </c>
      <c r="AR682" t="s">
        <v>64</v>
      </c>
      <c r="AS682" t="s">
        <v>246</v>
      </c>
      <c r="AT682" t="s">
        <v>211</v>
      </c>
      <c r="AU682" t="s">
        <v>84</v>
      </c>
    </row>
    <row r="683" spans="1:47" hidden="1" x14ac:dyDescent="0.3">
      <c r="A683" t="s">
        <v>3291</v>
      </c>
      <c r="B683" t="s">
        <v>3292</v>
      </c>
      <c r="C683" s="1" t="str">
        <f t="shared" si="54"/>
        <v>21:0095</v>
      </c>
      <c r="D683" s="1" t="str">
        <f t="shared" si="55"/>
        <v>21:0012</v>
      </c>
      <c r="E683" t="s">
        <v>3293</v>
      </c>
      <c r="F683" t="s">
        <v>3294</v>
      </c>
      <c r="H683">
        <v>66.186864700000001</v>
      </c>
      <c r="I683">
        <v>-113.94254100000001</v>
      </c>
      <c r="J683" s="1" t="str">
        <f t="shared" si="52"/>
        <v>Till</v>
      </c>
      <c r="K683" s="1" t="str">
        <f t="shared" si="53"/>
        <v>&lt;63 micron</v>
      </c>
      <c r="L683" t="s">
        <v>51</v>
      </c>
      <c r="M683" t="s">
        <v>116</v>
      </c>
      <c r="N683" t="s">
        <v>63</v>
      </c>
      <c r="O683" t="s">
        <v>909</v>
      </c>
      <c r="P683" t="s">
        <v>339</v>
      </c>
      <c r="Q683" t="s">
        <v>81</v>
      </c>
      <c r="R683" t="s">
        <v>83</v>
      </c>
      <c r="S683" t="s">
        <v>63</v>
      </c>
      <c r="T683" t="s">
        <v>363</v>
      </c>
      <c r="U683" t="s">
        <v>81</v>
      </c>
      <c r="V683" t="s">
        <v>95</v>
      </c>
      <c r="W683" t="s">
        <v>1217</v>
      </c>
      <c r="X683" t="s">
        <v>97</v>
      </c>
      <c r="Y683" t="s">
        <v>64</v>
      </c>
      <c r="Z683" t="s">
        <v>51</v>
      </c>
      <c r="AA683" t="s">
        <v>334</v>
      </c>
      <c r="AB683" t="s">
        <v>2680</v>
      </c>
      <c r="AC683" t="s">
        <v>64</v>
      </c>
      <c r="AD683" t="s">
        <v>527</v>
      </c>
      <c r="AE683" t="s">
        <v>276</v>
      </c>
      <c r="AF683" t="s">
        <v>69</v>
      </c>
      <c r="AG683" t="s">
        <v>59</v>
      </c>
      <c r="AH683" t="s">
        <v>168</v>
      </c>
      <c r="AI683" t="s">
        <v>138</v>
      </c>
      <c r="AJ683" t="s">
        <v>73</v>
      </c>
      <c r="AK683" t="s">
        <v>339</v>
      </c>
      <c r="AL683" t="s">
        <v>75</v>
      </c>
      <c r="AM683" t="s">
        <v>76</v>
      </c>
      <c r="AN683" t="s">
        <v>299</v>
      </c>
      <c r="AO683" t="s">
        <v>78</v>
      </c>
      <c r="AP683" t="s">
        <v>58</v>
      </c>
      <c r="AQ683" t="s">
        <v>81</v>
      </c>
      <c r="AR683" t="s">
        <v>64</v>
      </c>
      <c r="AS683" t="s">
        <v>56</v>
      </c>
      <c r="AT683" t="s">
        <v>273</v>
      </c>
      <c r="AU683" t="s">
        <v>84</v>
      </c>
    </row>
    <row r="684" spans="1:47" hidden="1" x14ac:dyDescent="0.3">
      <c r="A684" t="s">
        <v>3295</v>
      </c>
      <c r="B684" t="s">
        <v>3296</v>
      </c>
      <c r="C684" s="1" t="str">
        <f t="shared" si="54"/>
        <v>21:0095</v>
      </c>
      <c r="D684" s="1" t="str">
        <f t="shared" si="55"/>
        <v>21:0012</v>
      </c>
      <c r="E684" t="s">
        <v>3297</v>
      </c>
      <c r="F684" t="s">
        <v>3298</v>
      </c>
      <c r="H684">
        <v>66.126968399999996</v>
      </c>
      <c r="I684">
        <v>-113.9661977</v>
      </c>
      <c r="J684" s="1" t="str">
        <f t="shared" si="52"/>
        <v>Till</v>
      </c>
      <c r="K684" s="1" t="str">
        <f t="shared" si="53"/>
        <v>&lt;63 micron</v>
      </c>
      <c r="L684" t="s">
        <v>51</v>
      </c>
      <c r="M684" t="s">
        <v>533</v>
      </c>
      <c r="N684" t="s">
        <v>53</v>
      </c>
      <c r="O684" t="s">
        <v>512</v>
      </c>
      <c r="P684" t="s">
        <v>333</v>
      </c>
      <c r="Q684" t="s">
        <v>56</v>
      </c>
      <c r="R684" t="s">
        <v>190</v>
      </c>
      <c r="S684" t="s">
        <v>58</v>
      </c>
      <c r="T684" t="s">
        <v>296</v>
      </c>
      <c r="U684" t="s">
        <v>116</v>
      </c>
      <c r="V684" t="s">
        <v>253</v>
      </c>
      <c r="W684" t="s">
        <v>1231</v>
      </c>
      <c r="X684" t="s">
        <v>63</v>
      </c>
      <c r="Y684" t="s">
        <v>64</v>
      </c>
      <c r="Z684" t="s">
        <v>51</v>
      </c>
      <c r="AA684" t="s">
        <v>65</v>
      </c>
      <c r="AB684" t="s">
        <v>2936</v>
      </c>
      <c r="AC684" t="s">
        <v>64</v>
      </c>
      <c r="AD684" t="s">
        <v>135</v>
      </c>
      <c r="AE684" t="s">
        <v>206</v>
      </c>
      <c r="AF684" t="s">
        <v>69</v>
      </c>
      <c r="AG684" t="s">
        <v>70</v>
      </c>
      <c r="AH684" t="s">
        <v>168</v>
      </c>
      <c r="AI684" t="s">
        <v>72</v>
      </c>
      <c r="AJ684" t="s">
        <v>73</v>
      </c>
      <c r="AK684" t="s">
        <v>686</v>
      </c>
      <c r="AL684" t="s">
        <v>75</v>
      </c>
      <c r="AM684" t="s">
        <v>76</v>
      </c>
      <c r="AN684" t="s">
        <v>78</v>
      </c>
      <c r="AO684" t="s">
        <v>168</v>
      </c>
      <c r="AP684" t="s">
        <v>260</v>
      </c>
      <c r="AQ684" t="s">
        <v>300</v>
      </c>
      <c r="AR684" t="s">
        <v>116</v>
      </c>
      <c r="AS684" t="s">
        <v>398</v>
      </c>
      <c r="AT684" t="s">
        <v>825</v>
      </c>
      <c r="AU684" t="s">
        <v>84</v>
      </c>
    </row>
    <row r="685" spans="1:47" hidden="1" x14ac:dyDescent="0.3">
      <c r="A685" t="s">
        <v>3299</v>
      </c>
      <c r="B685" t="s">
        <v>3300</v>
      </c>
      <c r="C685" s="1" t="str">
        <f t="shared" si="54"/>
        <v>21:0095</v>
      </c>
      <c r="D685" s="1" t="str">
        <f t="shared" si="55"/>
        <v>21:0012</v>
      </c>
      <c r="E685" t="s">
        <v>3301</v>
      </c>
      <c r="F685" t="s">
        <v>3302</v>
      </c>
      <c r="H685">
        <v>66.142149399999994</v>
      </c>
      <c r="I685">
        <v>-113.76890849999999</v>
      </c>
      <c r="J685" s="1" t="str">
        <f t="shared" si="52"/>
        <v>Till</v>
      </c>
      <c r="K685" s="1" t="str">
        <f t="shared" si="53"/>
        <v>&lt;63 micron</v>
      </c>
      <c r="L685" t="s">
        <v>51</v>
      </c>
      <c r="M685" t="s">
        <v>52</v>
      </c>
      <c r="N685" t="s">
        <v>53</v>
      </c>
      <c r="O685" t="s">
        <v>345</v>
      </c>
      <c r="P685" t="s">
        <v>81</v>
      </c>
      <c r="Q685" t="s">
        <v>64</v>
      </c>
      <c r="R685" t="s">
        <v>131</v>
      </c>
      <c r="S685" t="s">
        <v>63</v>
      </c>
      <c r="T685" t="s">
        <v>814</v>
      </c>
      <c r="U685" t="s">
        <v>81</v>
      </c>
      <c r="V685" t="s">
        <v>117</v>
      </c>
      <c r="W685" t="s">
        <v>320</v>
      </c>
      <c r="X685" t="s">
        <v>119</v>
      </c>
      <c r="Y685" t="s">
        <v>64</v>
      </c>
      <c r="Z685" t="s">
        <v>51</v>
      </c>
      <c r="AA685" t="s">
        <v>334</v>
      </c>
      <c r="AB685" t="s">
        <v>2169</v>
      </c>
      <c r="AC685" t="s">
        <v>64</v>
      </c>
      <c r="AD685" t="s">
        <v>326</v>
      </c>
      <c r="AE685" t="s">
        <v>223</v>
      </c>
      <c r="AF685" t="s">
        <v>69</v>
      </c>
      <c r="AG685" t="s">
        <v>123</v>
      </c>
      <c r="AH685" t="s">
        <v>137</v>
      </c>
      <c r="AI685" t="s">
        <v>929</v>
      </c>
      <c r="AJ685" t="s">
        <v>73</v>
      </c>
      <c r="AK685" t="s">
        <v>355</v>
      </c>
      <c r="AL685" t="s">
        <v>75</v>
      </c>
      <c r="AM685" t="s">
        <v>76</v>
      </c>
      <c r="AN685" t="s">
        <v>154</v>
      </c>
      <c r="AO685" t="s">
        <v>219</v>
      </c>
      <c r="AP685" t="s">
        <v>58</v>
      </c>
      <c r="AQ685" t="s">
        <v>55</v>
      </c>
      <c r="AR685" t="s">
        <v>64</v>
      </c>
      <c r="AS685" t="s">
        <v>340</v>
      </c>
      <c r="AT685" t="s">
        <v>171</v>
      </c>
      <c r="AU685" t="s">
        <v>84</v>
      </c>
    </row>
    <row r="686" spans="1:47" hidden="1" x14ac:dyDescent="0.3">
      <c r="A686" t="s">
        <v>3303</v>
      </c>
      <c r="B686" t="s">
        <v>3304</v>
      </c>
      <c r="C686" s="1" t="str">
        <f t="shared" si="54"/>
        <v>21:0095</v>
      </c>
      <c r="D686" s="1" t="str">
        <f t="shared" si="55"/>
        <v>21:0012</v>
      </c>
      <c r="E686" t="s">
        <v>3305</v>
      </c>
      <c r="F686" t="s">
        <v>3306</v>
      </c>
      <c r="H686">
        <v>66.222433699999996</v>
      </c>
      <c r="I686">
        <v>-113.66448870000001</v>
      </c>
      <c r="J686" s="1" t="str">
        <f t="shared" si="52"/>
        <v>Till</v>
      </c>
      <c r="K686" s="1" t="str">
        <f t="shared" si="53"/>
        <v>&lt;63 micron</v>
      </c>
      <c r="L686" t="s">
        <v>51</v>
      </c>
      <c r="M686" t="s">
        <v>398</v>
      </c>
      <c r="N686" t="s">
        <v>60</v>
      </c>
      <c r="O686" t="s">
        <v>270</v>
      </c>
      <c r="P686" t="s">
        <v>333</v>
      </c>
      <c r="Q686" t="s">
        <v>259</v>
      </c>
      <c r="R686" t="s">
        <v>369</v>
      </c>
      <c r="S686" t="s">
        <v>63</v>
      </c>
      <c r="T686" t="s">
        <v>334</v>
      </c>
      <c r="U686" t="s">
        <v>81</v>
      </c>
      <c r="V686" t="s">
        <v>154</v>
      </c>
      <c r="W686" t="s">
        <v>320</v>
      </c>
      <c r="X686" t="s">
        <v>119</v>
      </c>
      <c r="Y686" t="s">
        <v>64</v>
      </c>
      <c r="Z686" t="s">
        <v>51</v>
      </c>
      <c r="AA686" t="s">
        <v>98</v>
      </c>
      <c r="AB686" t="s">
        <v>2680</v>
      </c>
      <c r="AC686" t="s">
        <v>64</v>
      </c>
      <c r="AD686" t="s">
        <v>697</v>
      </c>
      <c r="AE686" t="s">
        <v>287</v>
      </c>
      <c r="AF686" t="s">
        <v>69</v>
      </c>
      <c r="AG686" t="s">
        <v>316</v>
      </c>
      <c r="AH686" t="s">
        <v>219</v>
      </c>
      <c r="AI686" t="s">
        <v>584</v>
      </c>
      <c r="AJ686" t="s">
        <v>73</v>
      </c>
      <c r="AK686" t="s">
        <v>210</v>
      </c>
      <c r="AL686" t="s">
        <v>75</v>
      </c>
      <c r="AM686" t="s">
        <v>76</v>
      </c>
      <c r="AN686" t="s">
        <v>78</v>
      </c>
      <c r="AO686" t="s">
        <v>168</v>
      </c>
      <c r="AP686" t="s">
        <v>72</v>
      </c>
      <c r="AQ686" t="s">
        <v>253</v>
      </c>
      <c r="AR686" t="s">
        <v>64</v>
      </c>
      <c r="AS686" t="s">
        <v>333</v>
      </c>
      <c r="AT686" t="s">
        <v>164</v>
      </c>
      <c r="AU686" t="s">
        <v>84</v>
      </c>
    </row>
    <row r="687" spans="1:47" hidden="1" x14ac:dyDescent="0.3">
      <c r="A687" t="s">
        <v>3307</v>
      </c>
      <c r="B687" t="s">
        <v>3308</v>
      </c>
      <c r="C687" s="1" t="str">
        <f t="shared" si="54"/>
        <v>21:0095</v>
      </c>
      <c r="D687" s="1" t="str">
        <f t="shared" si="55"/>
        <v>21:0012</v>
      </c>
      <c r="E687" t="s">
        <v>3309</v>
      </c>
      <c r="F687" t="s">
        <v>3310</v>
      </c>
      <c r="H687">
        <v>66.179087100000004</v>
      </c>
      <c r="I687">
        <v>-113.5357351</v>
      </c>
      <c r="J687" s="1" t="str">
        <f t="shared" si="52"/>
        <v>Till</v>
      </c>
      <c r="K687" s="1" t="str">
        <f t="shared" si="53"/>
        <v>&lt;63 micron</v>
      </c>
      <c r="L687" t="s">
        <v>51</v>
      </c>
      <c r="M687" t="s">
        <v>348</v>
      </c>
      <c r="N687" t="s">
        <v>63</v>
      </c>
      <c r="O687" t="s">
        <v>650</v>
      </c>
      <c r="P687" t="s">
        <v>595</v>
      </c>
      <c r="Q687" t="s">
        <v>64</v>
      </c>
      <c r="R687" t="s">
        <v>113</v>
      </c>
      <c r="S687" t="s">
        <v>63</v>
      </c>
      <c r="T687" t="s">
        <v>318</v>
      </c>
      <c r="U687" t="s">
        <v>81</v>
      </c>
      <c r="V687" t="s">
        <v>253</v>
      </c>
      <c r="W687" t="s">
        <v>67</v>
      </c>
      <c r="X687" t="s">
        <v>58</v>
      </c>
      <c r="Y687" t="s">
        <v>64</v>
      </c>
      <c r="Z687" t="s">
        <v>51</v>
      </c>
      <c r="AA687" t="s">
        <v>68</v>
      </c>
      <c r="AB687" t="s">
        <v>104</v>
      </c>
      <c r="AC687" t="s">
        <v>64</v>
      </c>
      <c r="AD687" t="s">
        <v>459</v>
      </c>
      <c r="AE687" t="s">
        <v>176</v>
      </c>
      <c r="AF687" t="s">
        <v>69</v>
      </c>
      <c r="AG687" t="s">
        <v>140</v>
      </c>
      <c r="AH687" t="s">
        <v>259</v>
      </c>
      <c r="AI687" t="s">
        <v>63</v>
      </c>
      <c r="AJ687" t="s">
        <v>73</v>
      </c>
      <c r="AK687" t="s">
        <v>208</v>
      </c>
      <c r="AL687" t="s">
        <v>75</v>
      </c>
      <c r="AM687" t="s">
        <v>76</v>
      </c>
      <c r="AN687" t="s">
        <v>300</v>
      </c>
      <c r="AO687" t="s">
        <v>137</v>
      </c>
      <c r="AP687" t="s">
        <v>58</v>
      </c>
      <c r="AQ687" t="s">
        <v>55</v>
      </c>
      <c r="AR687" t="s">
        <v>64</v>
      </c>
      <c r="AS687" t="s">
        <v>405</v>
      </c>
      <c r="AT687" t="s">
        <v>171</v>
      </c>
      <c r="AU687" t="s">
        <v>84</v>
      </c>
    </row>
    <row r="688" spans="1:47" hidden="1" x14ac:dyDescent="0.3">
      <c r="A688" t="s">
        <v>3311</v>
      </c>
      <c r="B688" t="s">
        <v>3312</v>
      </c>
      <c r="C688" s="1" t="str">
        <f t="shared" si="54"/>
        <v>21:0095</v>
      </c>
      <c r="D688" s="1" t="str">
        <f t="shared" si="55"/>
        <v>21:0012</v>
      </c>
      <c r="E688" t="s">
        <v>3313</v>
      </c>
      <c r="F688" t="s">
        <v>3314</v>
      </c>
      <c r="H688">
        <v>66.141432899999998</v>
      </c>
      <c r="I688">
        <v>-113.6399861</v>
      </c>
      <c r="J688" s="1" t="str">
        <f t="shared" si="52"/>
        <v>Till</v>
      </c>
      <c r="K688" s="1" t="str">
        <f t="shared" si="53"/>
        <v>&lt;63 micron</v>
      </c>
      <c r="L688" t="s">
        <v>51</v>
      </c>
      <c r="M688" t="s">
        <v>78</v>
      </c>
      <c r="N688" t="s">
        <v>53</v>
      </c>
      <c r="O688" t="s">
        <v>282</v>
      </c>
      <c r="P688" t="s">
        <v>77</v>
      </c>
      <c r="Q688" t="s">
        <v>81</v>
      </c>
      <c r="R688" t="s">
        <v>140</v>
      </c>
      <c r="S688" t="s">
        <v>63</v>
      </c>
      <c r="T688" t="s">
        <v>318</v>
      </c>
      <c r="U688" t="s">
        <v>56</v>
      </c>
      <c r="V688" t="s">
        <v>147</v>
      </c>
      <c r="W688" t="s">
        <v>204</v>
      </c>
      <c r="X688" t="s">
        <v>72</v>
      </c>
      <c r="Y688" t="s">
        <v>64</v>
      </c>
      <c r="Z688" t="s">
        <v>51</v>
      </c>
      <c r="AA688" t="s">
        <v>192</v>
      </c>
      <c r="AB688" t="s">
        <v>2766</v>
      </c>
      <c r="AC688" t="s">
        <v>81</v>
      </c>
      <c r="AD688" t="s">
        <v>286</v>
      </c>
      <c r="AE688" t="s">
        <v>223</v>
      </c>
      <c r="AF688" t="s">
        <v>525</v>
      </c>
      <c r="AG688" t="s">
        <v>57</v>
      </c>
      <c r="AH688" t="s">
        <v>137</v>
      </c>
      <c r="AI688" t="s">
        <v>239</v>
      </c>
      <c r="AJ688" t="s">
        <v>73</v>
      </c>
      <c r="AK688" t="s">
        <v>60</v>
      </c>
      <c r="AL688" t="s">
        <v>75</v>
      </c>
      <c r="AM688" t="s">
        <v>76</v>
      </c>
      <c r="AN688" t="s">
        <v>154</v>
      </c>
      <c r="AO688" t="s">
        <v>78</v>
      </c>
      <c r="AP688" t="s">
        <v>209</v>
      </c>
      <c r="AQ688" t="s">
        <v>333</v>
      </c>
      <c r="AR688" t="s">
        <v>64</v>
      </c>
      <c r="AS688" t="s">
        <v>595</v>
      </c>
      <c r="AT688" t="s">
        <v>171</v>
      </c>
      <c r="AU688" t="s">
        <v>84</v>
      </c>
    </row>
    <row r="689" spans="1:47" hidden="1" x14ac:dyDescent="0.3">
      <c r="A689" t="s">
        <v>3315</v>
      </c>
      <c r="B689" t="s">
        <v>3316</v>
      </c>
      <c r="C689" s="1" t="str">
        <f t="shared" si="54"/>
        <v>21:0095</v>
      </c>
      <c r="D689" s="1" t="str">
        <f t="shared" si="55"/>
        <v>21:0012</v>
      </c>
      <c r="E689" t="s">
        <v>3317</v>
      </c>
      <c r="F689" t="s">
        <v>3318</v>
      </c>
      <c r="H689">
        <v>66.103525399999995</v>
      </c>
      <c r="I689">
        <v>-113.5742128</v>
      </c>
      <c r="J689" s="1" t="str">
        <f t="shared" si="52"/>
        <v>Till</v>
      </c>
      <c r="K689" s="1" t="str">
        <f t="shared" si="53"/>
        <v>&lt;63 micron</v>
      </c>
      <c r="L689" t="s">
        <v>51</v>
      </c>
      <c r="M689" t="s">
        <v>481</v>
      </c>
      <c r="N689" t="s">
        <v>53</v>
      </c>
      <c r="O689" t="s">
        <v>493</v>
      </c>
      <c r="P689" t="s">
        <v>77</v>
      </c>
      <c r="Q689" t="s">
        <v>56</v>
      </c>
      <c r="R689" t="s">
        <v>369</v>
      </c>
      <c r="S689" t="s">
        <v>119</v>
      </c>
      <c r="T689" t="s">
        <v>68</v>
      </c>
      <c r="U689" t="s">
        <v>81</v>
      </c>
      <c r="V689" t="s">
        <v>95</v>
      </c>
      <c r="W689" t="s">
        <v>469</v>
      </c>
      <c r="X689" t="s">
        <v>119</v>
      </c>
      <c r="Y689" t="s">
        <v>64</v>
      </c>
      <c r="Z689" t="s">
        <v>51</v>
      </c>
      <c r="AA689" t="s">
        <v>98</v>
      </c>
      <c r="AB689" t="s">
        <v>2169</v>
      </c>
      <c r="AC689" t="s">
        <v>64</v>
      </c>
      <c r="AD689" t="s">
        <v>139</v>
      </c>
      <c r="AE689" t="s">
        <v>337</v>
      </c>
      <c r="AF689" t="s">
        <v>69</v>
      </c>
      <c r="AG689" t="s">
        <v>234</v>
      </c>
      <c r="AH689" t="s">
        <v>137</v>
      </c>
      <c r="AI689" t="s">
        <v>89</v>
      </c>
      <c r="AJ689" t="s">
        <v>73</v>
      </c>
      <c r="AK689" t="s">
        <v>167</v>
      </c>
      <c r="AL689" t="s">
        <v>75</v>
      </c>
      <c r="AM689" t="s">
        <v>76</v>
      </c>
      <c r="AN689" t="s">
        <v>147</v>
      </c>
      <c r="AO689" t="s">
        <v>168</v>
      </c>
      <c r="AP689" t="s">
        <v>232</v>
      </c>
      <c r="AQ689" t="s">
        <v>81</v>
      </c>
      <c r="AR689" t="s">
        <v>64</v>
      </c>
      <c r="AS689" t="s">
        <v>170</v>
      </c>
      <c r="AT689" t="s">
        <v>190</v>
      </c>
      <c r="AU689" t="s">
        <v>84</v>
      </c>
    </row>
    <row r="690" spans="1:47" hidden="1" x14ac:dyDescent="0.3">
      <c r="A690" t="s">
        <v>3319</v>
      </c>
      <c r="B690" t="s">
        <v>3320</v>
      </c>
      <c r="C690" s="1" t="str">
        <f t="shared" si="54"/>
        <v>21:0095</v>
      </c>
      <c r="D690" s="1" t="str">
        <f t="shared" si="55"/>
        <v>21:0012</v>
      </c>
      <c r="E690" t="s">
        <v>3321</v>
      </c>
      <c r="F690" t="s">
        <v>3322</v>
      </c>
      <c r="H690">
        <v>66.075277400000004</v>
      </c>
      <c r="I690">
        <v>-113.7265506</v>
      </c>
      <c r="J690" s="1" t="str">
        <f t="shared" si="52"/>
        <v>Till</v>
      </c>
      <c r="K690" s="1" t="str">
        <f t="shared" si="53"/>
        <v>&lt;63 micron</v>
      </c>
      <c r="L690" t="s">
        <v>51</v>
      </c>
      <c r="M690" t="s">
        <v>314</v>
      </c>
      <c r="N690" t="s">
        <v>56</v>
      </c>
      <c r="O690" t="s">
        <v>707</v>
      </c>
      <c r="P690" t="s">
        <v>595</v>
      </c>
      <c r="Q690" t="s">
        <v>64</v>
      </c>
      <c r="R690" t="s">
        <v>384</v>
      </c>
      <c r="S690" t="s">
        <v>63</v>
      </c>
      <c r="T690" t="s">
        <v>192</v>
      </c>
      <c r="U690" t="s">
        <v>56</v>
      </c>
      <c r="V690" t="s">
        <v>147</v>
      </c>
      <c r="W690" t="s">
        <v>347</v>
      </c>
      <c r="X690" t="s">
        <v>119</v>
      </c>
      <c r="Y690" t="s">
        <v>64</v>
      </c>
      <c r="Z690" t="s">
        <v>51</v>
      </c>
      <c r="AA690" t="s">
        <v>334</v>
      </c>
      <c r="AB690" t="s">
        <v>789</v>
      </c>
      <c r="AC690" t="s">
        <v>116</v>
      </c>
      <c r="AD690" t="s">
        <v>471</v>
      </c>
      <c r="AE690" t="s">
        <v>337</v>
      </c>
      <c r="AF690" t="s">
        <v>69</v>
      </c>
      <c r="AG690" t="s">
        <v>83</v>
      </c>
      <c r="AH690" t="s">
        <v>104</v>
      </c>
      <c r="AI690" t="s">
        <v>293</v>
      </c>
      <c r="AJ690" t="s">
        <v>73</v>
      </c>
      <c r="AK690" t="s">
        <v>103</v>
      </c>
      <c r="AL690" t="s">
        <v>75</v>
      </c>
      <c r="AM690" t="s">
        <v>76</v>
      </c>
      <c r="AN690" t="s">
        <v>117</v>
      </c>
      <c r="AO690" t="s">
        <v>168</v>
      </c>
      <c r="AP690" t="s">
        <v>72</v>
      </c>
      <c r="AQ690" t="s">
        <v>126</v>
      </c>
      <c r="AR690" t="s">
        <v>64</v>
      </c>
      <c r="AS690" t="s">
        <v>436</v>
      </c>
      <c r="AT690" t="s">
        <v>156</v>
      </c>
      <c r="AU690" t="s">
        <v>84</v>
      </c>
    </row>
    <row r="691" spans="1:47" hidden="1" x14ac:dyDescent="0.3">
      <c r="A691" t="s">
        <v>3323</v>
      </c>
      <c r="B691" t="s">
        <v>3324</v>
      </c>
      <c r="C691" s="1" t="str">
        <f t="shared" si="54"/>
        <v>21:0095</v>
      </c>
      <c r="D691" s="1" t="str">
        <f t="shared" si="55"/>
        <v>21:0012</v>
      </c>
      <c r="E691" t="s">
        <v>3325</v>
      </c>
      <c r="F691" t="s">
        <v>3326</v>
      </c>
      <c r="H691">
        <v>66.020445899999999</v>
      </c>
      <c r="I691">
        <v>-113.88811699999999</v>
      </c>
      <c r="J691" s="1" t="str">
        <f t="shared" si="52"/>
        <v>Till</v>
      </c>
      <c r="K691" s="1" t="str">
        <f t="shared" si="53"/>
        <v>&lt;63 micron</v>
      </c>
      <c r="L691" t="s">
        <v>51</v>
      </c>
      <c r="M691" t="s">
        <v>702</v>
      </c>
      <c r="N691" t="s">
        <v>56</v>
      </c>
      <c r="O691" t="s">
        <v>282</v>
      </c>
      <c r="P691" t="s">
        <v>436</v>
      </c>
      <c r="Q691" t="s">
        <v>81</v>
      </c>
      <c r="R691" t="s">
        <v>621</v>
      </c>
      <c r="S691" t="s">
        <v>58</v>
      </c>
      <c r="T691" t="s">
        <v>273</v>
      </c>
      <c r="U691" t="s">
        <v>56</v>
      </c>
      <c r="V691" t="s">
        <v>117</v>
      </c>
      <c r="W691" t="s">
        <v>582</v>
      </c>
      <c r="X691" t="s">
        <v>63</v>
      </c>
      <c r="Y691" t="s">
        <v>64</v>
      </c>
      <c r="Z691" t="s">
        <v>51</v>
      </c>
      <c r="AA691" t="s">
        <v>318</v>
      </c>
      <c r="AB691" t="s">
        <v>3327</v>
      </c>
      <c r="AC691" t="s">
        <v>259</v>
      </c>
      <c r="AD691" t="s">
        <v>193</v>
      </c>
      <c r="AE691" t="s">
        <v>470</v>
      </c>
      <c r="AF691" t="s">
        <v>69</v>
      </c>
      <c r="AG691" t="s">
        <v>132</v>
      </c>
      <c r="AH691" t="s">
        <v>137</v>
      </c>
      <c r="AI691" t="s">
        <v>72</v>
      </c>
      <c r="AJ691" t="s">
        <v>73</v>
      </c>
      <c r="AK691" t="s">
        <v>52</v>
      </c>
      <c r="AL691" t="s">
        <v>75</v>
      </c>
      <c r="AM691" t="s">
        <v>76</v>
      </c>
      <c r="AN691" t="s">
        <v>147</v>
      </c>
      <c r="AO691" t="s">
        <v>95</v>
      </c>
      <c r="AP691" t="s">
        <v>260</v>
      </c>
      <c r="AQ691" t="s">
        <v>77</v>
      </c>
      <c r="AR691" t="s">
        <v>64</v>
      </c>
      <c r="AS691" t="s">
        <v>348</v>
      </c>
      <c r="AT691" t="s">
        <v>420</v>
      </c>
      <c r="AU691" t="s">
        <v>84</v>
      </c>
    </row>
    <row r="692" spans="1:47" hidden="1" x14ac:dyDescent="0.3">
      <c r="A692" t="s">
        <v>3328</v>
      </c>
      <c r="B692" t="s">
        <v>3329</v>
      </c>
      <c r="C692" s="1" t="str">
        <f t="shared" si="54"/>
        <v>21:0095</v>
      </c>
      <c r="D692" s="1" t="str">
        <f t="shared" si="55"/>
        <v>21:0012</v>
      </c>
      <c r="E692" t="s">
        <v>3330</v>
      </c>
      <c r="F692" t="s">
        <v>3331</v>
      </c>
      <c r="H692">
        <v>66.009007199999999</v>
      </c>
      <c r="I692">
        <v>-113.72151580000001</v>
      </c>
      <c r="J692" s="1" t="str">
        <f t="shared" si="52"/>
        <v>Till</v>
      </c>
      <c r="K692" s="1" t="str">
        <f t="shared" si="53"/>
        <v>&lt;63 micron</v>
      </c>
      <c r="L692" t="s">
        <v>51</v>
      </c>
      <c r="M692" t="s">
        <v>181</v>
      </c>
      <c r="N692" t="s">
        <v>60</v>
      </c>
      <c r="O692" t="s">
        <v>270</v>
      </c>
      <c r="P692" t="s">
        <v>299</v>
      </c>
      <c r="Q692" t="s">
        <v>116</v>
      </c>
      <c r="R692" t="s">
        <v>145</v>
      </c>
      <c r="S692" t="s">
        <v>58</v>
      </c>
      <c r="T692" t="s">
        <v>120</v>
      </c>
      <c r="U692" t="s">
        <v>56</v>
      </c>
      <c r="V692" t="s">
        <v>147</v>
      </c>
      <c r="W692" t="s">
        <v>148</v>
      </c>
      <c r="X692" t="s">
        <v>119</v>
      </c>
      <c r="Y692" t="s">
        <v>64</v>
      </c>
      <c r="Z692" t="s">
        <v>51</v>
      </c>
      <c r="AA692" t="s">
        <v>192</v>
      </c>
      <c r="AB692" t="s">
        <v>2358</v>
      </c>
      <c r="AC692" t="s">
        <v>64</v>
      </c>
      <c r="AD692" t="s">
        <v>538</v>
      </c>
      <c r="AE692" t="s">
        <v>337</v>
      </c>
      <c r="AF692" t="s">
        <v>69</v>
      </c>
      <c r="AG692" t="s">
        <v>146</v>
      </c>
      <c r="AH692" t="s">
        <v>154</v>
      </c>
      <c r="AI692" t="s">
        <v>72</v>
      </c>
      <c r="AJ692" t="s">
        <v>73</v>
      </c>
      <c r="AK692" t="s">
        <v>355</v>
      </c>
      <c r="AL692" t="s">
        <v>75</v>
      </c>
      <c r="AM692" t="s">
        <v>76</v>
      </c>
      <c r="AN692" t="s">
        <v>300</v>
      </c>
      <c r="AO692" t="s">
        <v>219</v>
      </c>
      <c r="AP692" t="s">
        <v>209</v>
      </c>
      <c r="AQ692" t="s">
        <v>126</v>
      </c>
      <c r="AR692" t="s">
        <v>116</v>
      </c>
      <c r="AS692" t="s">
        <v>481</v>
      </c>
      <c r="AT692" t="s">
        <v>115</v>
      </c>
      <c r="AU692" t="s">
        <v>84</v>
      </c>
    </row>
    <row r="693" spans="1:47" hidden="1" x14ac:dyDescent="0.3">
      <c r="A693" t="s">
        <v>3332</v>
      </c>
      <c r="B693" t="s">
        <v>3333</v>
      </c>
      <c r="C693" s="1" t="str">
        <f t="shared" si="54"/>
        <v>21:0095</v>
      </c>
      <c r="D693" s="1" t="str">
        <f t="shared" si="55"/>
        <v>21:0012</v>
      </c>
      <c r="E693" t="s">
        <v>3334</v>
      </c>
      <c r="F693" t="s">
        <v>3335</v>
      </c>
      <c r="H693">
        <v>66.022687399999995</v>
      </c>
      <c r="I693">
        <v>-113.5658044</v>
      </c>
      <c r="J693" s="1" t="str">
        <f t="shared" si="52"/>
        <v>Till</v>
      </c>
      <c r="K693" s="1" t="str">
        <f t="shared" si="53"/>
        <v>&lt;63 micron</v>
      </c>
      <c r="L693" t="s">
        <v>51</v>
      </c>
      <c r="M693" t="s">
        <v>348</v>
      </c>
      <c r="N693" t="s">
        <v>53</v>
      </c>
      <c r="O693" t="s">
        <v>650</v>
      </c>
      <c r="P693" t="s">
        <v>155</v>
      </c>
      <c r="Q693" t="s">
        <v>64</v>
      </c>
      <c r="R693" t="s">
        <v>132</v>
      </c>
      <c r="S693" t="s">
        <v>63</v>
      </c>
      <c r="T693" t="s">
        <v>192</v>
      </c>
      <c r="U693" t="s">
        <v>56</v>
      </c>
      <c r="V693" t="s">
        <v>117</v>
      </c>
      <c r="W693" t="s">
        <v>1594</v>
      </c>
      <c r="X693" t="s">
        <v>72</v>
      </c>
      <c r="Y693" t="s">
        <v>64</v>
      </c>
      <c r="Z693" t="s">
        <v>51</v>
      </c>
      <c r="AA693" t="s">
        <v>334</v>
      </c>
      <c r="AB693" t="s">
        <v>753</v>
      </c>
      <c r="AC693" t="s">
        <v>81</v>
      </c>
      <c r="AD693" t="s">
        <v>685</v>
      </c>
      <c r="AE693" t="s">
        <v>98</v>
      </c>
      <c r="AF693" t="s">
        <v>69</v>
      </c>
      <c r="AG693" t="s">
        <v>234</v>
      </c>
      <c r="AH693" t="s">
        <v>104</v>
      </c>
      <c r="AI693" t="s">
        <v>636</v>
      </c>
      <c r="AJ693" t="s">
        <v>73</v>
      </c>
      <c r="AK693" t="s">
        <v>155</v>
      </c>
      <c r="AL693" t="s">
        <v>75</v>
      </c>
      <c r="AM693" t="s">
        <v>76</v>
      </c>
      <c r="AN693" t="s">
        <v>78</v>
      </c>
      <c r="AO693" t="s">
        <v>137</v>
      </c>
      <c r="AP693" t="s">
        <v>72</v>
      </c>
      <c r="AQ693" t="s">
        <v>170</v>
      </c>
      <c r="AR693" t="s">
        <v>64</v>
      </c>
      <c r="AS693" t="s">
        <v>56</v>
      </c>
      <c r="AT693" t="s">
        <v>171</v>
      </c>
      <c r="AU693" t="s">
        <v>84</v>
      </c>
    </row>
    <row r="694" spans="1:47" hidden="1" x14ac:dyDescent="0.3">
      <c r="A694" t="s">
        <v>3336</v>
      </c>
      <c r="B694" t="s">
        <v>3337</v>
      </c>
      <c r="C694" s="1" t="str">
        <f t="shared" si="54"/>
        <v>21:0095</v>
      </c>
      <c r="D694" s="1" t="str">
        <f t="shared" si="55"/>
        <v>21:0012</v>
      </c>
      <c r="E694" t="s">
        <v>3338</v>
      </c>
      <c r="F694" t="s">
        <v>3339</v>
      </c>
      <c r="H694">
        <v>66.154217700000004</v>
      </c>
      <c r="I694">
        <v>-113.35236260000001</v>
      </c>
      <c r="J694" s="1" t="str">
        <f t="shared" si="52"/>
        <v>Till</v>
      </c>
      <c r="K694" s="1" t="str">
        <f t="shared" si="53"/>
        <v>&lt;63 micron</v>
      </c>
      <c r="L694" t="s">
        <v>51</v>
      </c>
      <c r="M694" t="s">
        <v>421</v>
      </c>
      <c r="N694" t="s">
        <v>56</v>
      </c>
      <c r="O694" t="s">
        <v>203</v>
      </c>
      <c r="P694" t="s">
        <v>405</v>
      </c>
      <c r="Q694" t="s">
        <v>81</v>
      </c>
      <c r="R694" t="s">
        <v>131</v>
      </c>
      <c r="S694" t="s">
        <v>97</v>
      </c>
      <c r="T694" t="s">
        <v>318</v>
      </c>
      <c r="U694" t="s">
        <v>56</v>
      </c>
      <c r="V694" t="s">
        <v>147</v>
      </c>
      <c r="W694" t="s">
        <v>247</v>
      </c>
      <c r="X694" t="s">
        <v>119</v>
      </c>
      <c r="Y694" t="s">
        <v>64</v>
      </c>
      <c r="Z694" t="s">
        <v>51</v>
      </c>
      <c r="AA694" t="s">
        <v>192</v>
      </c>
      <c r="AB694" t="s">
        <v>2709</v>
      </c>
      <c r="AC694" t="s">
        <v>56</v>
      </c>
      <c r="AD694" t="s">
        <v>577</v>
      </c>
      <c r="AE694" t="s">
        <v>176</v>
      </c>
      <c r="AF694" t="s">
        <v>69</v>
      </c>
      <c r="AG694" t="s">
        <v>197</v>
      </c>
      <c r="AH694" t="s">
        <v>219</v>
      </c>
      <c r="AI694" t="s">
        <v>293</v>
      </c>
      <c r="AJ694" t="s">
        <v>73</v>
      </c>
      <c r="AK694" t="s">
        <v>60</v>
      </c>
      <c r="AL694" t="s">
        <v>75</v>
      </c>
      <c r="AM694" t="s">
        <v>76</v>
      </c>
      <c r="AN694" t="s">
        <v>168</v>
      </c>
      <c r="AO694" t="s">
        <v>168</v>
      </c>
      <c r="AP694" t="s">
        <v>58</v>
      </c>
      <c r="AQ694" t="s">
        <v>333</v>
      </c>
      <c r="AR694" t="s">
        <v>64</v>
      </c>
      <c r="AS694" t="s">
        <v>481</v>
      </c>
      <c r="AT694" t="s">
        <v>171</v>
      </c>
      <c r="AU694" t="s">
        <v>84</v>
      </c>
    </row>
    <row r="695" spans="1:47" hidden="1" x14ac:dyDescent="0.3">
      <c r="A695" t="s">
        <v>3340</v>
      </c>
      <c r="B695" t="s">
        <v>3341</v>
      </c>
      <c r="C695" s="1" t="str">
        <f t="shared" si="54"/>
        <v>21:0095</v>
      </c>
      <c r="D695" s="1" t="str">
        <f t="shared" si="55"/>
        <v>21:0012</v>
      </c>
      <c r="E695" t="s">
        <v>3342</v>
      </c>
      <c r="F695" t="s">
        <v>3343</v>
      </c>
      <c r="H695">
        <v>66.151158600000002</v>
      </c>
      <c r="I695">
        <v>-113.2173355</v>
      </c>
      <c r="J695" s="1" t="str">
        <f t="shared" si="52"/>
        <v>Till</v>
      </c>
      <c r="K695" s="1" t="str">
        <f t="shared" si="53"/>
        <v>&lt;63 micron</v>
      </c>
      <c r="L695" t="s">
        <v>51</v>
      </c>
      <c r="M695" t="s">
        <v>421</v>
      </c>
      <c r="N695" t="s">
        <v>53</v>
      </c>
      <c r="O695" t="s">
        <v>245</v>
      </c>
      <c r="P695" t="s">
        <v>91</v>
      </c>
      <c r="Q695" t="s">
        <v>64</v>
      </c>
      <c r="R695" t="s">
        <v>145</v>
      </c>
      <c r="S695" t="s">
        <v>72</v>
      </c>
      <c r="T695" t="s">
        <v>273</v>
      </c>
      <c r="U695" t="s">
        <v>116</v>
      </c>
      <c r="V695" t="s">
        <v>117</v>
      </c>
      <c r="W695" t="s">
        <v>191</v>
      </c>
      <c r="X695" t="s">
        <v>119</v>
      </c>
      <c r="Y695" t="s">
        <v>64</v>
      </c>
      <c r="Z695" t="s">
        <v>51</v>
      </c>
      <c r="AA695" t="s">
        <v>318</v>
      </c>
      <c r="AB695" t="s">
        <v>1156</v>
      </c>
      <c r="AC695" t="s">
        <v>64</v>
      </c>
      <c r="AD695" t="s">
        <v>193</v>
      </c>
      <c r="AE695" t="s">
        <v>470</v>
      </c>
      <c r="AF695" t="s">
        <v>69</v>
      </c>
      <c r="AG695" t="s">
        <v>146</v>
      </c>
      <c r="AH695" t="s">
        <v>154</v>
      </c>
      <c r="AI695" t="s">
        <v>58</v>
      </c>
      <c r="AJ695" t="s">
        <v>73</v>
      </c>
      <c r="AK695" t="s">
        <v>196</v>
      </c>
      <c r="AL695" t="s">
        <v>75</v>
      </c>
      <c r="AM695" t="s">
        <v>76</v>
      </c>
      <c r="AN695" t="s">
        <v>78</v>
      </c>
      <c r="AO695" t="s">
        <v>219</v>
      </c>
      <c r="AP695" t="s">
        <v>114</v>
      </c>
      <c r="AQ695" t="s">
        <v>340</v>
      </c>
      <c r="AR695" t="s">
        <v>60</v>
      </c>
      <c r="AS695" t="s">
        <v>481</v>
      </c>
      <c r="AT695" t="s">
        <v>190</v>
      </c>
      <c r="AU695" t="s">
        <v>84</v>
      </c>
    </row>
    <row r="696" spans="1:47" hidden="1" x14ac:dyDescent="0.3">
      <c r="A696" t="s">
        <v>3344</v>
      </c>
      <c r="B696" t="s">
        <v>3345</v>
      </c>
      <c r="C696" s="1" t="str">
        <f t="shared" si="54"/>
        <v>21:0095</v>
      </c>
      <c r="D696" s="1" t="str">
        <f t="shared" si="55"/>
        <v>21:0012</v>
      </c>
      <c r="E696" t="s">
        <v>3346</v>
      </c>
      <c r="F696" t="s">
        <v>3347</v>
      </c>
      <c r="H696">
        <v>66.086335000000005</v>
      </c>
      <c r="I696">
        <v>-113.1984301</v>
      </c>
      <c r="J696" s="1" t="str">
        <f t="shared" si="52"/>
        <v>Till</v>
      </c>
      <c r="K696" s="1" t="str">
        <f t="shared" si="53"/>
        <v>&lt;63 micron</v>
      </c>
      <c r="L696" t="s">
        <v>51</v>
      </c>
      <c r="M696" t="s">
        <v>126</v>
      </c>
      <c r="N696" t="s">
        <v>60</v>
      </c>
      <c r="O696" t="s">
        <v>909</v>
      </c>
      <c r="P696" t="s">
        <v>405</v>
      </c>
      <c r="Q696" t="s">
        <v>64</v>
      </c>
      <c r="R696" t="s">
        <v>83</v>
      </c>
      <c r="S696" t="s">
        <v>63</v>
      </c>
      <c r="T696" t="s">
        <v>318</v>
      </c>
      <c r="U696" t="s">
        <v>81</v>
      </c>
      <c r="V696" t="s">
        <v>61</v>
      </c>
      <c r="W696" t="s">
        <v>1557</v>
      </c>
      <c r="X696" t="s">
        <v>63</v>
      </c>
      <c r="Y696" t="s">
        <v>64</v>
      </c>
      <c r="Z696" t="s">
        <v>51</v>
      </c>
      <c r="AA696" t="s">
        <v>149</v>
      </c>
      <c r="AB696" t="s">
        <v>789</v>
      </c>
      <c r="AC696" t="s">
        <v>56</v>
      </c>
      <c r="AD696" t="s">
        <v>734</v>
      </c>
      <c r="AE696" t="s">
        <v>337</v>
      </c>
      <c r="AF696" t="s">
        <v>420</v>
      </c>
      <c r="AG696" t="s">
        <v>59</v>
      </c>
      <c r="AH696" t="s">
        <v>104</v>
      </c>
      <c r="AI696" t="s">
        <v>252</v>
      </c>
      <c r="AJ696" t="s">
        <v>73</v>
      </c>
      <c r="AK696" t="s">
        <v>60</v>
      </c>
      <c r="AL696" t="s">
        <v>75</v>
      </c>
      <c r="AM696" t="s">
        <v>76</v>
      </c>
      <c r="AN696" t="s">
        <v>78</v>
      </c>
      <c r="AO696" t="s">
        <v>104</v>
      </c>
      <c r="AP696" t="s">
        <v>72</v>
      </c>
      <c r="AQ696" t="s">
        <v>436</v>
      </c>
      <c r="AR696" t="s">
        <v>64</v>
      </c>
      <c r="AS696" t="s">
        <v>170</v>
      </c>
      <c r="AT696" t="s">
        <v>273</v>
      </c>
      <c r="AU696" t="s">
        <v>84</v>
      </c>
    </row>
    <row r="697" spans="1:47" hidden="1" x14ac:dyDescent="0.3">
      <c r="A697" t="s">
        <v>3348</v>
      </c>
      <c r="B697" t="s">
        <v>3349</v>
      </c>
      <c r="C697" s="1" t="str">
        <f t="shared" si="54"/>
        <v>21:0095</v>
      </c>
      <c r="D697" s="1" t="str">
        <f t="shared" si="55"/>
        <v>21:0012</v>
      </c>
      <c r="E697" t="s">
        <v>3350</v>
      </c>
      <c r="F697" t="s">
        <v>3351</v>
      </c>
      <c r="H697">
        <v>66.071174499999998</v>
      </c>
      <c r="I697">
        <v>-113.34120950000001</v>
      </c>
      <c r="J697" s="1" t="str">
        <f t="shared" si="52"/>
        <v>Till</v>
      </c>
      <c r="K697" s="1" t="str">
        <f t="shared" si="53"/>
        <v>&lt;63 micron</v>
      </c>
      <c r="L697" t="s">
        <v>51</v>
      </c>
      <c r="M697" t="s">
        <v>340</v>
      </c>
      <c r="N697" t="s">
        <v>53</v>
      </c>
      <c r="O697" t="s">
        <v>707</v>
      </c>
      <c r="P697" t="s">
        <v>398</v>
      </c>
      <c r="Q697" t="s">
        <v>64</v>
      </c>
      <c r="R697" t="s">
        <v>234</v>
      </c>
      <c r="S697" t="s">
        <v>97</v>
      </c>
      <c r="T697" t="s">
        <v>334</v>
      </c>
      <c r="U697" t="s">
        <v>81</v>
      </c>
      <c r="V697" t="s">
        <v>61</v>
      </c>
      <c r="W697" t="s">
        <v>685</v>
      </c>
      <c r="X697" t="s">
        <v>72</v>
      </c>
      <c r="Y697" t="s">
        <v>64</v>
      </c>
      <c r="Z697" t="s">
        <v>51</v>
      </c>
      <c r="AA697" t="s">
        <v>470</v>
      </c>
      <c r="AB697" t="s">
        <v>251</v>
      </c>
      <c r="AC697" t="s">
        <v>64</v>
      </c>
      <c r="AD697" t="s">
        <v>452</v>
      </c>
      <c r="AE697" t="s">
        <v>162</v>
      </c>
      <c r="AF697" t="s">
        <v>115</v>
      </c>
      <c r="AG697" t="s">
        <v>692</v>
      </c>
      <c r="AH697" t="s">
        <v>168</v>
      </c>
      <c r="AI697" t="s">
        <v>277</v>
      </c>
      <c r="AJ697" t="s">
        <v>73</v>
      </c>
      <c r="AK697" t="s">
        <v>473</v>
      </c>
      <c r="AL697" t="s">
        <v>75</v>
      </c>
      <c r="AM697" t="s">
        <v>76</v>
      </c>
      <c r="AN697" t="s">
        <v>78</v>
      </c>
      <c r="AO697" t="s">
        <v>251</v>
      </c>
      <c r="AP697" t="s">
        <v>58</v>
      </c>
      <c r="AQ697" t="s">
        <v>595</v>
      </c>
      <c r="AR697" t="s">
        <v>64</v>
      </c>
      <c r="AS697" t="s">
        <v>56</v>
      </c>
      <c r="AT697" t="s">
        <v>217</v>
      </c>
      <c r="AU697" t="s">
        <v>84</v>
      </c>
    </row>
    <row r="698" spans="1:47" hidden="1" x14ac:dyDescent="0.3">
      <c r="A698" t="s">
        <v>3352</v>
      </c>
      <c r="B698" t="s">
        <v>3353</v>
      </c>
      <c r="C698" s="1" t="str">
        <f t="shared" si="54"/>
        <v>21:0095</v>
      </c>
      <c r="D698" s="1" t="str">
        <f t="shared" si="55"/>
        <v>21:0012</v>
      </c>
      <c r="E698" t="s">
        <v>3354</v>
      </c>
      <c r="F698" t="s">
        <v>3355</v>
      </c>
      <c r="H698">
        <v>66.117635399999998</v>
      </c>
      <c r="I698">
        <v>-113.44562620000001</v>
      </c>
      <c r="J698" s="1" t="str">
        <f t="shared" si="52"/>
        <v>Till</v>
      </c>
      <c r="K698" s="1" t="str">
        <f t="shared" si="53"/>
        <v>&lt;63 micron</v>
      </c>
      <c r="L698" t="s">
        <v>51</v>
      </c>
      <c r="M698" t="s">
        <v>56</v>
      </c>
      <c r="N698" t="s">
        <v>53</v>
      </c>
      <c r="O698" t="s">
        <v>315</v>
      </c>
      <c r="P698" t="s">
        <v>348</v>
      </c>
      <c r="Q698" t="s">
        <v>259</v>
      </c>
      <c r="R698" t="s">
        <v>369</v>
      </c>
      <c r="S698" t="s">
        <v>181</v>
      </c>
      <c r="T698" t="s">
        <v>334</v>
      </c>
      <c r="U698" t="s">
        <v>81</v>
      </c>
      <c r="V698" t="s">
        <v>61</v>
      </c>
      <c r="W698" t="s">
        <v>263</v>
      </c>
      <c r="X698" t="s">
        <v>58</v>
      </c>
      <c r="Y698" t="s">
        <v>64</v>
      </c>
      <c r="Z698" t="s">
        <v>51</v>
      </c>
      <c r="AA698" t="s">
        <v>336</v>
      </c>
      <c r="AB698" t="s">
        <v>251</v>
      </c>
      <c r="AC698" t="s">
        <v>81</v>
      </c>
      <c r="AD698" t="s">
        <v>459</v>
      </c>
      <c r="AE698" t="s">
        <v>337</v>
      </c>
      <c r="AF698" t="s">
        <v>69</v>
      </c>
      <c r="AG698" t="s">
        <v>384</v>
      </c>
      <c r="AH698" t="s">
        <v>168</v>
      </c>
      <c r="AI698" t="s">
        <v>74</v>
      </c>
      <c r="AJ698" t="s">
        <v>73</v>
      </c>
      <c r="AK698" t="s">
        <v>339</v>
      </c>
      <c r="AL698" t="s">
        <v>75</v>
      </c>
      <c r="AM698" t="s">
        <v>76</v>
      </c>
      <c r="AN698" t="s">
        <v>259</v>
      </c>
      <c r="AO698" t="s">
        <v>104</v>
      </c>
      <c r="AP698" t="s">
        <v>58</v>
      </c>
      <c r="AQ698" t="s">
        <v>92</v>
      </c>
      <c r="AR698" t="s">
        <v>64</v>
      </c>
      <c r="AS698" t="s">
        <v>56</v>
      </c>
      <c r="AT698" t="s">
        <v>171</v>
      </c>
      <c r="AU698" t="s">
        <v>84</v>
      </c>
    </row>
    <row r="699" spans="1:47" hidden="1" x14ac:dyDescent="0.3">
      <c r="A699" t="s">
        <v>3356</v>
      </c>
      <c r="B699" t="s">
        <v>3357</v>
      </c>
      <c r="C699" s="1" t="str">
        <f t="shared" si="54"/>
        <v>21:0095</v>
      </c>
      <c r="D699" s="1" t="str">
        <f t="shared" si="55"/>
        <v>21:0012</v>
      </c>
      <c r="E699" t="s">
        <v>3354</v>
      </c>
      <c r="F699" t="s">
        <v>3358</v>
      </c>
      <c r="H699">
        <v>66.117635399999998</v>
      </c>
      <c r="I699">
        <v>-113.44562620000001</v>
      </c>
      <c r="J699" s="1" t="str">
        <f t="shared" si="52"/>
        <v>Till</v>
      </c>
      <c r="K699" s="1" t="str">
        <f t="shared" si="53"/>
        <v>&lt;63 micron</v>
      </c>
      <c r="L699" t="s">
        <v>51</v>
      </c>
      <c r="M699" t="s">
        <v>82</v>
      </c>
      <c r="N699" t="s">
        <v>56</v>
      </c>
      <c r="O699" t="s">
        <v>345</v>
      </c>
      <c r="P699" t="s">
        <v>405</v>
      </c>
      <c r="Q699" t="s">
        <v>259</v>
      </c>
      <c r="R699" t="s">
        <v>272</v>
      </c>
      <c r="S699" t="s">
        <v>181</v>
      </c>
      <c r="T699" t="s">
        <v>336</v>
      </c>
      <c r="U699" t="s">
        <v>81</v>
      </c>
      <c r="V699" t="s">
        <v>61</v>
      </c>
      <c r="W699" t="s">
        <v>471</v>
      </c>
      <c r="X699" t="s">
        <v>72</v>
      </c>
      <c r="Y699" t="s">
        <v>64</v>
      </c>
      <c r="Z699" t="s">
        <v>51</v>
      </c>
      <c r="AA699" t="s">
        <v>206</v>
      </c>
      <c r="AB699" t="s">
        <v>251</v>
      </c>
      <c r="AC699" t="s">
        <v>64</v>
      </c>
      <c r="AD699" t="s">
        <v>263</v>
      </c>
      <c r="AE699" t="s">
        <v>162</v>
      </c>
      <c r="AF699" t="s">
        <v>69</v>
      </c>
      <c r="AG699" t="s">
        <v>217</v>
      </c>
      <c r="AH699" t="s">
        <v>251</v>
      </c>
      <c r="AI699" t="s">
        <v>422</v>
      </c>
      <c r="AJ699" t="s">
        <v>73</v>
      </c>
      <c r="AK699" t="s">
        <v>210</v>
      </c>
      <c r="AL699" t="s">
        <v>75</v>
      </c>
      <c r="AM699" t="s">
        <v>76</v>
      </c>
      <c r="AN699" t="s">
        <v>61</v>
      </c>
      <c r="AO699" t="s">
        <v>137</v>
      </c>
      <c r="AP699" t="s">
        <v>58</v>
      </c>
      <c r="AQ699" t="s">
        <v>55</v>
      </c>
      <c r="AR699" t="s">
        <v>64</v>
      </c>
      <c r="AS699" t="s">
        <v>436</v>
      </c>
      <c r="AT699" t="s">
        <v>171</v>
      </c>
      <c r="AU699" t="s">
        <v>3359</v>
      </c>
    </row>
    <row r="700" spans="1:47" hidden="1" x14ac:dyDescent="0.3">
      <c r="A700" t="s">
        <v>3360</v>
      </c>
      <c r="B700" t="s">
        <v>3361</v>
      </c>
      <c r="C700" s="1" t="str">
        <f t="shared" si="54"/>
        <v>21:0095</v>
      </c>
      <c r="D700" s="1" t="str">
        <f t="shared" si="55"/>
        <v>21:0012</v>
      </c>
      <c r="E700" t="s">
        <v>3362</v>
      </c>
      <c r="F700" t="s">
        <v>3363</v>
      </c>
      <c r="H700">
        <v>66.015092499999994</v>
      </c>
      <c r="I700">
        <v>-113.3952438</v>
      </c>
      <c r="J700" s="1" t="str">
        <f t="shared" si="52"/>
        <v>Till</v>
      </c>
      <c r="K700" s="1" t="str">
        <f t="shared" si="53"/>
        <v>&lt;63 micron</v>
      </c>
      <c r="L700" t="s">
        <v>51</v>
      </c>
      <c r="M700" t="s">
        <v>208</v>
      </c>
      <c r="N700" t="s">
        <v>53</v>
      </c>
      <c r="O700" t="s">
        <v>282</v>
      </c>
      <c r="P700" t="s">
        <v>55</v>
      </c>
      <c r="Q700" t="s">
        <v>64</v>
      </c>
      <c r="R700" t="s">
        <v>113</v>
      </c>
      <c r="S700" t="s">
        <v>260</v>
      </c>
      <c r="T700" t="s">
        <v>156</v>
      </c>
      <c r="U700" t="s">
        <v>116</v>
      </c>
      <c r="V700" t="s">
        <v>117</v>
      </c>
      <c r="W700" t="s">
        <v>398</v>
      </c>
      <c r="X700" t="s">
        <v>63</v>
      </c>
      <c r="Y700" t="s">
        <v>64</v>
      </c>
      <c r="Z700" t="s">
        <v>51</v>
      </c>
      <c r="AA700" t="s">
        <v>120</v>
      </c>
      <c r="AB700" t="s">
        <v>2766</v>
      </c>
      <c r="AC700" t="s">
        <v>81</v>
      </c>
      <c r="AD700" t="s">
        <v>820</v>
      </c>
      <c r="AE700" t="s">
        <v>98</v>
      </c>
      <c r="AF700" t="s">
        <v>69</v>
      </c>
      <c r="AG700" t="s">
        <v>70</v>
      </c>
      <c r="AH700" t="s">
        <v>251</v>
      </c>
      <c r="AI700" t="s">
        <v>114</v>
      </c>
      <c r="AJ700" t="s">
        <v>73</v>
      </c>
      <c r="AK700" t="s">
        <v>208</v>
      </c>
      <c r="AL700" t="s">
        <v>75</v>
      </c>
      <c r="AM700" t="s">
        <v>76</v>
      </c>
      <c r="AN700" t="s">
        <v>61</v>
      </c>
      <c r="AO700" t="s">
        <v>219</v>
      </c>
      <c r="AP700" t="s">
        <v>260</v>
      </c>
      <c r="AQ700" t="s">
        <v>253</v>
      </c>
      <c r="AR700" t="s">
        <v>64</v>
      </c>
      <c r="AS700" t="s">
        <v>595</v>
      </c>
      <c r="AT700" t="s">
        <v>240</v>
      </c>
      <c r="AU700" t="s">
        <v>84</v>
      </c>
    </row>
    <row r="701" spans="1:47" hidden="1" x14ac:dyDescent="0.3">
      <c r="A701" t="s">
        <v>3364</v>
      </c>
      <c r="B701" t="s">
        <v>3365</v>
      </c>
      <c r="C701" s="1" t="str">
        <f t="shared" si="54"/>
        <v>21:0095</v>
      </c>
      <c r="D701" s="1" t="str">
        <f t="shared" si="55"/>
        <v>21:0012</v>
      </c>
      <c r="E701" t="s">
        <v>3366</v>
      </c>
      <c r="F701" t="s">
        <v>3367</v>
      </c>
      <c r="H701">
        <v>66.0390254</v>
      </c>
      <c r="I701">
        <v>-113.1434139</v>
      </c>
      <c r="J701" s="1" t="str">
        <f t="shared" si="52"/>
        <v>Till</v>
      </c>
      <c r="K701" s="1" t="str">
        <f t="shared" si="53"/>
        <v>&lt;63 micron</v>
      </c>
      <c r="L701" t="s">
        <v>51</v>
      </c>
      <c r="M701" t="s">
        <v>297</v>
      </c>
      <c r="N701" t="s">
        <v>53</v>
      </c>
      <c r="O701" t="s">
        <v>245</v>
      </c>
      <c r="P701" t="s">
        <v>92</v>
      </c>
      <c r="Q701" t="s">
        <v>81</v>
      </c>
      <c r="R701" t="s">
        <v>692</v>
      </c>
      <c r="S701" t="s">
        <v>63</v>
      </c>
      <c r="T701" t="s">
        <v>65</v>
      </c>
      <c r="U701" t="s">
        <v>81</v>
      </c>
      <c r="V701" t="s">
        <v>117</v>
      </c>
      <c r="W701" t="s">
        <v>1064</v>
      </c>
      <c r="X701" t="s">
        <v>72</v>
      </c>
      <c r="Y701" t="s">
        <v>64</v>
      </c>
      <c r="Z701" t="s">
        <v>51</v>
      </c>
      <c r="AA701" t="s">
        <v>814</v>
      </c>
      <c r="AB701" t="s">
        <v>2358</v>
      </c>
      <c r="AC701" t="s">
        <v>56</v>
      </c>
      <c r="AD701" t="s">
        <v>81</v>
      </c>
      <c r="AE701" t="s">
        <v>336</v>
      </c>
      <c r="AF701" t="s">
        <v>69</v>
      </c>
      <c r="AG701" t="s">
        <v>217</v>
      </c>
      <c r="AH701" t="s">
        <v>391</v>
      </c>
      <c r="AI701" t="s">
        <v>226</v>
      </c>
      <c r="AJ701" t="s">
        <v>73</v>
      </c>
      <c r="AK701" t="s">
        <v>264</v>
      </c>
      <c r="AL701" t="s">
        <v>75</v>
      </c>
      <c r="AM701" t="s">
        <v>76</v>
      </c>
      <c r="AN701" t="s">
        <v>78</v>
      </c>
      <c r="AO701" t="s">
        <v>78</v>
      </c>
      <c r="AP701" t="s">
        <v>209</v>
      </c>
      <c r="AQ701" t="s">
        <v>299</v>
      </c>
      <c r="AR701" t="s">
        <v>64</v>
      </c>
      <c r="AS701" t="s">
        <v>595</v>
      </c>
      <c r="AT701" t="s">
        <v>136</v>
      </c>
      <c r="AU701" t="s">
        <v>84</v>
      </c>
    </row>
    <row r="702" spans="1:47" hidden="1" x14ac:dyDescent="0.3">
      <c r="A702" t="s">
        <v>3368</v>
      </c>
      <c r="B702" t="s">
        <v>3369</v>
      </c>
      <c r="C702" s="1" t="str">
        <f t="shared" si="54"/>
        <v>21:0095</v>
      </c>
      <c r="D702" s="1" t="str">
        <f t="shared" si="55"/>
        <v>21:0012</v>
      </c>
      <c r="E702" t="s">
        <v>3370</v>
      </c>
      <c r="F702" t="s">
        <v>3371</v>
      </c>
      <c r="H702">
        <v>66.008891000000006</v>
      </c>
      <c r="I702">
        <v>-112.9045928</v>
      </c>
      <c r="J702" s="1" t="str">
        <f t="shared" si="52"/>
        <v>Till</v>
      </c>
      <c r="K702" s="1" t="str">
        <f t="shared" si="53"/>
        <v>&lt;63 micron</v>
      </c>
      <c r="L702" t="s">
        <v>51</v>
      </c>
      <c r="M702" t="s">
        <v>348</v>
      </c>
      <c r="N702" t="s">
        <v>72</v>
      </c>
      <c r="O702" t="s">
        <v>203</v>
      </c>
      <c r="P702" t="s">
        <v>55</v>
      </c>
      <c r="Q702" t="s">
        <v>259</v>
      </c>
      <c r="R702" t="s">
        <v>190</v>
      </c>
      <c r="S702" t="s">
        <v>72</v>
      </c>
      <c r="T702" t="s">
        <v>218</v>
      </c>
      <c r="U702" t="s">
        <v>81</v>
      </c>
      <c r="V702" t="s">
        <v>253</v>
      </c>
      <c r="W702" t="s">
        <v>582</v>
      </c>
      <c r="X702" t="s">
        <v>72</v>
      </c>
      <c r="Y702" t="s">
        <v>64</v>
      </c>
      <c r="Z702" t="s">
        <v>51</v>
      </c>
      <c r="AA702" t="s">
        <v>65</v>
      </c>
      <c r="AB702" t="s">
        <v>2680</v>
      </c>
      <c r="AC702" t="s">
        <v>64</v>
      </c>
      <c r="AD702" t="s">
        <v>452</v>
      </c>
      <c r="AE702" t="s">
        <v>206</v>
      </c>
      <c r="AF702" t="s">
        <v>69</v>
      </c>
      <c r="AG702" t="s">
        <v>156</v>
      </c>
      <c r="AH702" t="s">
        <v>102</v>
      </c>
      <c r="AI702" t="s">
        <v>89</v>
      </c>
      <c r="AJ702" t="s">
        <v>56</v>
      </c>
      <c r="AK702" t="s">
        <v>264</v>
      </c>
      <c r="AL702" t="s">
        <v>75</v>
      </c>
      <c r="AM702" t="s">
        <v>76</v>
      </c>
      <c r="AN702" t="s">
        <v>78</v>
      </c>
      <c r="AO702" t="s">
        <v>137</v>
      </c>
      <c r="AP702" t="s">
        <v>58</v>
      </c>
      <c r="AQ702" t="s">
        <v>170</v>
      </c>
      <c r="AR702" t="s">
        <v>64</v>
      </c>
      <c r="AS702" t="s">
        <v>481</v>
      </c>
      <c r="AT702" t="s">
        <v>171</v>
      </c>
      <c r="AU702" t="s">
        <v>84</v>
      </c>
    </row>
    <row r="703" spans="1:47" hidden="1" x14ac:dyDescent="0.3">
      <c r="A703" t="s">
        <v>3372</v>
      </c>
      <c r="B703" t="s">
        <v>3373</v>
      </c>
      <c r="C703" s="1" t="str">
        <f t="shared" si="54"/>
        <v>21:0095</v>
      </c>
      <c r="D703" s="1" t="str">
        <f t="shared" si="55"/>
        <v>21:0012</v>
      </c>
      <c r="E703" t="s">
        <v>3374</v>
      </c>
      <c r="F703" t="s">
        <v>3375</v>
      </c>
      <c r="H703">
        <v>66.067801200000005</v>
      </c>
      <c r="I703">
        <v>-112.8130448</v>
      </c>
      <c r="J703" s="1" t="str">
        <f t="shared" si="52"/>
        <v>Till</v>
      </c>
      <c r="K703" s="1" t="str">
        <f t="shared" si="53"/>
        <v>&lt;63 micron</v>
      </c>
      <c r="L703" t="s">
        <v>51</v>
      </c>
      <c r="M703" t="s">
        <v>92</v>
      </c>
      <c r="N703" t="s">
        <v>53</v>
      </c>
      <c r="O703" t="s">
        <v>245</v>
      </c>
      <c r="P703" t="s">
        <v>297</v>
      </c>
      <c r="Q703" t="s">
        <v>259</v>
      </c>
      <c r="R703" t="s">
        <v>308</v>
      </c>
      <c r="S703" t="s">
        <v>181</v>
      </c>
      <c r="T703" t="s">
        <v>334</v>
      </c>
      <c r="U703" t="s">
        <v>81</v>
      </c>
      <c r="V703" t="s">
        <v>95</v>
      </c>
      <c r="W703" t="s">
        <v>459</v>
      </c>
      <c r="X703" t="s">
        <v>119</v>
      </c>
      <c r="Y703" t="s">
        <v>64</v>
      </c>
      <c r="Z703" t="s">
        <v>51</v>
      </c>
      <c r="AA703" t="s">
        <v>101</v>
      </c>
      <c r="AB703" t="s">
        <v>319</v>
      </c>
      <c r="AC703" t="s">
        <v>64</v>
      </c>
      <c r="AD703" t="s">
        <v>307</v>
      </c>
      <c r="AE703" t="s">
        <v>507</v>
      </c>
      <c r="AF703" t="s">
        <v>69</v>
      </c>
      <c r="AG703" t="s">
        <v>562</v>
      </c>
      <c r="AH703" t="s">
        <v>102</v>
      </c>
      <c r="AI703" t="s">
        <v>277</v>
      </c>
      <c r="AJ703" t="s">
        <v>73</v>
      </c>
      <c r="AK703" t="s">
        <v>421</v>
      </c>
      <c r="AL703" t="s">
        <v>75</v>
      </c>
      <c r="AM703" t="s">
        <v>76</v>
      </c>
      <c r="AN703" t="s">
        <v>78</v>
      </c>
      <c r="AO703" t="s">
        <v>78</v>
      </c>
      <c r="AP703" t="s">
        <v>474</v>
      </c>
      <c r="AQ703" t="s">
        <v>299</v>
      </c>
      <c r="AR703" t="s">
        <v>64</v>
      </c>
      <c r="AS703" t="s">
        <v>92</v>
      </c>
      <c r="AT703" t="s">
        <v>171</v>
      </c>
      <c r="AU703" t="s">
        <v>84</v>
      </c>
    </row>
    <row r="704" spans="1:47" hidden="1" x14ac:dyDescent="0.3">
      <c r="A704" t="s">
        <v>3376</v>
      </c>
      <c r="B704" t="s">
        <v>3377</v>
      </c>
      <c r="C704" s="1" t="str">
        <f t="shared" si="54"/>
        <v>21:0095</v>
      </c>
      <c r="D704" s="1" t="str">
        <f t="shared" si="55"/>
        <v>21:0012</v>
      </c>
      <c r="E704" t="s">
        <v>3378</v>
      </c>
      <c r="F704" t="s">
        <v>3379</v>
      </c>
      <c r="H704">
        <v>66.013470999999996</v>
      </c>
      <c r="I704">
        <v>-112.66584709999999</v>
      </c>
      <c r="J704" s="1" t="str">
        <f t="shared" si="52"/>
        <v>Till</v>
      </c>
      <c r="K704" s="1" t="str">
        <f t="shared" si="53"/>
        <v>&lt;63 micron</v>
      </c>
      <c r="L704" t="s">
        <v>51</v>
      </c>
      <c r="M704" t="s">
        <v>340</v>
      </c>
      <c r="N704" t="s">
        <v>56</v>
      </c>
      <c r="O704" t="s">
        <v>163</v>
      </c>
      <c r="P704" t="s">
        <v>398</v>
      </c>
      <c r="Q704" t="s">
        <v>81</v>
      </c>
      <c r="R704" t="s">
        <v>127</v>
      </c>
      <c r="S704" t="s">
        <v>97</v>
      </c>
      <c r="T704" t="s">
        <v>354</v>
      </c>
      <c r="U704" t="s">
        <v>81</v>
      </c>
      <c r="V704" t="s">
        <v>95</v>
      </c>
      <c r="W704" t="s">
        <v>719</v>
      </c>
      <c r="X704" t="s">
        <v>63</v>
      </c>
      <c r="Y704" t="s">
        <v>64</v>
      </c>
      <c r="Z704" t="s">
        <v>51</v>
      </c>
      <c r="AA704" t="s">
        <v>98</v>
      </c>
      <c r="AB704" t="s">
        <v>150</v>
      </c>
      <c r="AC704" t="s">
        <v>116</v>
      </c>
      <c r="AD704" t="s">
        <v>734</v>
      </c>
      <c r="AE704" t="s">
        <v>337</v>
      </c>
      <c r="AF704" t="s">
        <v>69</v>
      </c>
      <c r="AG704" t="s">
        <v>327</v>
      </c>
      <c r="AH704" t="s">
        <v>194</v>
      </c>
      <c r="AI704" t="s">
        <v>202</v>
      </c>
      <c r="AJ704" t="s">
        <v>73</v>
      </c>
      <c r="AK704" t="s">
        <v>297</v>
      </c>
      <c r="AL704" t="s">
        <v>75</v>
      </c>
      <c r="AM704" t="s">
        <v>76</v>
      </c>
      <c r="AN704" t="s">
        <v>78</v>
      </c>
      <c r="AO704" t="s">
        <v>104</v>
      </c>
      <c r="AP704" t="s">
        <v>161</v>
      </c>
      <c r="AQ704" t="s">
        <v>299</v>
      </c>
      <c r="AR704" t="s">
        <v>64</v>
      </c>
      <c r="AS704" t="s">
        <v>126</v>
      </c>
      <c r="AT704" t="s">
        <v>171</v>
      </c>
      <c r="AU704" t="s">
        <v>84</v>
      </c>
    </row>
    <row r="705" spans="1:47" hidden="1" x14ac:dyDescent="0.3">
      <c r="A705" t="s">
        <v>3380</v>
      </c>
      <c r="B705" t="s">
        <v>3381</v>
      </c>
      <c r="C705" s="1" t="str">
        <f t="shared" si="54"/>
        <v>21:0095</v>
      </c>
      <c r="D705" s="1" t="str">
        <f t="shared" si="55"/>
        <v>21:0012</v>
      </c>
      <c r="E705" t="s">
        <v>3382</v>
      </c>
      <c r="F705" t="s">
        <v>3383</v>
      </c>
      <c r="H705">
        <v>66.038956600000006</v>
      </c>
      <c r="I705">
        <v>-112.5506609</v>
      </c>
      <c r="J705" s="1" t="str">
        <f t="shared" si="52"/>
        <v>Till</v>
      </c>
      <c r="K705" s="1" t="str">
        <f t="shared" si="53"/>
        <v>&lt;63 micron</v>
      </c>
      <c r="L705" t="s">
        <v>51</v>
      </c>
      <c r="M705" t="s">
        <v>246</v>
      </c>
      <c r="N705" t="s">
        <v>60</v>
      </c>
      <c r="O705" t="s">
        <v>163</v>
      </c>
      <c r="P705" t="s">
        <v>283</v>
      </c>
      <c r="Q705" t="s">
        <v>64</v>
      </c>
      <c r="R705" t="s">
        <v>316</v>
      </c>
      <c r="S705" t="s">
        <v>97</v>
      </c>
      <c r="T705" t="s">
        <v>276</v>
      </c>
      <c r="U705" t="s">
        <v>259</v>
      </c>
      <c r="V705" t="s">
        <v>259</v>
      </c>
      <c r="W705" t="s">
        <v>718</v>
      </c>
      <c r="X705" t="s">
        <v>97</v>
      </c>
      <c r="Y705" t="s">
        <v>64</v>
      </c>
      <c r="Z705" t="s">
        <v>51</v>
      </c>
      <c r="AA705" t="s">
        <v>162</v>
      </c>
      <c r="AB705" t="s">
        <v>99</v>
      </c>
      <c r="AC705" t="s">
        <v>81</v>
      </c>
      <c r="AD705" t="s">
        <v>429</v>
      </c>
      <c r="AE705" t="s">
        <v>281</v>
      </c>
      <c r="AF705" t="s">
        <v>197</v>
      </c>
      <c r="AG705" t="s">
        <v>136</v>
      </c>
      <c r="AH705" t="s">
        <v>194</v>
      </c>
      <c r="AI705" t="s">
        <v>155</v>
      </c>
      <c r="AJ705" t="s">
        <v>73</v>
      </c>
      <c r="AK705" t="s">
        <v>398</v>
      </c>
      <c r="AL705" t="s">
        <v>75</v>
      </c>
      <c r="AM705" t="s">
        <v>76</v>
      </c>
      <c r="AN705" t="s">
        <v>61</v>
      </c>
      <c r="AO705" t="s">
        <v>78</v>
      </c>
      <c r="AP705" t="s">
        <v>252</v>
      </c>
      <c r="AQ705" t="s">
        <v>139</v>
      </c>
      <c r="AR705" t="s">
        <v>64</v>
      </c>
      <c r="AS705" t="s">
        <v>77</v>
      </c>
      <c r="AT705" t="s">
        <v>171</v>
      </c>
      <c r="AU705" t="s">
        <v>84</v>
      </c>
    </row>
    <row r="706" spans="1:47" hidden="1" x14ac:dyDescent="0.3">
      <c r="A706" t="s">
        <v>3384</v>
      </c>
      <c r="B706" t="s">
        <v>3385</v>
      </c>
      <c r="C706" s="1" t="str">
        <f t="shared" si="54"/>
        <v>21:0095</v>
      </c>
      <c r="D706" s="1" t="str">
        <f t="shared" si="55"/>
        <v>21:0012</v>
      </c>
      <c r="E706" t="s">
        <v>3386</v>
      </c>
      <c r="F706" t="s">
        <v>3387</v>
      </c>
      <c r="H706">
        <v>66.098669700000002</v>
      </c>
      <c r="I706">
        <v>-112.6509437</v>
      </c>
      <c r="J706" s="1" t="str">
        <f t="shared" ref="J706:J724" si="56">HYPERLINK("https://geochem.nrcan.gc.ca/cdogs/content/kwd/kwd020044_e.htm", "Till")</f>
        <v>Till</v>
      </c>
      <c r="K706" s="1" t="str">
        <f t="shared" ref="K706:K724" si="57">HYPERLINK("https://geochem.nrcan.gc.ca/cdogs/content/kwd/kwd080004_e.htm", "&lt;63 micron")</f>
        <v>&lt;63 micron</v>
      </c>
      <c r="L706" t="s">
        <v>51</v>
      </c>
      <c r="M706" t="s">
        <v>686</v>
      </c>
      <c r="N706" t="s">
        <v>53</v>
      </c>
      <c r="O706" t="s">
        <v>909</v>
      </c>
      <c r="P706" t="s">
        <v>78</v>
      </c>
      <c r="Q706" t="s">
        <v>64</v>
      </c>
      <c r="R706" t="s">
        <v>217</v>
      </c>
      <c r="S706" t="s">
        <v>97</v>
      </c>
      <c r="T706" t="s">
        <v>68</v>
      </c>
      <c r="U706" t="s">
        <v>81</v>
      </c>
      <c r="V706" t="s">
        <v>95</v>
      </c>
      <c r="W706" t="s">
        <v>67</v>
      </c>
      <c r="X706" t="s">
        <v>63</v>
      </c>
      <c r="Y706" t="s">
        <v>64</v>
      </c>
      <c r="Z706" t="s">
        <v>51</v>
      </c>
      <c r="AA706" t="s">
        <v>336</v>
      </c>
      <c r="AB706" t="s">
        <v>1172</v>
      </c>
      <c r="AC706" t="s">
        <v>64</v>
      </c>
      <c r="AD706" t="s">
        <v>471</v>
      </c>
      <c r="AE706" t="s">
        <v>152</v>
      </c>
      <c r="AF706" t="s">
        <v>93</v>
      </c>
      <c r="AG706" t="s">
        <v>472</v>
      </c>
      <c r="AH706" t="s">
        <v>102</v>
      </c>
      <c r="AI706" t="s">
        <v>321</v>
      </c>
      <c r="AJ706" t="s">
        <v>73</v>
      </c>
      <c r="AK706" t="s">
        <v>210</v>
      </c>
      <c r="AL706" t="s">
        <v>75</v>
      </c>
      <c r="AM706" t="s">
        <v>76</v>
      </c>
      <c r="AN706" t="s">
        <v>154</v>
      </c>
      <c r="AO706" t="s">
        <v>104</v>
      </c>
      <c r="AP706" t="s">
        <v>260</v>
      </c>
      <c r="AQ706" t="s">
        <v>82</v>
      </c>
      <c r="AR706" t="s">
        <v>64</v>
      </c>
      <c r="AS706" t="s">
        <v>333</v>
      </c>
      <c r="AT706" t="s">
        <v>171</v>
      </c>
      <c r="AU706" t="s">
        <v>84</v>
      </c>
    </row>
    <row r="707" spans="1:47" hidden="1" x14ac:dyDescent="0.3">
      <c r="A707" t="s">
        <v>3388</v>
      </c>
      <c r="B707" t="s">
        <v>3389</v>
      </c>
      <c r="C707" s="1" t="str">
        <f t="shared" si="54"/>
        <v>21:0095</v>
      </c>
      <c r="D707" s="1" t="str">
        <f t="shared" si="55"/>
        <v>21:0012</v>
      </c>
      <c r="E707" t="s">
        <v>3390</v>
      </c>
      <c r="F707" t="s">
        <v>3391</v>
      </c>
      <c r="H707">
        <v>66.119657900000007</v>
      </c>
      <c r="I707">
        <v>-112.5568736</v>
      </c>
      <c r="J707" s="1" t="str">
        <f t="shared" si="56"/>
        <v>Till</v>
      </c>
      <c r="K707" s="1" t="str">
        <f t="shared" si="57"/>
        <v>&lt;63 micron</v>
      </c>
      <c r="L707" t="s">
        <v>51</v>
      </c>
      <c r="M707" t="s">
        <v>105</v>
      </c>
      <c r="N707" t="s">
        <v>53</v>
      </c>
      <c r="O707" t="s">
        <v>360</v>
      </c>
      <c r="P707" t="s">
        <v>103</v>
      </c>
      <c r="Q707" t="s">
        <v>81</v>
      </c>
      <c r="R707" t="s">
        <v>384</v>
      </c>
      <c r="S707" t="s">
        <v>60</v>
      </c>
      <c r="T707" t="s">
        <v>162</v>
      </c>
      <c r="U707" t="s">
        <v>259</v>
      </c>
      <c r="V707" t="s">
        <v>95</v>
      </c>
      <c r="W707" t="s">
        <v>658</v>
      </c>
      <c r="X707" t="s">
        <v>72</v>
      </c>
      <c r="Y707" t="s">
        <v>64</v>
      </c>
      <c r="Z707" t="s">
        <v>51</v>
      </c>
      <c r="AA707" t="s">
        <v>334</v>
      </c>
      <c r="AB707" t="s">
        <v>768</v>
      </c>
      <c r="AC707" t="s">
        <v>64</v>
      </c>
      <c r="AD707" t="s">
        <v>263</v>
      </c>
      <c r="AE707" t="s">
        <v>162</v>
      </c>
      <c r="AF707" t="s">
        <v>69</v>
      </c>
      <c r="AG707" t="s">
        <v>131</v>
      </c>
      <c r="AH707" t="s">
        <v>71</v>
      </c>
      <c r="AI707" t="s">
        <v>60</v>
      </c>
      <c r="AJ707" t="s">
        <v>73</v>
      </c>
      <c r="AK707" t="s">
        <v>167</v>
      </c>
      <c r="AL707" t="s">
        <v>75</v>
      </c>
      <c r="AM707" t="s">
        <v>76</v>
      </c>
      <c r="AN707" t="s">
        <v>259</v>
      </c>
      <c r="AO707" t="s">
        <v>251</v>
      </c>
      <c r="AP707" t="s">
        <v>72</v>
      </c>
      <c r="AQ707" t="s">
        <v>55</v>
      </c>
      <c r="AR707" t="s">
        <v>64</v>
      </c>
      <c r="AS707" t="s">
        <v>299</v>
      </c>
      <c r="AT707" t="s">
        <v>171</v>
      </c>
      <c r="AU707" t="s">
        <v>84</v>
      </c>
    </row>
    <row r="708" spans="1:47" hidden="1" x14ac:dyDescent="0.3">
      <c r="A708" t="s">
        <v>3392</v>
      </c>
      <c r="B708" t="s">
        <v>3393</v>
      </c>
      <c r="C708" s="1" t="str">
        <f t="shared" si="54"/>
        <v>21:0095</v>
      </c>
      <c r="D708" s="1" t="str">
        <f t="shared" si="55"/>
        <v>21:0012</v>
      </c>
      <c r="E708" t="s">
        <v>3390</v>
      </c>
      <c r="F708" t="s">
        <v>3394</v>
      </c>
      <c r="H708">
        <v>66.119657900000007</v>
      </c>
      <c r="I708">
        <v>-112.5568736</v>
      </c>
      <c r="J708" s="1" t="str">
        <f t="shared" si="56"/>
        <v>Till</v>
      </c>
      <c r="K708" s="1" t="str">
        <f t="shared" si="57"/>
        <v>&lt;63 micron</v>
      </c>
      <c r="L708" t="s">
        <v>51</v>
      </c>
      <c r="M708" t="s">
        <v>271</v>
      </c>
      <c r="N708" t="s">
        <v>116</v>
      </c>
      <c r="O708" t="s">
        <v>352</v>
      </c>
      <c r="P708" t="s">
        <v>116</v>
      </c>
      <c r="Q708" t="s">
        <v>259</v>
      </c>
      <c r="R708" t="s">
        <v>217</v>
      </c>
      <c r="S708" t="s">
        <v>60</v>
      </c>
      <c r="T708" t="s">
        <v>337</v>
      </c>
      <c r="U708" t="s">
        <v>81</v>
      </c>
      <c r="V708" t="s">
        <v>95</v>
      </c>
      <c r="W708" t="s">
        <v>658</v>
      </c>
      <c r="X708" t="s">
        <v>72</v>
      </c>
      <c r="Y708" t="s">
        <v>64</v>
      </c>
      <c r="Z708" t="s">
        <v>51</v>
      </c>
      <c r="AA708" t="s">
        <v>334</v>
      </c>
      <c r="AB708" t="s">
        <v>768</v>
      </c>
      <c r="AC708" t="s">
        <v>64</v>
      </c>
      <c r="AD708" t="s">
        <v>854</v>
      </c>
      <c r="AE708" t="s">
        <v>287</v>
      </c>
      <c r="AF708" t="s">
        <v>69</v>
      </c>
      <c r="AG708" t="s">
        <v>308</v>
      </c>
      <c r="AH708" t="s">
        <v>71</v>
      </c>
      <c r="AI708" t="s">
        <v>339</v>
      </c>
      <c r="AJ708" t="s">
        <v>73</v>
      </c>
      <c r="AK708" t="s">
        <v>473</v>
      </c>
      <c r="AL708" t="s">
        <v>75</v>
      </c>
      <c r="AM708" t="s">
        <v>76</v>
      </c>
      <c r="AN708" t="s">
        <v>78</v>
      </c>
      <c r="AO708" t="s">
        <v>168</v>
      </c>
      <c r="AP708" t="s">
        <v>72</v>
      </c>
      <c r="AQ708" t="s">
        <v>92</v>
      </c>
      <c r="AR708" t="s">
        <v>64</v>
      </c>
      <c r="AS708" t="s">
        <v>299</v>
      </c>
      <c r="AT708" t="s">
        <v>171</v>
      </c>
      <c r="AU708" t="s">
        <v>3395</v>
      </c>
    </row>
    <row r="709" spans="1:47" hidden="1" x14ac:dyDescent="0.3">
      <c r="A709" t="s">
        <v>3396</v>
      </c>
      <c r="B709" t="s">
        <v>3397</v>
      </c>
      <c r="C709" s="1" t="str">
        <f t="shared" si="54"/>
        <v>21:0095</v>
      </c>
      <c r="D709" s="1" t="str">
        <f t="shared" si="55"/>
        <v>21:0012</v>
      </c>
      <c r="E709" t="s">
        <v>3398</v>
      </c>
      <c r="F709" t="s">
        <v>3399</v>
      </c>
      <c r="H709">
        <v>66.1840081</v>
      </c>
      <c r="I709">
        <v>-112.63526450000001</v>
      </c>
      <c r="J709" s="1" t="str">
        <f t="shared" si="56"/>
        <v>Till</v>
      </c>
      <c r="K709" s="1" t="str">
        <f t="shared" si="57"/>
        <v>&lt;63 micron</v>
      </c>
      <c r="L709" t="s">
        <v>51</v>
      </c>
      <c r="M709" t="s">
        <v>78</v>
      </c>
      <c r="N709" t="s">
        <v>53</v>
      </c>
      <c r="O709" t="s">
        <v>345</v>
      </c>
      <c r="P709" t="s">
        <v>147</v>
      </c>
      <c r="Q709" t="s">
        <v>64</v>
      </c>
      <c r="R709" t="s">
        <v>93</v>
      </c>
      <c r="S709" t="s">
        <v>97</v>
      </c>
      <c r="T709" t="s">
        <v>223</v>
      </c>
      <c r="U709" t="s">
        <v>259</v>
      </c>
      <c r="V709" t="s">
        <v>95</v>
      </c>
      <c r="W709" t="s">
        <v>205</v>
      </c>
      <c r="X709" t="s">
        <v>72</v>
      </c>
      <c r="Y709" t="s">
        <v>64</v>
      </c>
      <c r="Z709" t="s">
        <v>51</v>
      </c>
      <c r="AA709" t="s">
        <v>101</v>
      </c>
      <c r="AB709" t="s">
        <v>2761</v>
      </c>
      <c r="AC709" t="s">
        <v>64</v>
      </c>
      <c r="AD709" t="s">
        <v>77</v>
      </c>
      <c r="AE709" t="s">
        <v>337</v>
      </c>
      <c r="AF709" t="s">
        <v>69</v>
      </c>
      <c r="AG709" t="s">
        <v>607</v>
      </c>
      <c r="AH709" t="s">
        <v>194</v>
      </c>
      <c r="AI709" t="s">
        <v>321</v>
      </c>
      <c r="AJ709" t="s">
        <v>73</v>
      </c>
      <c r="AK709" t="s">
        <v>297</v>
      </c>
      <c r="AL709" t="s">
        <v>75</v>
      </c>
      <c r="AM709" t="s">
        <v>76</v>
      </c>
      <c r="AN709" t="s">
        <v>137</v>
      </c>
      <c r="AO709" t="s">
        <v>78</v>
      </c>
      <c r="AP709" t="s">
        <v>89</v>
      </c>
      <c r="AQ709" t="s">
        <v>126</v>
      </c>
      <c r="AR709" t="s">
        <v>64</v>
      </c>
      <c r="AS709" t="s">
        <v>333</v>
      </c>
      <c r="AT709" t="s">
        <v>171</v>
      </c>
      <c r="AU709" t="s">
        <v>84</v>
      </c>
    </row>
    <row r="710" spans="1:47" hidden="1" x14ac:dyDescent="0.3">
      <c r="A710" t="s">
        <v>3400</v>
      </c>
      <c r="B710" t="s">
        <v>3401</v>
      </c>
      <c r="C710" s="1" t="str">
        <f t="shared" ref="C710:C728" si="58">HYPERLINK("https://geochem.nrcan.gc.ca/cdogs/content/bdl/bdl210095_e.htm", "21:0095")</f>
        <v>21:0095</v>
      </c>
      <c r="D710" s="1" t="str">
        <f t="shared" ref="D710:D724" si="59">HYPERLINK("https://geochem.nrcan.gc.ca/cdogs/content/svy/svy210012_e.htm", "21:0012")</f>
        <v>21:0012</v>
      </c>
      <c r="E710" t="s">
        <v>3402</v>
      </c>
      <c r="F710" t="s">
        <v>3403</v>
      </c>
      <c r="H710">
        <v>66.230679899999998</v>
      </c>
      <c r="I710">
        <v>-112.55602089999999</v>
      </c>
      <c r="J710" s="1" t="str">
        <f t="shared" si="56"/>
        <v>Till</v>
      </c>
      <c r="K710" s="1" t="str">
        <f t="shared" si="57"/>
        <v>&lt;63 micron</v>
      </c>
      <c r="L710" t="s">
        <v>51</v>
      </c>
      <c r="M710" t="s">
        <v>271</v>
      </c>
      <c r="N710" t="s">
        <v>53</v>
      </c>
      <c r="O710" t="s">
        <v>315</v>
      </c>
      <c r="P710" t="s">
        <v>52</v>
      </c>
      <c r="Q710" t="s">
        <v>64</v>
      </c>
      <c r="R710" t="s">
        <v>472</v>
      </c>
      <c r="S710" t="s">
        <v>58</v>
      </c>
      <c r="T710" t="s">
        <v>284</v>
      </c>
      <c r="U710" t="s">
        <v>81</v>
      </c>
      <c r="V710" t="s">
        <v>147</v>
      </c>
      <c r="W710" t="s">
        <v>526</v>
      </c>
      <c r="X710" t="s">
        <v>58</v>
      </c>
      <c r="Y710" t="s">
        <v>64</v>
      </c>
      <c r="Z710" t="s">
        <v>51</v>
      </c>
      <c r="AA710" t="s">
        <v>120</v>
      </c>
      <c r="AB710" t="s">
        <v>2781</v>
      </c>
      <c r="AC710" t="s">
        <v>64</v>
      </c>
      <c r="AD710" t="s">
        <v>263</v>
      </c>
      <c r="AE710" t="s">
        <v>176</v>
      </c>
      <c r="AF710" t="s">
        <v>69</v>
      </c>
      <c r="AG710" t="s">
        <v>435</v>
      </c>
      <c r="AH710" t="s">
        <v>194</v>
      </c>
      <c r="AI710" t="s">
        <v>195</v>
      </c>
      <c r="AJ710" t="s">
        <v>73</v>
      </c>
      <c r="AK710" t="s">
        <v>52</v>
      </c>
      <c r="AL710" t="s">
        <v>75</v>
      </c>
      <c r="AM710" t="s">
        <v>76</v>
      </c>
      <c r="AN710" t="s">
        <v>78</v>
      </c>
      <c r="AO710" t="s">
        <v>137</v>
      </c>
      <c r="AP710" t="s">
        <v>58</v>
      </c>
      <c r="AQ710" t="s">
        <v>283</v>
      </c>
      <c r="AR710" t="s">
        <v>64</v>
      </c>
      <c r="AS710" t="s">
        <v>348</v>
      </c>
      <c r="AT710" t="s">
        <v>171</v>
      </c>
      <c r="AU710" t="s">
        <v>84</v>
      </c>
    </row>
    <row r="711" spans="1:47" hidden="1" x14ac:dyDescent="0.3">
      <c r="A711" t="s">
        <v>3404</v>
      </c>
      <c r="B711" t="s">
        <v>3405</v>
      </c>
      <c r="C711" s="1" t="str">
        <f t="shared" si="58"/>
        <v>21:0095</v>
      </c>
      <c r="D711" s="1" t="str">
        <f t="shared" si="59"/>
        <v>21:0012</v>
      </c>
      <c r="E711" t="s">
        <v>3406</v>
      </c>
      <c r="F711" t="s">
        <v>3407</v>
      </c>
      <c r="H711">
        <v>66.198245200000002</v>
      </c>
      <c r="I711">
        <v>-112.4151193</v>
      </c>
      <c r="J711" s="1" t="str">
        <f t="shared" si="56"/>
        <v>Till</v>
      </c>
      <c r="K711" s="1" t="str">
        <f t="shared" si="57"/>
        <v>&lt;63 micron</v>
      </c>
      <c r="L711" t="s">
        <v>51</v>
      </c>
      <c r="M711" t="s">
        <v>481</v>
      </c>
      <c r="N711" t="s">
        <v>116</v>
      </c>
      <c r="O711" t="s">
        <v>650</v>
      </c>
      <c r="P711" t="s">
        <v>78</v>
      </c>
      <c r="Q711" t="s">
        <v>81</v>
      </c>
      <c r="R711" t="s">
        <v>825</v>
      </c>
      <c r="S711" t="s">
        <v>119</v>
      </c>
      <c r="T711" t="s">
        <v>354</v>
      </c>
      <c r="U711" t="s">
        <v>81</v>
      </c>
      <c r="V711" t="s">
        <v>117</v>
      </c>
      <c r="W711" t="s">
        <v>3122</v>
      </c>
      <c r="X711" t="s">
        <v>209</v>
      </c>
      <c r="Y711" t="s">
        <v>64</v>
      </c>
      <c r="Z711" t="s">
        <v>51</v>
      </c>
      <c r="AA711" t="s">
        <v>338</v>
      </c>
      <c r="AB711" t="s">
        <v>2906</v>
      </c>
      <c r="AC711" t="s">
        <v>81</v>
      </c>
      <c r="AD711" t="s">
        <v>100</v>
      </c>
      <c r="AE711" t="s">
        <v>336</v>
      </c>
      <c r="AF711" t="s">
        <v>69</v>
      </c>
      <c r="AG711" t="s">
        <v>197</v>
      </c>
      <c r="AH711" t="s">
        <v>71</v>
      </c>
      <c r="AI711" t="s">
        <v>392</v>
      </c>
      <c r="AJ711" t="s">
        <v>73</v>
      </c>
      <c r="AK711" t="s">
        <v>686</v>
      </c>
      <c r="AL711" t="s">
        <v>75</v>
      </c>
      <c r="AM711" t="s">
        <v>76</v>
      </c>
      <c r="AN711" t="s">
        <v>78</v>
      </c>
      <c r="AO711" t="s">
        <v>154</v>
      </c>
      <c r="AP711" t="s">
        <v>260</v>
      </c>
      <c r="AQ711" t="s">
        <v>595</v>
      </c>
      <c r="AR711" t="s">
        <v>64</v>
      </c>
      <c r="AS711" t="s">
        <v>398</v>
      </c>
      <c r="AT711" t="s">
        <v>127</v>
      </c>
      <c r="AU711" t="s">
        <v>84</v>
      </c>
    </row>
    <row r="712" spans="1:47" hidden="1" x14ac:dyDescent="0.3">
      <c r="A712" t="s">
        <v>3408</v>
      </c>
      <c r="B712" t="s">
        <v>3409</v>
      </c>
      <c r="C712" s="1" t="str">
        <f t="shared" si="58"/>
        <v>21:0095</v>
      </c>
      <c r="D712" s="1" t="str">
        <f t="shared" si="59"/>
        <v>21:0012</v>
      </c>
      <c r="E712" t="s">
        <v>3410</v>
      </c>
      <c r="F712" t="s">
        <v>3411</v>
      </c>
      <c r="H712">
        <v>66.142058500000005</v>
      </c>
      <c r="I712">
        <v>-112.44283160000001</v>
      </c>
      <c r="J712" s="1" t="str">
        <f t="shared" si="56"/>
        <v>Till</v>
      </c>
      <c r="K712" s="1" t="str">
        <f t="shared" si="57"/>
        <v>&lt;63 micron</v>
      </c>
      <c r="L712" t="s">
        <v>51</v>
      </c>
      <c r="M712" t="s">
        <v>209</v>
      </c>
      <c r="N712" t="s">
        <v>116</v>
      </c>
      <c r="O712" t="s">
        <v>315</v>
      </c>
      <c r="P712" t="s">
        <v>570</v>
      </c>
      <c r="Q712" t="s">
        <v>64</v>
      </c>
      <c r="R712" t="s">
        <v>190</v>
      </c>
      <c r="S712" t="s">
        <v>209</v>
      </c>
      <c r="T712" t="s">
        <v>192</v>
      </c>
      <c r="U712" t="s">
        <v>81</v>
      </c>
      <c r="V712" t="s">
        <v>61</v>
      </c>
      <c r="W712" t="s">
        <v>1217</v>
      </c>
      <c r="X712" t="s">
        <v>72</v>
      </c>
      <c r="Y712" t="s">
        <v>64</v>
      </c>
      <c r="Z712" t="s">
        <v>51</v>
      </c>
      <c r="AA712" t="s">
        <v>334</v>
      </c>
      <c r="AB712" t="s">
        <v>2349</v>
      </c>
      <c r="AC712" t="s">
        <v>64</v>
      </c>
      <c r="AD712" t="s">
        <v>263</v>
      </c>
      <c r="AE712" t="s">
        <v>223</v>
      </c>
      <c r="AF712" t="s">
        <v>69</v>
      </c>
      <c r="AG712" t="s">
        <v>140</v>
      </c>
      <c r="AH712" t="s">
        <v>102</v>
      </c>
      <c r="AI712" t="s">
        <v>533</v>
      </c>
      <c r="AJ712" t="s">
        <v>73</v>
      </c>
      <c r="AK712" t="s">
        <v>339</v>
      </c>
      <c r="AL712" t="s">
        <v>75</v>
      </c>
      <c r="AM712" t="s">
        <v>76</v>
      </c>
      <c r="AN712" t="s">
        <v>78</v>
      </c>
      <c r="AO712" t="s">
        <v>137</v>
      </c>
      <c r="AP712" t="s">
        <v>58</v>
      </c>
      <c r="AQ712" t="s">
        <v>481</v>
      </c>
      <c r="AR712" t="s">
        <v>64</v>
      </c>
      <c r="AS712" t="s">
        <v>436</v>
      </c>
      <c r="AT712" t="s">
        <v>327</v>
      </c>
      <c r="AU712" t="s">
        <v>84</v>
      </c>
    </row>
    <row r="713" spans="1:47" hidden="1" x14ac:dyDescent="0.3">
      <c r="A713" t="s">
        <v>3412</v>
      </c>
      <c r="B713" t="s">
        <v>3413</v>
      </c>
      <c r="C713" s="1" t="str">
        <f t="shared" si="58"/>
        <v>21:0095</v>
      </c>
      <c r="D713" s="1" t="str">
        <f t="shared" si="59"/>
        <v>21:0012</v>
      </c>
      <c r="E713" t="s">
        <v>3414</v>
      </c>
      <c r="F713" t="s">
        <v>3415</v>
      </c>
      <c r="H713">
        <v>66.211753099999996</v>
      </c>
      <c r="I713">
        <v>-112.25210199999999</v>
      </c>
      <c r="J713" s="1" t="str">
        <f t="shared" si="56"/>
        <v>Till</v>
      </c>
      <c r="K713" s="1" t="str">
        <f t="shared" si="57"/>
        <v>&lt;63 micron</v>
      </c>
      <c r="L713" t="s">
        <v>51</v>
      </c>
      <c r="M713" t="s">
        <v>181</v>
      </c>
      <c r="N713" t="s">
        <v>56</v>
      </c>
      <c r="O713" t="s">
        <v>315</v>
      </c>
      <c r="P713" t="s">
        <v>686</v>
      </c>
      <c r="Q713" t="s">
        <v>64</v>
      </c>
      <c r="R713" t="s">
        <v>692</v>
      </c>
      <c r="S713" t="s">
        <v>63</v>
      </c>
      <c r="T713" t="s">
        <v>548</v>
      </c>
      <c r="U713" t="s">
        <v>56</v>
      </c>
      <c r="V713" t="s">
        <v>117</v>
      </c>
      <c r="W713" t="s">
        <v>934</v>
      </c>
      <c r="X713" t="s">
        <v>119</v>
      </c>
      <c r="Y713" t="s">
        <v>64</v>
      </c>
      <c r="Z713" t="s">
        <v>51</v>
      </c>
      <c r="AA713" t="s">
        <v>120</v>
      </c>
      <c r="AB713" t="s">
        <v>2169</v>
      </c>
      <c r="AC713" t="s">
        <v>64</v>
      </c>
      <c r="AD713" t="s">
        <v>500</v>
      </c>
      <c r="AE713" t="s">
        <v>206</v>
      </c>
      <c r="AF713" t="s">
        <v>69</v>
      </c>
      <c r="AG713" t="s">
        <v>115</v>
      </c>
      <c r="AH713" t="s">
        <v>391</v>
      </c>
      <c r="AI713" t="s">
        <v>169</v>
      </c>
      <c r="AJ713" t="s">
        <v>73</v>
      </c>
      <c r="AK713" t="s">
        <v>52</v>
      </c>
      <c r="AL713" t="s">
        <v>75</v>
      </c>
      <c r="AM713" t="s">
        <v>76</v>
      </c>
      <c r="AN713" t="s">
        <v>147</v>
      </c>
      <c r="AO713" t="s">
        <v>168</v>
      </c>
      <c r="AP713" t="s">
        <v>58</v>
      </c>
      <c r="AQ713" t="s">
        <v>436</v>
      </c>
      <c r="AR713" t="s">
        <v>64</v>
      </c>
      <c r="AS713" t="s">
        <v>56</v>
      </c>
      <c r="AT713" t="s">
        <v>308</v>
      </c>
      <c r="AU713" t="s">
        <v>84</v>
      </c>
    </row>
    <row r="714" spans="1:47" hidden="1" x14ac:dyDescent="0.3">
      <c r="A714" t="s">
        <v>3416</v>
      </c>
      <c r="B714" t="s">
        <v>3417</v>
      </c>
      <c r="C714" s="1" t="str">
        <f t="shared" si="58"/>
        <v>21:0095</v>
      </c>
      <c r="D714" s="1" t="str">
        <f t="shared" si="59"/>
        <v>21:0012</v>
      </c>
      <c r="E714" t="s">
        <v>3418</v>
      </c>
      <c r="F714" t="s">
        <v>3419</v>
      </c>
      <c r="H714">
        <v>66.196102699999997</v>
      </c>
      <c r="I714">
        <v>-112.1049175</v>
      </c>
      <c r="J714" s="1" t="str">
        <f t="shared" si="56"/>
        <v>Till</v>
      </c>
      <c r="K714" s="1" t="str">
        <f t="shared" si="57"/>
        <v>&lt;63 micron</v>
      </c>
      <c r="L714" t="s">
        <v>51</v>
      </c>
      <c r="M714" t="s">
        <v>473</v>
      </c>
      <c r="N714" t="s">
        <v>53</v>
      </c>
      <c r="O714" t="s">
        <v>375</v>
      </c>
      <c r="P714" t="s">
        <v>153</v>
      </c>
      <c r="Q714" t="s">
        <v>81</v>
      </c>
      <c r="R714" t="s">
        <v>113</v>
      </c>
      <c r="S714" t="s">
        <v>58</v>
      </c>
      <c r="T714" t="s">
        <v>120</v>
      </c>
      <c r="U714" t="s">
        <v>81</v>
      </c>
      <c r="V714" t="s">
        <v>61</v>
      </c>
      <c r="W714" t="s">
        <v>67</v>
      </c>
      <c r="X714" t="s">
        <v>72</v>
      </c>
      <c r="Y714" t="s">
        <v>64</v>
      </c>
      <c r="Z714" t="s">
        <v>51</v>
      </c>
      <c r="AA714" t="s">
        <v>192</v>
      </c>
      <c r="AB714" t="s">
        <v>768</v>
      </c>
      <c r="AC714" t="s">
        <v>56</v>
      </c>
      <c r="AD714" t="s">
        <v>441</v>
      </c>
      <c r="AE714" t="s">
        <v>101</v>
      </c>
      <c r="AF714" t="s">
        <v>69</v>
      </c>
      <c r="AG714" t="s">
        <v>131</v>
      </c>
      <c r="AH714" t="s">
        <v>102</v>
      </c>
      <c r="AI714" t="s">
        <v>202</v>
      </c>
      <c r="AJ714" t="s">
        <v>73</v>
      </c>
      <c r="AK714" t="s">
        <v>339</v>
      </c>
      <c r="AL714" t="s">
        <v>75</v>
      </c>
      <c r="AM714" t="s">
        <v>76</v>
      </c>
      <c r="AN714" t="s">
        <v>78</v>
      </c>
      <c r="AO714" t="s">
        <v>168</v>
      </c>
      <c r="AP714" t="s">
        <v>58</v>
      </c>
      <c r="AQ714" t="s">
        <v>333</v>
      </c>
      <c r="AR714" t="s">
        <v>64</v>
      </c>
      <c r="AS714" t="s">
        <v>55</v>
      </c>
      <c r="AT714" t="s">
        <v>621</v>
      </c>
      <c r="AU714" t="s">
        <v>84</v>
      </c>
    </row>
    <row r="715" spans="1:47" hidden="1" x14ac:dyDescent="0.3">
      <c r="A715" t="s">
        <v>3420</v>
      </c>
      <c r="B715" t="s">
        <v>3421</v>
      </c>
      <c r="C715" s="1" t="str">
        <f t="shared" si="58"/>
        <v>21:0095</v>
      </c>
      <c r="D715" s="1" t="str">
        <f t="shared" si="59"/>
        <v>21:0012</v>
      </c>
      <c r="E715" t="s">
        <v>3418</v>
      </c>
      <c r="F715" t="s">
        <v>3422</v>
      </c>
      <c r="H715">
        <v>66.196102699999997</v>
      </c>
      <c r="I715">
        <v>-112.1049175</v>
      </c>
      <c r="J715" s="1" t="str">
        <f t="shared" si="56"/>
        <v>Till</v>
      </c>
      <c r="K715" s="1" t="str">
        <f t="shared" si="57"/>
        <v>&lt;63 micron</v>
      </c>
      <c r="L715" t="s">
        <v>51</v>
      </c>
      <c r="M715" t="s">
        <v>56</v>
      </c>
      <c r="N715" t="s">
        <v>53</v>
      </c>
      <c r="O715" t="s">
        <v>203</v>
      </c>
      <c r="P715" t="s">
        <v>124</v>
      </c>
      <c r="Q715" t="s">
        <v>259</v>
      </c>
      <c r="R715" t="s">
        <v>59</v>
      </c>
      <c r="S715" t="s">
        <v>58</v>
      </c>
      <c r="T715" t="s">
        <v>65</v>
      </c>
      <c r="U715" t="s">
        <v>81</v>
      </c>
      <c r="V715" t="s">
        <v>95</v>
      </c>
      <c r="W715" t="s">
        <v>165</v>
      </c>
      <c r="X715" t="s">
        <v>119</v>
      </c>
      <c r="Y715" t="s">
        <v>64</v>
      </c>
      <c r="Z715" t="s">
        <v>51</v>
      </c>
      <c r="AA715" t="s">
        <v>192</v>
      </c>
      <c r="AB715" t="s">
        <v>2761</v>
      </c>
      <c r="AC715" t="s">
        <v>64</v>
      </c>
      <c r="AD715" t="s">
        <v>248</v>
      </c>
      <c r="AE715" t="s">
        <v>287</v>
      </c>
      <c r="AF715" t="s">
        <v>69</v>
      </c>
      <c r="AG715" t="s">
        <v>123</v>
      </c>
      <c r="AH715" t="s">
        <v>102</v>
      </c>
      <c r="AI715" t="s">
        <v>202</v>
      </c>
      <c r="AJ715" t="s">
        <v>73</v>
      </c>
      <c r="AK715" t="s">
        <v>155</v>
      </c>
      <c r="AL715" t="s">
        <v>75</v>
      </c>
      <c r="AM715" t="s">
        <v>76</v>
      </c>
      <c r="AN715" t="s">
        <v>147</v>
      </c>
      <c r="AO715" t="s">
        <v>259</v>
      </c>
      <c r="AP715" t="s">
        <v>58</v>
      </c>
      <c r="AQ715" t="s">
        <v>56</v>
      </c>
      <c r="AR715" t="s">
        <v>64</v>
      </c>
      <c r="AS715" t="s">
        <v>55</v>
      </c>
      <c r="AT715" t="s">
        <v>171</v>
      </c>
      <c r="AU715" t="s">
        <v>3423</v>
      </c>
    </row>
    <row r="716" spans="1:47" hidden="1" x14ac:dyDescent="0.3">
      <c r="A716" t="s">
        <v>3424</v>
      </c>
      <c r="B716" t="s">
        <v>3425</v>
      </c>
      <c r="C716" s="1" t="str">
        <f t="shared" si="58"/>
        <v>21:0095</v>
      </c>
      <c r="D716" s="1" t="str">
        <f t="shared" si="59"/>
        <v>21:0012</v>
      </c>
      <c r="E716" t="s">
        <v>3426</v>
      </c>
      <c r="F716" t="s">
        <v>3427</v>
      </c>
      <c r="H716">
        <v>66.150424099999995</v>
      </c>
      <c r="I716">
        <v>-112.03467689999999</v>
      </c>
      <c r="J716" s="1" t="str">
        <f t="shared" si="56"/>
        <v>Till</v>
      </c>
      <c r="K716" s="1" t="str">
        <f t="shared" si="57"/>
        <v>&lt;63 micron</v>
      </c>
      <c r="L716" t="s">
        <v>51</v>
      </c>
      <c r="M716" t="s">
        <v>481</v>
      </c>
      <c r="N716" t="s">
        <v>53</v>
      </c>
      <c r="O716" t="s">
        <v>245</v>
      </c>
      <c r="P716" t="s">
        <v>78</v>
      </c>
      <c r="Q716" t="s">
        <v>64</v>
      </c>
      <c r="R716" t="s">
        <v>520</v>
      </c>
      <c r="S716" t="s">
        <v>119</v>
      </c>
      <c r="T716" t="s">
        <v>211</v>
      </c>
      <c r="U716" t="s">
        <v>56</v>
      </c>
      <c r="V716" t="s">
        <v>117</v>
      </c>
      <c r="W716" t="s">
        <v>1782</v>
      </c>
      <c r="X716" t="s">
        <v>58</v>
      </c>
      <c r="Y716" t="s">
        <v>64</v>
      </c>
      <c r="Z716" t="s">
        <v>51</v>
      </c>
      <c r="AA716" t="s">
        <v>284</v>
      </c>
      <c r="AB716" t="s">
        <v>251</v>
      </c>
      <c r="AC716" t="s">
        <v>64</v>
      </c>
      <c r="AD716" t="s">
        <v>471</v>
      </c>
      <c r="AE716" t="s">
        <v>334</v>
      </c>
      <c r="AF716" t="s">
        <v>69</v>
      </c>
      <c r="AG716" t="s">
        <v>106</v>
      </c>
      <c r="AH716" t="s">
        <v>102</v>
      </c>
      <c r="AI716" t="s">
        <v>169</v>
      </c>
      <c r="AJ716" t="s">
        <v>73</v>
      </c>
      <c r="AK716" t="s">
        <v>288</v>
      </c>
      <c r="AL716" t="s">
        <v>75</v>
      </c>
      <c r="AM716" t="s">
        <v>76</v>
      </c>
      <c r="AN716" t="s">
        <v>300</v>
      </c>
      <c r="AO716" t="s">
        <v>219</v>
      </c>
      <c r="AP716" t="s">
        <v>183</v>
      </c>
      <c r="AQ716" t="s">
        <v>103</v>
      </c>
      <c r="AR716" t="s">
        <v>64</v>
      </c>
      <c r="AS716" t="s">
        <v>481</v>
      </c>
      <c r="AT716" t="s">
        <v>171</v>
      </c>
      <c r="AU716" t="s">
        <v>84</v>
      </c>
    </row>
    <row r="717" spans="1:47" hidden="1" x14ac:dyDescent="0.3">
      <c r="A717" t="s">
        <v>3428</v>
      </c>
      <c r="B717" t="s">
        <v>3429</v>
      </c>
      <c r="C717" s="1" t="str">
        <f t="shared" si="58"/>
        <v>21:0095</v>
      </c>
      <c r="D717" s="1" t="str">
        <f t="shared" si="59"/>
        <v>21:0012</v>
      </c>
      <c r="E717" t="s">
        <v>3430</v>
      </c>
      <c r="F717" t="s">
        <v>3431</v>
      </c>
      <c r="H717">
        <v>66.175590200000002</v>
      </c>
      <c r="I717">
        <v>-112.20604609999999</v>
      </c>
      <c r="J717" s="1" t="str">
        <f t="shared" si="56"/>
        <v>Till</v>
      </c>
      <c r="K717" s="1" t="str">
        <f t="shared" si="57"/>
        <v>&lt;63 micron</v>
      </c>
      <c r="L717" t="s">
        <v>51</v>
      </c>
      <c r="M717" t="s">
        <v>419</v>
      </c>
      <c r="N717" t="s">
        <v>81</v>
      </c>
      <c r="O717" t="s">
        <v>1363</v>
      </c>
      <c r="P717" t="s">
        <v>178</v>
      </c>
      <c r="Q717" t="s">
        <v>64</v>
      </c>
      <c r="R717" t="s">
        <v>70</v>
      </c>
      <c r="S717" t="s">
        <v>79</v>
      </c>
      <c r="T717" t="s">
        <v>113</v>
      </c>
      <c r="U717" t="s">
        <v>116</v>
      </c>
      <c r="V717" t="s">
        <v>147</v>
      </c>
      <c r="W717" t="s">
        <v>1078</v>
      </c>
      <c r="X717" t="s">
        <v>209</v>
      </c>
      <c r="Y717" t="s">
        <v>64</v>
      </c>
      <c r="Z717" t="s">
        <v>51</v>
      </c>
      <c r="AA717" t="s">
        <v>65</v>
      </c>
      <c r="AB717" t="s">
        <v>391</v>
      </c>
      <c r="AC717" t="s">
        <v>64</v>
      </c>
      <c r="AD717" t="s">
        <v>527</v>
      </c>
      <c r="AE717" t="s">
        <v>206</v>
      </c>
      <c r="AF717" t="s">
        <v>69</v>
      </c>
      <c r="AG717" t="s">
        <v>57</v>
      </c>
      <c r="AH717" t="s">
        <v>251</v>
      </c>
      <c r="AI717" t="s">
        <v>195</v>
      </c>
      <c r="AJ717" t="s">
        <v>73</v>
      </c>
      <c r="AK717" t="s">
        <v>97</v>
      </c>
      <c r="AL717" t="s">
        <v>75</v>
      </c>
      <c r="AM717" t="s">
        <v>76</v>
      </c>
      <c r="AN717" t="s">
        <v>78</v>
      </c>
      <c r="AO717" t="s">
        <v>137</v>
      </c>
      <c r="AP717" t="s">
        <v>260</v>
      </c>
      <c r="AQ717" t="s">
        <v>55</v>
      </c>
      <c r="AR717" t="s">
        <v>64</v>
      </c>
      <c r="AS717" t="s">
        <v>55</v>
      </c>
      <c r="AT717" t="s">
        <v>171</v>
      </c>
      <c r="AU717" t="s">
        <v>84</v>
      </c>
    </row>
    <row r="718" spans="1:47" hidden="1" x14ac:dyDescent="0.3">
      <c r="A718" t="s">
        <v>3432</v>
      </c>
      <c r="B718" t="s">
        <v>3433</v>
      </c>
      <c r="C718" s="1" t="str">
        <f t="shared" si="58"/>
        <v>21:0095</v>
      </c>
      <c r="D718" s="1" t="str">
        <f t="shared" si="59"/>
        <v>21:0012</v>
      </c>
      <c r="E718" t="s">
        <v>3434</v>
      </c>
      <c r="F718" t="s">
        <v>3435</v>
      </c>
      <c r="H718">
        <v>66.119984200000005</v>
      </c>
      <c r="I718">
        <v>-112.2153601</v>
      </c>
      <c r="J718" s="1" t="str">
        <f t="shared" si="56"/>
        <v>Till</v>
      </c>
      <c r="K718" s="1" t="str">
        <f t="shared" si="57"/>
        <v>&lt;63 micron</v>
      </c>
      <c r="L718" t="s">
        <v>51</v>
      </c>
      <c r="M718" t="s">
        <v>126</v>
      </c>
      <c r="N718" t="s">
        <v>53</v>
      </c>
      <c r="O718" t="s">
        <v>375</v>
      </c>
      <c r="P718" t="s">
        <v>170</v>
      </c>
      <c r="Q718" t="s">
        <v>64</v>
      </c>
      <c r="R718" t="s">
        <v>520</v>
      </c>
      <c r="S718" t="s">
        <v>63</v>
      </c>
      <c r="T718" t="s">
        <v>273</v>
      </c>
      <c r="U718" t="s">
        <v>56</v>
      </c>
      <c r="V718" t="s">
        <v>117</v>
      </c>
      <c r="W718" t="s">
        <v>1627</v>
      </c>
      <c r="X718" t="s">
        <v>58</v>
      </c>
      <c r="Y718" t="s">
        <v>64</v>
      </c>
      <c r="Z718" t="s">
        <v>51</v>
      </c>
      <c r="AA718" t="s">
        <v>296</v>
      </c>
      <c r="AB718" t="s">
        <v>2766</v>
      </c>
      <c r="AC718" t="s">
        <v>64</v>
      </c>
      <c r="AD718" t="s">
        <v>864</v>
      </c>
      <c r="AE718" t="s">
        <v>336</v>
      </c>
      <c r="AF718" t="s">
        <v>69</v>
      </c>
      <c r="AG718" t="s">
        <v>420</v>
      </c>
      <c r="AH718" t="s">
        <v>102</v>
      </c>
      <c r="AI718" t="s">
        <v>89</v>
      </c>
      <c r="AJ718" t="s">
        <v>73</v>
      </c>
      <c r="AK718" t="s">
        <v>277</v>
      </c>
      <c r="AL718" t="s">
        <v>75</v>
      </c>
      <c r="AM718" t="s">
        <v>76</v>
      </c>
      <c r="AN718" t="s">
        <v>78</v>
      </c>
      <c r="AO718" t="s">
        <v>259</v>
      </c>
      <c r="AP718" t="s">
        <v>260</v>
      </c>
      <c r="AQ718" t="s">
        <v>167</v>
      </c>
      <c r="AR718" t="s">
        <v>64</v>
      </c>
      <c r="AS718" t="s">
        <v>595</v>
      </c>
      <c r="AT718" t="s">
        <v>171</v>
      </c>
      <c r="AU718" t="s">
        <v>84</v>
      </c>
    </row>
    <row r="719" spans="1:47" hidden="1" x14ac:dyDescent="0.3">
      <c r="A719" t="s">
        <v>3436</v>
      </c>
      <c r="B719" t="s">
        <v>3437</v>
      </c>
      <c r="C719" s="1" t="str">
        <f t="shared" si="58"/>
        <v>21:0095</v>
      </c>
      <c r="D719" s="1" t="str">
        <f t="shared" si="59"/>
        <v>21:0012</v>
      </c>
      <c r="E719" t="s">
        <v>3438</v>
      </c>
      <c r="F719" t="s">
        <v>3439</v>
      </c>
      <c r="H719">
        <v>66.082783699999993</v>
      </c>
      <c r="I719">
        <v>-112.3766107</v>
      </c>
      <c r="J719" s="1" t="str">
        <f t="shared" si="56"/>
        <v>Till</v>
      </c>
      <c r="K719" s="1" t="str">
        <f t="shared" si="57"/>
        <v>&lt;63 micron</v>
      </c>
      <c r="L719" t="s">
        <v>51</v>
      </c>
      <c r="M719" t="s">
        <v>117</v>
      </c>
      <c r="N719" t="s">
        <v>53</v>
      </c>
      <c r="O719" t="s">
        <v>345</v>
      </c>
      <c r="P719" t="s">
        <v>210</v>
      </c>
      <c r="Q719" t="s">
        <v>64</v>
      </c>
      <c r="R719" t="s">
        <v>136</v>
      </c>
      <c r="S719" t="s">
        <v>60</v>
      </c>
      <c r="T719" t="s">
        <v>178</v>
      </c>
      <c r="U719" t="s">
        <v>259</v>
      </c>
      <c r="V719" t="s">
        <v>219</v>
      </c>
      <c r="W719" t="s">
        <v>893</v>
      </c>
      <c r="X719" t="s">
        <v>119</v>
      </c>
      <c r="Y719" t="s">
        <v>64</v>
      </c>
      <c r="Z719" t="s">
        <v>51</v>
      </c>
      <c r="AA719" t="s">
        <v>162</v>
      </c>
      <c r="AB719" t="s">
        <v>66</v>
      </c>
      <c r="AC719" t="s">
        <v>64</v>
      </c>
      <c r="AD719" t="s">
        <v>538</v>
      </c>
      <c r="AE719" t="s">
        <v>111</v>
      </c>
      <c r="AF719" t="s">
        <v>69</v>
      </c>
      <c r="AG719" t="s">
        <v>127</v>
      </c>
      <c r="AH719" t="s">
        <v>71</v>
      </c>
      <c r="AI719" t="s">
        <v>271</v>
      </c>
      <c r="AJ719" t="s">
        <v>73</v>
      </c>
      <c r="AK719" t="s">
        <v>595</v>
      </c>
      <c r="AL719" t="s">
        <v>75</v>
      </c>
      <c r="AM719" t="s">
        <v>76</v>
      </c>
      <c r="AN719" t="s">
        <v>78</v>
      </c>
      <c r="AO719" t="s">
        <v>78</v>
      </c>
      <c r="AP719" t="s">
        <v>364</v>
      </c>
      <c r="AQ719" t="s">
        <v>77</v>
      </c>
      <c r="AR719" t="s">
        <v>64</v>
      </c>
      <c r="AS719" t="s">
        <v>81</v>
      </c>
      <c r="AT719" t="s">
        <v>171</v>
      </c>
      <c r="AU719" t="s">
        <v>84</v>
      </c>
    </row>
    <row r="720" spans="1:47" hidden="1" x14ac:dyDescent="0.3">
      <c r="A720" t="s">
        <v>3440</v>
      </c>
      <c r="B720" t="s">
        <v>3441</v>
      </c>
      <c r="C720" s="1" t="str">
        <f t="shared" si="58"/>
        <v>21:0095</v>
      </c>
      <c r="D720" s="1" t="str">
        <f t="shared" si="59"/>
        <v>21:0012</v>
      </c>
      <c r="E720" t="s">
        <v>3442</v>
      </c>
      <c r="F720" t="s">
        <v>3443</v>
      </c>
      <c r="H720">
        <v>66.071821900000003</v>
      </c>
      <c r="I720">
        <v>-112.1718679</v>
      </c>
      <c r="J720" s="1" t="str">
        <f t="shared" si="56"/>
        <v>Till</v>
      </c>
      <c r="K720" s="1" t="str">
        <f t="shared" si="57"/>
        <v>&lt;63 micron</v>
      </c>
      <c r="L720" t="s">
        <v>51</v>
      </c>
      <c r="M720" t="s">
        <v>52</v>
      </c>
      <c r="N720" t="s">
        <v>116</v>
      </c>
      <c r="O720" t="s">
        <v>203</v>
      </c>
      <c r="P720" t="s">
        <v>398</v>
      </c>
      <c r="Q720" t="s">
        <v>259</v>
      </c>
      <c r="R720" t="s">
        <v>115</v>
      </c>
      <c r="S720" t="s">
        <v>63</v>
      </c>
      <c r="T720" t="s">
        <v>284</v>
      </c>
      <c r="U720" t="s">
        <v>81</v>
      </c>
      <c r="V720" t="s">
        <v>117</v>
      </c>
      <c r="W720" t="s">
        <v>407</v>
      </c>
      <c r="X720" t="s">
        <v>58</v>
      </c>
      <c r="Y720" t="s">
        <v>64</v>
      </c>
      <c r="Z720" t="s">
        <v>51</v>
      </c>
      <c r="AA720" t="s">
        <v>65</v>
      </c>
      <c r="AB720" t="s">
        <v>2349</v>
      </c>
      <c r="AC720" t="s">
        <v>56</v>
      </c>
      <c r="AD720" t="s">
        <v>415</v>
      </c>
      <c r="AE720" t="s">
        <v>192</v>
      </c>
      <c r="AF720" t="s">
        <v>69</v>
      </c>
      <c r="AG720" t="s">
        <v>709</v>
      </c>
      <c r="AH720" t="s">
        <v>102</v>
      </c>
      <c r="AI720" t="s">
        <v>332</v>
      </c>
      <c r="AJ720" t="s">
        <v>73</v>
      </c>
      <c r="AK720" t="s">
        <v>124</v>
      </c>
      <c r="AL720" t="s">
        <v>75</v>
      </c>
      <c r="AM720" t="s">
        <v>76</v>
      </c>
      <c r="AN720" t="s">
        <v>78</v>
      </c>
      <c r="AO720" t="s">
        <v>78</v>
      </c>
      <c r="AP720" t="s">
        <v>209</v>
      </c>
      <c r="AQ720" t="s">
        <v>595</v>
      </c>
      <c r="AR720" t="s">
        <v>64</v>
      </c>
      <c r="AS720" t="s">
        <v>436</v>
      </c>
      <c r="AT720" t="s">
        <v>127</v>
      </c>
      <c r="AU720" t="s">
        <v>84</v>
      </c>
    </row>
    <row r="721" spans="1:47" hidden="1" x14ac:dyDescent="0.3">
      <c r="A721" t="s">
        <v>3444</v>
      </c>
      <c r="B721" t="s">
        <v>3445</v>
      </c>
      <c r="C721" s="1" t="str">
        <f t="shared" si="58"/>
        <v>21:0095</v>
      </c>
      <c r="D721" s="1" t="str">
        <f t="shared" si="59"/>
        <v>21:0012</v>
      </c>
      <c r="E721" t="s">
        <v>3446</v>
      </c>
      <c r="F721" t="s">
        <v>3447</v>
      </c>
      <c r="H721">
        <v>66.087607300000002</v>
      </c>
      <c r="I721">
        <v>-112.0413188</v>
      </c>
      <c r="J721" s="1" t="str">
        <f t="shared" si="56"/>
        <v>Till</v>
      </c>
      <c r="K721" s="1" t="str">
        <f t="shared" si="57"/>
        <v>&lt;63 micron</v>
      </c>
      <c r="L721" t="s">
        <v>51</v>
      </c>
      <c r="M721" t="s">
        <v>161</v>
      </c>
      <c r="N721" t="s">
        <v>53</v>
      </c>
      <c r="O721" t="s">
        <v>381</v>
      </c>
      <c r="P721" t="s">
        <v>355</v>
      </c>
      <c r="Q721" t="s">
        <v>81</v>
      </c>
      <c r="R721" t="s">
        <v>197</v>
      </c>
      <c r="S721" t="s">
        <v>72</v>
      </c>
      <c r="T721" t="s">
        <v>136</v>
      </c>
      <c r="U721" t="s">
        <v>116</v>
      </c>
      <c r="V721" t="s">
        <v>147</v>
      </c>
      <c r="W721" t="s">
        <v>96</v>
      </c>
      <c r="X721" t="s">
        <v>119</v>
      </c>
      <c r="Y721" t="s">
        <v>64</v>
      </c>
      <c r="Z721" t="s">
        <v>51</v>
      </c>
      <c r="AA721" t="s">
        <v>68</v>
      </c>
      <c r="AB721" t="s">
        <v>2055</v>
      </c>
      <c r="AC721" t="s">
        <v>64</v>
      </c>
      <c r="AD721" t="s">
        <v>320</v>
      </c>
      <c r="AE721" t="s">
        <v>152</v>
      </c>
      <c r="AF721" t="s">
        <v>69</v>
      </c>
      <c r="AG721" t="s">
        <v>825</v>
      </c>
      <c r="AH721" t="s">
        <v>391</v>
      </c>
      <c r="AI721" t="s">
        <v>89</v>
      </c>
      <c r="AJ721" t="s">
        <v>73</v>
      </c>
      <c r="AK721" t="s">
        <v>60</v>
      </c>
      <c r="AL721" t="s">
        <v>75</v>
      </c>
      <c r="AM721" t="s">
        <v>76</v>
      </c>
      <c r="AN721" t="s">
        <v>78</v>
      </c>
      <c r="AO721" t="s">
        <v>78</v>
      </c>
      <c r="AP721" t="s">
        <v>72</v>
      </c>
      <c r="AQ721" t="s">
        <v>82</v>
      </c>
      <c r="AR721" t="s">
        <v>64</v>
      </c>
      <c r="AS721" t="s">
        <v>299</v>
      </c>
      <c r="AT721" t="s">
        <v>272</v>
      </c>
      <c r="AU721" t="s">
        <v>84</v>
      </c>
    </row>
    <row r="722" spans="1:47" hidden="1" x14ac:dyDescent="0.3">
      <c r="A722" t="s">
        <v>3448</v>
      </c>
      <c r="B722" t="s">
        <v>3449</v>
      </c>
      <c r="C722" s="1" t="str">
        <f t="shared" si="58"/>
        <v>21:0095</v>
      </c>
      <c r="D722" s="1" t="str">
        <f t="shared" si="59"/>
        <v>21:0012</v>
      </c>
      <c r="E722" t="s">
        <v>3450</v>
      </c>
      <c r="F722" t="s">
        <v>3451</v>
      </c>
      <c r="H722">
        <v>66.021451099999993</v>
      </c>
      <c r="I722">
        <v>-112.05207009999999</v>
      </c>
      <c r="J722" s="1" t="str">
        <f t="shared" si="56"/>
        <v>Till</v>
      </c>
      <c r="K722" s="1" t="str">
        <f t="shared" si="57"/>
        <v>&lt;63 micron</v>
      </c>
      <c r="L722" t="s">
        <v>51</v>
      </c>
      <c r="M722" t="s">
        <v>181</v>
      </c>
      <c r="N722" t="s">
        <v>116</v>
      </c>
      <c r="O722" t="s">
        <v>1116</v>
      </c>
      <c r="P722" t="s">
        <v>283</v>
      </c>
      <c r="Q722" t="s">
        <v>81</v>
      </c>
      <c r="R722" t="s">
        <v>132</v>
      </c>
      <c r="S722" t="s">
        <v>119</v>
      </c>
      <c r="T722" t="s">
        <v>363</v>
      </c>
      <c r="U722" t="s">
        <v>81</v>
      </c>
      <c r="V722" t="s">
        <v>147</v>
      </c>
      <c r="W722" t="s">
        <v>407</v>
      </c>
      <c r="X722" t="s">
        <v>72</v>
      </c>
      <c r="Y722" t="s">
        <v>64</v>
      </c>
      <c r="Z722" t="s">
        <v>51</v>
      </c>
      <c r="AA722" t="s">
        <v>68</v>
      </c>
      <c r="AB722" t="s">
        <v>768</v>
      </c>
      <c r="AC722" t="s">
        <v>64</v>
      </c>
      <c r="AD722" t="s">
        <v>82</v>
      </c>
      <c r="AE722" t="s">
        <v>176</v>
      </c>
      <c r="AF722" t="s">
        <v>69</v>
      </c>
      <c r="AG722" t="s">
        <v>435</v>
      </c>
      <c r="AH722" t="s">
        <v>102</v>
      </c>
      <c r="AI722" t="s">
        <v>430</v>
      </c>
      <c r="AJ722" t="s">
        <v>73</v>
      </c>
      <c r="AK722" t="s">
        <v>196</v>
      </c>
      <c r="AL722" t="s">
        <v>75</v>
      </c>
      <c r="AM722" t="s">
        <v>76</v>
      </c>
      <c r="AN722" t="s">
        <v>78</v>
      </c>
      <c r="AO722" t="s">
        <v>137</v>
      </c>
      <c r="AP722" t="s">
        <v>72</v>
      </c>
      <c r="AQ722" t="s">
        <v>481</v>
      </c>
      <c r="AR722" t="s">
        <v>64</v>
      </c>
      <c r="AS722" t="s">
        <v>92</v>
      </c>
      <c r="AT722" t="s">
        <v>171</v>
      </c>
      <c r="AU722" t="s">
        <v>84</v>
      </c>
    </row>
    <row r="723" spans="1:47" hidden="1" x14ac:dyDescent="0.3">
      <c r="A723" t="s">
        <v>3452</v>
      </c>
      <c r="B723" t="s">
        <v>3453</v>
      </c>
      <c r="C723" s="1" t="str">
        <f t="shared" si="58"/>
        <v>21:0095</v>
      </c>
      <c r="D723" s="1" t="str">
        <f t="shared" si="59"/>
        <v>21:0012</v>
      </c>
      <c r="E723" t="s">
        <v>3454</v>
      </c>
      <c r="F723" t="s">
        <v>3455</v>
      </c>
      <c r="H723">
        <v>66.028418400000007</v>
      </c>
      <c r="I723">
        <v>-112.3901548</v>
      </c>
      <c r="J723" s="1" t="str">
        <f t="shared" si="56"/>
        <v>Till</v>
      </c>
      <c r="K723" s="1" t="str">
        <f t="shared" si="57"/>
        <v>&lt;63 micron</v>
      </c>
      <c r="L723" t="s">
        <v>51</v>
      </c>
      <c r="M723" t="s">
        <v>283</v>
      </c>
      <c r="N723" t="s">
        <v>60</v>
      </c>
      <c r="O723" t="s">
        <v>707</v>
      </c>
      <c r="P723" t="s">
        <v>196</v>
      </c>
      <c r="Q723" t="s">
        <v>259</v>
      </c>
      <c r="R723" t="s">
        <v>83</v>
      </c>
      <c r="S723" t="s">
        <v>116</v>
      </c>
      <c r="T723" t="s">
        <v>192</v>
      </c>
      <c r="U723" t="s">
        <v>81</v>
      </c>
      <c r="V723" t="s">
        <v>61</v>
      </c>
      <c r="W723" t="s">
        <v>139</v>
      </c>
      <c r="X723" t="s">
        <v>58</v>
      </c>
      <c r="Y723" t="s">
        <v>64</v>
      </c>
      <c r="Z723" t="s">
        <v>51</v>
      </c>
      <c r="AA723" t="s">
        <v>68</v>
      </c>
      <c r="AB723" t="s">
        <v>753</v>
      </c>
      <c r="AC723" t="s">
        <v>64</v>
      </c>
      <c r="AD723" t="s">
        <v>1148</v>
      </c>
      <c r="AE723" t="s">
        <v>223</v>
      </c>
      <c r="AF723" t="s">
        <v>69</v>
      </c>
      <c r="AG723" t="s">
        <v>140</v>
      </c>
      <c r="AH723" t="s">
        <v>71</v>
      </c>
      <c r="AI723" t="s">
        <v>124</v>
      </c>
      <c r="AJ723" t="s">
        <v>73</v>
      </c>
      <c r="AK723" t="s">
        <v>339</v>
      </c>
      <c r="AL723" t="s">
        <v>75</v>
      </c>
      <c r="AM723" t="s">
        <v>76</v>
      </c>
      <c r="AN723" t="s">
        <v>246</v>
      </c>
      <c r="AO723" t="s">
        <v>78</v>
      </c>
      <c r="AP723" t="s">
        <v>209</v>
      </c>
      <c r="AQ723" t="s">
        <v>398</v>
      </c>
      <c r="AR723" t="s">
        <v>64</v>
      </c>
      <c r="AS723" t="s">
        <v>55</v>
      </c>
      <c r="AT723" t="s">
        <v>607</v>
      </c>
      <c r="AU723" t="s">
        <v>84</v>
      </c>
    </row>
    <row r="724" spans="1:47" hidden="1" x14ac:dyDescent="0.3">
      <c r="A724" t="s">
        <v>3456</v>
      </c>
      <c r="B724" t="s">
        <v>3457</v>
      </c>
      <c r="C724" s="1" t="str">
        <f t="shared" si="58"/>
        <v>21:0095</v>
      </c>
      <c r="D724" s="1" t="str">
        <f t="shared" si="59"/>
        <v>21:0012</v>
      </c>
      <c r="E724" t="s">
        <v>3454</v>
      </c>
      <c r="F724" t="s">
        <v>3458</v>
      </c>
      <c r="H724">
        <v>66.028418400000007</v>
      </c>
      <c r="I724">
        <v>-112.3901548</v>
      </c>
      <c r="J724" s="1" t="str">
        <f t="shared" si="56"/>
        <v>Till</v>
      </c>
      <c r="K724" s="1" t="str">
        <f t="shared" si="57"/>
        <v>&lt;63 micron</v>
      </c>
      <c r="L724" t="s">
        <v>51</v>
      </c>
      <c r="M724" t="s">
        <v>348</v>
      </c>
      <c r="N724" t="s">
        <v>53</v>
      </c>
      <c r="O724" t="s">
        <v>203</v>
      </c>
      <c r="P724" t="s">
        <v>103</v>
      </c>
      <c r="Q724" t="s">
        <v>259</v>
      </c>
      <c r="R724" t="s">
        <v>308</v>
      </c>
      <c r="S724" t="s">
        <v>60</v>
      </c>
      <c r="T724" t="s">
        <v>101</v>
      </c>
      <c r="U724" t="s">
        <v>81</v>
      </c>
      <c r="V724" t="s">
        <v>154</v>
      </c>
      <c r="W724" t="s">
        <v>182</v>
      </c>
      <c r="X724" t="s">
        <v>119</v>
      </c>
      <c r="Y724" t="s">
        <v>64</v>
      </c>
      <c r="Z724" t="s">
        <v>51</v>
      </c>
      <c r="AA724" t="s">
        <v>98</v>
      </c>
      <c r="AB724" t="s">
        <v>487</v>
      </c>
      <c r="AC724" t="s">
        <v>64</v>
      </c>
      <c r="AD724" t="s">
        <v>480</v>
      </c>
      <c r="AE724" t="s">
        <v>337</v>
      </c>
      <c r="AF724" t="s">
        <v>69</v>
      </c>
      <c r="AG724" t="s">
        <v>621</v>
      </c>
      <c r="AH724" t="s">
        <v>71</v>
      </c>
      <c r="AI724" t="s">
        <v>355</v>
      </c>
      <c r="AJ724" t="s">
        <v>73</v>
      </c>
      <c r="AK724" t="s">
        <v>421</v>
      </c>
      <c r="AL724" t="s">
        <v>75</v>
      </c>
      <c r="AM724" t="s">
        <v>76</v>
      </c>
      <c r="AN724" t="s">
        <v>154</v>
      </c>
      <c r="AO724" t="s">
        <v>251</v>
      </c>
      <c r="AP724" t="s">
        <v>72</v>
      </c>
      <c r="AQ724" t="s">
        <v>92</v>
      </c>
      <c r="AR724" t="s">
        <v>64</v>
      </c>
      <c r="AS724" t="s">
        <v>246</v>
      </c>
      <c r="AT724" t="s">
        <v>171</v>
      </c>
      <c r="AU724" t="s">
        <v>3459</v>
      </c>
    </row>
    <row r="725" spans="1:47" hidden="1" x14ac:dyDescent="0.3">
      <c r="A725" t="s">
        <v>3460</v>
      </c>
      <c r="B725" t="s">
        <v>3461</v>
      </c>
      <c r="C725" s="1" t="str">
        <f t="shared" si="58"/>
        <v>21:0095</v>
      </c>
      <c r="D725" s="1" t="str">
        <f>HYPERLINK("https://geochem.nrcan.gc.ca/cdogs/content/svy/svy_e.htm", "")</f>
        <v/>
      </c>
      <c r="G725" s="1" t="str">
        <f>HYPERLINK("https://geochem.nrcan.gc.ca/cdogs/content/cr_/cr_00129_e.htm", "129")</f>
        <v>129</v>
      </c>
      <c r="J725" t="s">
        <v>3462</v>
      </c>
      <c r="K725" t="s">
        <v>3463</v>
      </c>
      <c r="L725" t="s">
        <v>51</v>
      </c>
      <c r="M725" t="s">
        <v>138</v>
      </c>
      <c r="N725" t="s">
        <v>3464</v>
      </c>
      <c r="O725" t="s">
        <v>112</v>
      </c>
      <c r="P725" t="s">
        <v>333</v>
      </c>
      <c r="R725" t="s">
        <v>156</v>
      </c>
      <c r="S725" t="s">
        <v>72</v>
      </c>
      <c r="T725" t="s">
        <v>136</v>
      </c>
      <c r="U725" t="s">
        <v>259</v>
      </c>
      <c r="V725" t="s">
        <v>61</v>
      </c>
      <c r="W725" t="s">
        <v>204</v>
      </c>
      <c r="X725" t="s">
        <v>63</v>
      </c>
      <c r="Y725" t="s">
        <v>64</v>
      </c>
      <c r="Z725" t="s">
        <v>51</v>
      </c>
      <c r="AA725" t="s">
        <v>176</v>
      </c>
      <c r="AB725" t="s">
        <v>2055</v>
      </c>
      <c r="AC725" t="s">
        <v>81</v>
      </c>
      <c r="AD725" t="s">
        <v>459</v>
      </c>
      <c r="AE725" t="s">
        <v>287</v>
      </c>
      <c r="AF725" t="s">
        <v>69</v>
      </c>
      <c r="AG725" t="s">
        <v>413</v>
      </c>
      <c r="AH725" t="s">
        <v>595</v>
      </c>
      <c r="AI725" t="s">
        <v>58</v>
      </c>
      <c r="AJ725" t="s">
        <v>73</v>
      </c>
      <c r="AK725" t="s">
        <v>421</v>
      </c>
      <c r="AL725" t="s">
        <v>75</v>
      </c>
      <c r="AM725" t="s">
        <v>76</v>
      </c>
      <c r="AN725" t="s">
        <v>219</v>
      </c>
      <c r="AO725" t="s">
        <v>78</v>
      </c>
      <c r="AP725" t="s">
        <v>181</v>
      </c>
      <c r="AQ725" t="s">
        <v>147</v>
      </c>
      <c r="AR725" t="s">
        <v>64</v>
      </c>
      <c r="AS725" t="s">
        <v>126</v>
      </c>
      <c r="AT725" t="s">
        <v>272</v>
      </c>
      <c r="AU725" t="s">
        <v>3465</v>
      </c>
    </row>
    <row r="726" spans="1:47" hidden="1" x14ac:dyDescent="0.3">
      <c r="A726" t="s">
        <v>3466</v>
      </c>
      <c r="B726" t="s">
        <v>3467</v>
      </c>
      <c r="C726" s="1" t="str">
        <f t="shared" si="58"/>
        <v>21:0095</v>
      </c>
      <c r="D726" s="1" t="str">
        <f>HYPERLINK("https://geochem.nrcan.gc.ca/cdogs/content/svy/svy_e.htm", "")</f>
        <v/>
      </c>
      <c r="G726" s="1" t="str">
        <f>HYPERLINK("https://geochem.nrcan.gc.ca/cdogs/content/cr_/cr_00129_e.htm", "129")</f>
        <v>129</v>
      </c>
      <c r="J726" t="s">
        <v>3462</v>
      </c>
      <c r="K726" t="s">
        <v>3463</v>
      </c>
      <c r="L726" t="s">
        <v>51</v>
      </c>
      <c r="M726" t="s">
        <v>63</v>
      </c>
      <c r="N726" t="s">
        <v>3468</v>
      </c>
      <c r="O726" t="s">
        <v>112</v>
      </c>
      <c r="P726" t="s">
        <v>299</v>
      </c>
      <c r="Q726" t="s">
        <v>81</v>
      </c>
      <c r="R726" t="s">
        <v>249</v>
      </c>
      <c r="S726" t="s">
        <v>72</v>
      </c>
      <c r="T726" t="s">
        <v>136</v>
      </c>
      <c r="U726" t="s">
        <v>259</v>
      </c>
      <c r="V726" t="s">
        <v>147</v>
      </c>
      <c r="W726" t="s">
        <v>1277</v>
      </c>
      <c r="X726" t="s">
        <v>63</v>
      </c>
      <c r="Y726" t="s">
        <v>64</v>
      </c>
      <c r="Z726" t="s">
        <v>51</v>
      </c>
      <c r="AA726" t="s">
        <v>176</v>
      </c>
      <c r="AB726" t="s">
        <v>487</v>
      </c>
      <c r="AC726" t="s">
        <v>64</v>
      </c>
      <c r="AD726" t="s">
        <v>452</v>
      </c>
      <c r="AE726" t="s">
        <v>337</v>
      </c>
      <c r="AF726" t="s">
        <v>69</v>
      </c>
      <c r="AG726" t="s">
        <v>413</v>
      </c>
      <c r="AH726" t="s">
        <v>348</v>
      </c>
      <c r="AI726" t="s">
        <v>58</v>
      </c>
      <c r="AJ726" t="s">
        <v>73</v>
      </c>
      <c r="AK726" t="s">
        <v>105</v>
      </c>
      <c r="AL726" t="s">
        <v>75</v>
      </c>
      <c r="AM726" t="s">
        <v>76</v>
      </c>
      <c r="AN726" t="s">
        <v>78</v>
      </c>
      <c r="AO726" t="s">
        <v>137</v>
      </c>
      <c r="AP726" t="s">
        <v>181</v>
      </c>
      <c r="AQ726" t="s">
        <v>259</v>
      </c>
      <c r="AR726" t="s">
        <v>64</v>
      </c>
      <c r="AS726" t="s">
        <v>246</v>
      </c>
      <c r="AT726" t="s">
        <v>272</v>
      </c>
      <c r="AU726" t="s">
        <v>3469</v>
      </c>
    </row>
    <row r="727" spans="1:47" hidden="1" x14ac:dyDescent="0.3">
      <c r="A727" t="s">
        <v>3470</v>
      </c>
      <c r="B727" t="s">
        <v>3471</v>
      </c>
      <c r="C727" s="1" t="str">
        <f t="shared" si="58"/>
        <v>21:0095</v>
      </c>
      <c r="D727" s="1" t="str">
        <f>HYPERLINK("https://geochem.nrcan.gc.ca/cdogs/content/svy/svy_e.htm", "")</f>
        <v/>
      </c>
      <c r="G727" s="1" t="str">
        <f>HYPERLINK("https://geochem.nrcan.gc.ca/cdogs/content/cr_/cr_00129_e.htm", "129")</f>
        <v>129</v>
      </c>
      <c r="J727" t="s">
        <v>3462</v>
      </c>
      <c r="K727" t="s">
        <v>3463</v>
      </c>
      <c r="L727" t="s">
        <v>51</v>
      </c>
      <c r="M727" t="s">
        <v>702</v>
      </c>
      <c r="N727" t="s">
        <v>3472</v>
      </c>
      <c r="O727" t="s">
        <v>282</v>
      </c>
      <c r="P727" t="s">
        <v>333</v>
      </c>
      <c r="Q727" t="s">
        <v>81</v>
      </c>
      <c r="R727" t="s">
        <v>414</v>
      </c>
      <c r="S727" t="s">
        <v>72</v>
      </c>
      <c r="T727" t="s">
        <v>249</v>
      </c>
      <c r="U727" t="s">
        <v>259</v>
      </c>
      <c r="V727" t="s">
        <v>147</v>
      </c>
      <c r="W727" t="s">
        <v>133</v>
      </c>
      <c r="X727" t="s">
        <v>119</v>
      </c>
      <c r="Y727" t="s">
        <v>64</v>
      </c>
      <c r="Z727" t="s">
        <v>51</v>
      </c>
      <c r="AA727" t="s">
        <v>101</v>
      </c>
      <c r="AB727" t="s">
        <v>391</v>
      </c>
      <c r="AC727" t="s">
        <v>64</v>
      </c>
      <c r="AD727" t="s">
        <v>442</v>
      </c>
      <c r="AE727" t="s">
        <v>223</v>
      </c>
      <c r="AF727" t="s">
        <v>69</v>
      </c>
      <c r="AG727" t="s">
        <v>607</v>
      </c>
      <c r="AH727" t="s">
        <v>398</v>
      </c>
      <c r="AI727" t="s">
        <v>58</v>
      </c>
      <c r="AJ727" t="s">
        <v>73</v>
      </c>
      <c r="AK727" t="s">
        <v>473</v>
      </c>
      <c r="AL727" t="s">
        <v>75</v>
      </c>
      <c r="AM727" t="s">
        <v>76</v>
      </c>
      <c r="AN727" t="s">
        <v>300</v>
      </c>
      <c r="AO727" t="s">
        <v>168</v>
      </c>
      <c r="AP727" t="s">
        <v>97</v>
      </c>
      <c r="AQ727" t="s">
        <v>61</v>
      </c>
      <c r="AR727" t="s">
        <v>64</v>
      </c>
      <c r="AS727" t="s">
        <v>299</v>
      </c>
      <c r="AT727" t="s">
        <v>272</v>
      </c>
      <c r="AU727" t="s">
        <v>3473</v>
      </c>
    </row>
    <row r="728" spans="1:47" hidden="1" x14ac:dyDescent="0.3">
      <c r="A728" t="s">
        <v>3474</v>
      </c>
      <c r="B728" t="s">
        <v>3475</v>
      </c>
      <c r="C728" s="1" t="str">
        <f t="shared" si="58"/>
        <v>21:0095</v>
      </c>
      <c r="D728" s="1" t="str">
        <f>HYPERLINK("https://geochem.nrcan.gc.ca/cdogs/content/svy/svy_e.htm", "")</f>
        <v/>
      </c>
      <c r="G728" s="1" t="str">
        <f>HYPERLINK("https://geochem.nrcan.gc.ca/cdogs/content/cr_/cr_00129_e.htm", "129")</f>
        <v>129</v>
      </c>
      <c r="J728" t="s">
        <v>3462</v>
      </c>
      <c r="K728" t="s">
        <v>3463</v>
      </c>
      <c r="L728" t="s">
        <v>51</v>
      </c>
      <c r="M728" t="s">
        <v>929</v>
      </c>
      <c r="N728" t="s">
        <v>3476</v>
      </c>
      <c r="O728" t="s">
        <v>112</v>
      </c>
      <c r="P728" t="s">
        <v>55</v>
      </c>
      <c r="Q728" t="s">
        <v>81</v>
      </c>
      <c r="R728" t="s">
        <v>607</v>
      </c>
      <c r="S728" t="s">
        <v>72</v>
      </c>
      <c r="T728" t="s">
        <v>156</v>
      </c>
      <c r="U728" t="s">
        <v>81</v>
      </c>
      <c r="V728" t="s">
        <v>147</v>
      </c>
      <c r="W728" t="s">
        <v>62</v>
      </c>
      <c r="X728" t="s">
        <v>119</v>
      </c>
      <c r="Y728" t="s">
        <v>64</v>
      </c>
      <c r="Z728" t="s">
        <v>51</v>
      </c>
      <c r="AA728" t="s">
        <v>176</v>
      </c>
      <c r="AB728" t="s">
        <v>319</v>
      </c>
      <c r="AC728" t="s">
        <v>81</v>
      </c>
      <c r="AD728" t="s">
        <v>864</v>
      </c>
      <c r="AE728" t="s">
        <v>507</v>
      </c>
      <c r="AF728" t="s">
        <v>435</v>
      </c>
      <c r="AG728" t="s">
        <v>218</v>
      </c>
      <c r="AH728" t="s">
        <v>271</v>
      </c>
      <c r="AI728" t="s">
        <v>58</v>
      </c>
      <c r="AJ728" t="s">
        <v>73</v>
      </c>
      <c r="AK728" t="s">
        <v>421</v>
      </c>
      <c r="AL728" t="s">
        <v>75</v>
      </c>
      <c r="AM728" t="s">
        <v>76</v>
      </c>
      <c r="AN728" t="s">
        <v>78</v>
      </c>
      <c r="AO728" t="s">
        <v>168</v>
      </c>
      <c r="AP728" t="s">
        <v>181</v>
      </c>
      <c r="AQ728" t="s">
        <v>154</v>
      </c>
      <c r="AR728" t="s">
        <v>64</v>
      </c>
      <c r="AS728" t="s">
        <v>126</v>
      </c>
      <c r="AT728" t="s">
        <v>217</v>
      </c>
      <c r="AU728" t="s">
        <v>3477</v>
      </c>
    </row>
    <row r="729" spans="1:47" hidden="1" x14ac:dyDescent="0.3">
      <c r="A729" t="s">
        <v>3478</v>
      </c>
      <c r="B729" t="s">
        <v>3479</v>
      </c>
      <c r="C729" s="1" t="str">
        <f t="shared" ref="C729:C760" si="60">HYPERLINK("https://geochem.nrcan.gc.ca/cdogs/content/bdl/bdl210097_e.htm", "21:0097")</f>
        <v>21:0097</v>
      </c>
      <c r="D729" s="1" t="str">
        <f t="shared" ref="D729:D760" si="61">HYPERLINK("https://geochem.nrcan.gc.ca/cdogs/content/svy/svy210013_e.htm", "21:0013")</f>
        <v>21:0013</v>
      </c>
      <c r="E729" t="s">
        <v>3480</v>
      </c>
      <c r="F729" t="s">
        <v>3481</v>
      </c>
      <c r="H729">
        <v>65.423755700000001</v>
      </c>
      <c r="I729">
        <v>-112.008019</v>
      </c>
      <c r="J729" s="1" t="str">
        <f t="shared" ref="J729:J792" si="62">HYPERLINK("https://geochem.nrcan.gc.ca/cdogs/content/kwd/kwd020044_e.htm", "Till")</f>
        <v>Till</v>
      </c>
      <c r="K729" s="1" t="str">
        <f t="shared" ref="K729:K792" si="63">HYPERLINK("https://geochem.nrcan.gc.ca/cdogs/content/kwd/kwd080004_e.htm", "&lt;63 micron")</f>
        <v>&lt;63 micron</v>
      </c>
      <c r="L729" t="s">
        <v>51</v>
      </c>
      <c r="M729" t="s">
        <v>82</v>
      </c>
      <c r="N729" t="s">
        <v>181</v>
      </c>
      <c r="O729" t="s">
        <v>650</v>
      </c>
      <c r="P729" t="s">
        <v>55</v>
      </c>
      <c r="Q729" t="s">
        <v>259</v>
      </c>
      <c r="R729" t="s">
        <v>413</v>
      </c>
      <c r="S729" t="s">
        <v>181</v>
      </c>
      <c r="T729" t="s">
        <v>548</v>
      </c>
      <c r="U729" t="s">
        <v>81</v>
      </c>
      <c r="V729" t="s">
        <v>154</v>
      </c>
      <c r="W729" t="s">
        <v>317</v>
      </c>
      <c r="X729" t="s">
        <v>97</v>
      </c>
      <c r="Y729" t="s">
        <v>64</v>
      </c>
      <c r="Z729" t="s">
        <v>51</v>
      </c>
      <c r="AA729" t="s">
        <v>101</v>
      </c>
      <c r="AB729" t="s">
        <v>236</v>
      </c>
      <c r="AC729" t="s">
        <v>64</v>
      </c>
      <c r="AD729" t="s">
        <v>205</v>
      </c>
      <c r="AE729" t="s">
        <v>419</v>
      </c>
      <c r="AF729" t="s">
        <v>111</v>
      </c>
      <c r="AG729" t="s">
        <v>814</v>
      </c>
      <c r="AH729" t="s">
        <v>194</v>
      </c>
      <c r="AI729" t="s">
        <v>584</v>
      </c>
      <c r="AJ729" t="s">
        <v>73</v>
      </c>
      <c r="AK729" t="s">
        <v>116</v>
      </c>
      <c r="AL729" t="s">
        <v>75</v>
      </c>
      <c r="AM729" t="s">
        <v>76</v>
      </c>
      <c r="AN729" t="s">
        <v>78</v>
      </c>
      <c r="AO729" t="s">
        <v>78</v>
      </c>
      <c r="AP729" t="s">
        <v>239</v>
      </c>
      <c r="AQ729" t="s">
        <v>63</v>
      </c>
      <c r="AR729" t="s">
        <v>64</v>
      </c>
      <c r="AS729" t="s">
        <v>139</v>
      </c>
      <c r="AT729" t="s">
        <v>171</v>
      </c>
      <c r="AU729" t="s">
        <v>84</v>
      </c>
    </row>
    <row r="730" spans="1:47" hidden="1" x14ac:dyDescent="0.3">
      <c r="A730" t="s">
        <v>3482</v>
      </c>
      <c r="B730" t="s">
        <v>3483</v>
      </c>
      <c r="C730" s="1" t="str">
        <f t="shared" si="60"/>
        <v>21:0097</v>
      </c>
      <c r="D730" s="1" t="str">
        <f t="shared" si="61"/>
        <v>21:0013</v>
      </c>
      <c r="E730" t="s">
        <v>3484</v>
      </c>
      <c r="F730" t="s">
        <v>3485</v>
      </c>
      <c r="H730">
        <v>65.941941299999996</v>
      </c>
      <c r="I730">
        <v>-113.2218702</v>
      </c>
      <c r="J730" s="1" t="str">
        <f t="shared" si="62"/>
        <v>Till</v>
      </c>
      <c r="K730" s="1" t="str">
        <f t="shared" si="63"/>
        <v>&lt;63 micron</v>
      </c>
      <c r="L730" t="s">
        <v>51</v>
      </c>
      <c r="M730" t="s">
        <v>105</v>
      </c>
      <c r="N730" t="s">
        <v>116</v>
      </c>
      <c r="O730" t="s">
        <v>315</v>
      </c>
      <c r="P730" t="s">
        <v>246</v>
      </c>
      <c r="Q730" t="s">
        <v>64</v>
      </c>
      <c r="R730" t="s">
        <v>272</v>
      </c>
      <c r="S730" t="s">
        <v>60</v>
      </c>
      <c r="T730" t="s">
        <v>223</v>
      </c>
      <c r="U730" t="s">
        <v>81</v>
      </c>
      <c r="V730" t="s">
        <v>95</v>
      </c>
      <c r="W730" t="s">
        <v>471</v>
      </c>
      <c r="X730" t="s">
        <v>63</v>
      </c>
      <c r="Y730" t="s">
        <v>64</v>
      </c>
      <c r="Z730" t="s">
        <v>51</v>
      </c>
      <c r="AA730" t="s">
        <v>176</v>
      </c>
      <c r="AB730" t="s">
        <v>487</v>
      </c>
      <c r="AC730" t="s">
        <v>64</v>
      </c>
      <c r="AD730" t="s">
        <v>399</v>
      </c>
      <c r="AE730" t="s">
        <v>507</v>
      </c>
      <c r="AF730" t="s">
        <v>69</v>
      </c>
      <c r="AG730" t="s">
        <v>548</v>
      </c>
      <c r="AH730" t="s">
        <v>194</v>
      </c>
      <c r="AI730" t="s">
        <v>277</v>
      </c>
      <c r="AJ730" t="s">
        <v>73</v>
      </c>
      <c r="AK730" t="s">
        <v>167</v>
      </c>
      <c r="AL730" t="s">
        <v>75</v>
      </c>
      <c r="AM730" t="s">
        <v>76</v>
      </c>
      <c r="AN730" t="s">
        <v>259</v>
      </c>
      <c r="AO730" t="s">
        <v>78</v>
      </c>
      <c r="AP730" t="s">
        <v>239</v>
      </c>
      <c r="AQ730" t="s">
        <v>481</v>
      </c>
      <c r="AR730" t="s">
        <v>64</v>
      </c>
      <c r="AS730" t="s">
        <v>299</v>
      </c>
      <c r="AT730" t="s">
        <v>171</v>
      </c>
      <c r="AU730" t="s">
        <v>84</v>
      </c>
    </row>
    <row r="731" spans="1:47" hidden="1" x14ac:dyDescent="0.3">
      <c r="A731" t="s">
        <v>3486</v>
      </c>
      <c r="B731" t="s">
        <v>3487</v>
      </c>
      <c r="C731" s="1" t="str">
        <f t="shared" si="60"/>
        <v>21:0097</v>
      </c>
      <c r="D731" s="1" t="str">
        <f t="shared" si="61"/>
        <v>21:0013</v>
      </c>
      <c r="E731" t="s">
        <v>3488</v>
      </c>
      <c r="F731" t="s">
        <v>3489</v>
      </c>
      <c r="H731">
        <v>65.974273800000006</v>
      </c>
      <c r="I731">
        <v>-113.2819393</v>
      </c>
      <c r="J731" s="1" t="str">
        <f t="shared" si="62"/>
        <v>Till</v>
      </c>
      <c r="K731" s="1" t="str">
        <f t="shared" si="63"/>
        <v>&lt;63 micron</v>
      </c>
      <c r="L731" t="s">
        <v>51</v>
      </c>
      <c r="M731" t="s">
        <v>271</v>
      </c>
      <c r="N731" t="s">
        <v>53</v>
      </c>
      <c r="O731" t="s">
        <v>707</v>
      </c>
      <c r="P731" t="s">
        <v>81</v>
      </c>
      <c r="Q731" t="s">
        <v>64</v>
      </c>
      <c r="R731" t="s">
        <v>272</v>
      </c>
      <c r="S731" t="s">
        <v>181</v>
      </c>
      <c r="T731" t="s">
        <v>192</v>
      </c>
      <c r="U731" t="s">
        <v>56</v>
      </c>
      <c r="V731" t="s">
        <v>154</v>
      </c>
      <c r="W731" t="s">
        <v>100</v>
      </c>
      <c r="X731" t="s">
        <v>63</v>
      </c>
      <c r="Y731" t="s">
        <v>64</v>
      </c>
      <c r="Z731" t="s">
        <v>51</v>
      </c>
      <c r="AA731" t="s">
        <v>276</v>
      </c>
      <c r="AB731" t="s">
        <v>487</v>
      </c>
      <c r="AC731" t="s">
        <v>64</v>
      </c>
      <c r="AD731" t="s">
        <v>854</v>
      </c>
      <c r="AE731" t="s">
        <v>162</v>
      </c>
      <c r="AF731" t="s">
        <v>69</v>
      </c>
      <c r="AG731" t="s">
        <v>316</v>
      </c>
      <c r="AH731" t="s">
        <v>194</v>
      </c>
      <c r="AI731" t="s">
        <v>321</v>
      </c>
      <c r="AJ731" t="s">
        <v>73</v>
      </c>
      <c r="AK731" t="s">
        <v>210</v>
      </c>
      <c r="AL731" t="s">
        <v>75</v>
      </c>
      <c r="AM731" t="s">
        <v>76</v>
      </c>
      <c r="AN731" t="s">
        <v>78</v>
      </c>
      <c r="AO731" t="s">
        <v>78</v>
      </c>
      <c r="AP731" t="s">
        <v>474</v>
      </c>
      <c r="AQ731" t="s">
        <v>253</v>
      </c>
      <c r="AR731" t="s">
        <v>64</v>
      </c>
      <c r="AS731" t="s">
        <v>333</v>
      </c>
      <c r="AT731" t="s">
        <v>171</v>
      </c>
      <c r="AU731" t="s">
        <v>84</v>
      </c>
    </row>
    <row r="732" spans="1:47" hidden="1" x14ac:dyDescent="0.3">
      <c r="A732" t="s">
        <v>3490</v>
      </c>
      <c r="B732" t="s">
        <v>3491</v>
      </c>
      <c r="C732" s="1" t="str">
        <f t="shared" si="60"/>
        <v>21:0097</v>
      </c>
      <c r="D732" s="1" t="str">
        <f t="shared" si="61"/>
        <v>21:0013</v>
      </c>
      <c r="E732" t="s">
        <v>3492</v>
      </c>
      <c r="F732" t="s">
        <v>3493</v>
      </c>
      <c r="H732">
        <v>65.990936500000004</v>
      </c>
      <c r="I732">
        <v>-112.5065034</v>
      </c>
      <c r="J732" s="1" t="str">
        <f t="shared" si="62"/>
        <v>Till</v>
      </c>
      <c r="K732" s="1" t="str">
        <f t="shared" si="63"/>
        <v>&lt;63 micron</v>
      </c>
      <c r="L732" t="s">
        <v>51</v>
      </c>
      <c r="M732" t="s">
        <v>340</v>
      </c>
      <c r="N732" t="s">
        <v>181</v>
      </c>
      <c r="O732" t="s">
        <v>233</v>
      </c>
      <c r="P732" t="s">
        <v>250</v>
      </c>
      <c r="Q732" t="s">
        <v>64</v>
      </c>
      <c r="R732" t="s">
        <v>127</v>
      </c>
      <c r="S732" t="s">
        <v>116</v>
      </c>
      <c r="T732" t="s">
        <v>318</v>
      </c>
      <c r="U732" t="s">
        <v>81</v>
      </c>
      <c r="V732" t="s">
        <v>95</v>
      </c>
      <c r="W732" t="s">
        <v>122</v>
      </c>
      <c r="X732" t="s">
        <v>63</v>
      </c>
      <c r="Y732" t="s">
        <v>64</v>
      </c>
      <c r="Z732" t="s">
        <v>51</v>
      </c>
      <c r="AA732" t="s">
        <v>101</v>
      </c>
      <c r="AB732" t="s">
        <v>408</v>
      </c>
      <c r="AC732" t="s">
        <v>64</v>
      </c>
      <c r="AD732" t="s">
        <v>151</v>
      </c>
      <c r="AE732" t="s">
        <v>152</v>
      </c>
      <c r="AF732" t="s">
        <v>69</v>
      </c>
      <c r="AG732" t="s">
        <v>494</v>
      </c>
      <c r="AH732" t="s">
        <v>391</v>
      </c>
      <c r="AI732" t="s">
        <v>288</v>
      </c>
      <c r="AJ732" t="s">
        <v>73</v>
      </c>
      <c r="AK732" t="s">
        <v>339</v>
      </c>
      <c r="AL732" t="s">
        <v>75</v>
      </c>
      <c r="AM732" t="s">
        <v>76</v>
      </c>
      <c r="AN732" t="s">
        <v>78</v>
      </c>
      <c r="AO732" t="s">
        <v>78</v>
      </c>
      <c r="AP732" t="s">
        <v>309</v>
      </c>
      <c r="AQ732" t="s">
        <v>299</v>
      </c>
      <c r="AR732" t="s">
        <v>64</v>
      </c>
      <c r="AS732" t="s">
        <v>82</v>
      </c>
      <c r="AT732" t="s">
        <v>171</v>
      </c>
      <c r="AU732" t="s">
        <v>84</v>
      </c>
    </row>
    <row r="733" spans="1:47" hidden="1" x14ac:dyDescent="0.3">
      <c r="A733" t="s">
        <v>3494</v>
      </c>
      <c r="B733" t="s">
        <v>3495</v>
      </c>
      <c r="C733" s="1" t="str">
        <f t="shared" si="60"/>
        <v>21:0097</v>
      </c>
      <c r="D733" s="1" t="str">
        <f t="shared" si="61"/>
        <v>21:0013</v>
      </c>
      <c r="E733" t="s">
        <v>3496</v>
      </c>
      <c r="F733" t="s">
        <v>3497</v>
      </c>
      <c r="H733">
        <v>65.976563600000006</v>
      </c>
      <c r="I733">
        <v>-112.2485839</v>
      </c>
      <c r="J733" s="1" t="str">
        <f t="shared" si="62"/>
        <v>Till</v>
      </c>
      <c r="K733" s="1" t="str">
        <f t="shared" si="63"/>
        <v>&lt;63 micron</v>
      </c>
      <c r="L733" t="s">
        <v>51</v>
      </c>
      <c r="M733" t="s">
        <v>208</v>
      </c>
      <c r="N733" t="s">
        <v>60</v>
      </c>
      <c r="O733" t="s">
        <v>1363</v>
      </c>
      <c r="P733" t="s">
        <v>636</v>
      </c>
      <c r="Q733" t="s">
        <v>64</v>
      </c>
      <c r="R733" t="s">
        <v>607</v>
      </c>
      <c r="S733" t="s">
        <v>56</v>
      </c>
      <c r="T733" t="s">
        <v>223</v>
      </c>
      <c r="U733" t="s">
        <v>56</v>
      </c>
      <c r="V733" t="s">
        <v>259</v>
      </c>
      <c r="W733" t="s">
        <v>182</v>
      </c>
      <c r="X733" t="s">
        <v>97</v>
      </c>
      <c r="Y733" t="s">
        <v>64</v>
      </c>
      <c r="Z733" t="s">
        <v>51</v>
      </c>
      <c r="AA733" t="s">
        <v>223</v>
      </c>
      <c r="AB733" t="s">
        <v>99</v>
      </c>
      <c r="AC733" t="s">
        <v>64</v>
      </c>
      <c r="AD733" t="s">
        <v>820</v>
      </c>
      <c r="AE733" t="s">
        <v>79</v>
      </c>
      <c r="AF733" t="s">
        <v>69</v>
      </c>
      <c r="AG733" t="s">
        <v>414</v>
      </c>
      <c r="AH733" t="s">
        <v>71</v>
      </c>
      <c r="AI733" t="s">
        <v>210</v>
      </c>
      <c r="AJ733" t="s">
        <v>73</v>
      </c>
      <c r="AK733" t="s">
        <v>105</v>
      </c>
      <c r="AL733" t="s">
        <v>75</v>
      </c>
      <c r="AM733" t="s">
        <v>76</v>
      </c>
      <c r="AN733" t="s">
        <v>55</v>
      </c>
      <c r="AO733" t="s">
        <v>78</v>
      </c>
      <c r="AP733" t="s">
        <v>293</v>
      </c>
      <c r="AQ733" t="s">
        <v>116</v>
      </c>
      <c r="AR733" t="s">
        <v>64</v>
      </c>
      <c r="AS733" t="s">
        <v>300</v>
      </c>
      <c r="AT733" t="s">
        <v>171</v>
      </c>
      <c r="AU733" t="s">
        <v>84</v>
      </c>
    </row>
    <row r="734" spans="1:47" hidden="1" x14ac:dyDescent="0.3">
      <c r="A734" t="s">
        <v>3498</v>
      </c>
      <c r="B734" t="s">
        <v>3499</v>
      </c>
      <c r="C734" s="1" t="str">
        <f t="shared" si="60"/>
        <v>21:0097</v>
      </c>
      <c r="D734" s="1" t="str">
        <f t="shared" si="61"/>
        <v>21:0013</v>
      </c>
      <c r="E734" t="s">
        <v>3500</v>
      </c>
      <c r="F734" t="s">
        <v>3501</v>
      </c>
      <c r="H734">
        <v>65.948092700000004</v>
      </c>
      <c r="I734">
        <v>-112.08406290000001</v>
      </c>
      <c r="J734" s="1" t="str">
        <f t="shared" si="62"/>
        <v>Till</v>
      </c>
      <c r="K734" s="1" t="str">
        <f t="shared" si="63"/>
        <v>&lt;63 micron</v>
      </c>
      <c r="L734" t="s">
        <v>51</v>
      </c>
      <c r="M734" t="s">
        <v>125</v>
      </c>
      <c r="N734" t="s">
        <v>181</v>
      </c>
      <c r="O734" t="s">
        <v>90</v>
      </c>
      <c r="P734" t="s">
        <v>82</v>
      </c>
      <c r="Q734" t="s">
        <v>56</v>
      </c>
      <c r="R734" t="s">
        <v>217</v>
      </c>
      <c r="S734" t="s">
        <v>60</v>
      </c>
      <c r="T734" t="s">
        <v>276</v>
      </c>
      <c r="U734" t="s">
        <v>81</v>
      </c>
      <c r="V734" t="s">
        <v>95</v>
      </c>
      <c r="W734" t="s">
        <v>305</v>
      </c>
      <c r="X734" t="s">
        <v>63</v>
      </c>
      <c r="Y734" t="s">
        <v>64</v>
      </c>
      <c r="Z734" t="s">
        <v>51</v>
      </c>
      <c r="AA734" t="s">
        <v>470</v>
      </c>
      <c r="AB734" t="s">
        <v>319</v>
      </c>
      <c r="AC734" t="s">
        <v>64</v>
      </c>
      <c r="AD734" t="s">
        <v>81</v>
      </c>
      <c r="AE734" t="s">
        <v>162</v>
      </c>
      <c r="AF734" t="s">
        <v>69</v>
      </c>
      <c r="AG734" t="s">
        <v>176</v>
      </c>
      <c r="AH734" t="s">
        <v>71</v>
      </c>
      <c r="AI734" t="s">
        <v>60</v>
      </c>
      <c r="AJ734" t="s">
        <v>73</v>
      </c>
      <c r="AK734" t="s">
        <v>355</v>
      </c>
      <c r="AL734" t="s">
        <v>75</v>
      </c>
      <c r="AM734" t="s">
        <v>76</v>
      </c>
      <c r="AN734" t="s">
        <v>78</v>
      </c>
      <c r="AO734" t="s">
        <v>78</v>
      </c>
      <c r="AP734" t="s">
        <v>364</v>
      </c>
      <c r="AQ734" t="s">
        <v>82</v>
      </c>
      <c r="AR734" t="s">
        <v>64</v>
      </c>
      <c r="AS734" t="s">
        <v>246</v>
      </c>
      <c r="AT734" t="s">
        <v>171</v>
      </c>
      <c r="AU734" t="s">
        <v>84</v>
      </c>
    </row>
    <row r="735" spans="1:47" hidden="1" x14ac:dyDescent="0.3">
      <c r="A735" t="s">
        <v>3502</v>
      </c>
      <c r="B735" t="s">
        <v>3503</v>
      </c>
      <c r="C735" s="1" t="str">
        <f t="shared" si="60"/>
        <v>21:0097</v>
      </c>
      <c r="D735" s="1" t="str">
        <f t="shared" si="61"/>
        <v>21:0013</v>
      </c>
      <c r="E735" t="s">
        <v>3504</v>
      </c>
      <c r="F735" t="s">
        <v>3505</v>
      </c>
      <c r="H735">
        <v>65.8912756</v>
      </c>
      <c r="I735">
        <v>-112.1081461</v>
      </c>
      <c r="J735" s="1" t="str">
        <f t="shared" si="62"/>
        <v>Till</v>
      </c>
      <c r="K735" s="1" t="str">
        <f t="shared" si="63"/>
        <v>&lt;63 micron</v>
      </c>
      <c r="L735" t="s">
        <v>51</v>
      </c>
      <c r="M735" t="s">
        <v>464</v>
      </c>
      <c r="N735" t="s">
        <v>81</v>
      </c>
      <c r="O735" t="s">
        <v>457</v>
      </c>
      <c r="P735" t="s">
        <v>196</v>
      </c>
      <c r="Q735" t="s">
        <v>64</v>
      </c>
      <c r="R735" t="s">
        <v>234</v>
      </c>
      <c r="S735" t="s">
        <v>119</v>
      </c>
      <c r="T735" t="s">
        <v>327</v>
      </c>
      <c r="U735" t="s">
        <v>56</v>
      </c>
      <c r="V735" t="s">
        <v>61</v>
      </c>
      <c r="W735" t="s">
        <v>1627</v>
      </c>
      <c r="X735" t="s">
        <v>97</v>
      </c>
      <c r="Y735" t="s">
        <v>64</v>
      </c>
      <c r="Z735" t="s">
        <v>51</v>
      </c>
      <c r="AA735" t="s">
        <v>98</v>
      </c>
      <c r="AB735" t="s">
        <v>2055</v>
      </c>
      <c r="AC735" t="s">
        <v>64</v>
      </c>
      <c r="AD735" t="s">
        <v>263</v>
      </c>
      <c r="AE735" t="s">
        <v>470</v>
      </c>
      <c r="AF735" t="s">
        <v>69</v>
      </c>
      <c r="AG735" t="s">
        <v>106</v>
      </c>
      <c r="AH735" t="s">
        <v>71</v>
      </c>
      <c r="AI735" t="s">
        <v>166</v>
      </c>
      <c r="AJ735" t="s">
        <v>73</v>
      </c>
      <c r="AK735" t="s">
        <v>52</v>
      </c>
      <c r="AL735" t="s">
        <v>75</v>
      </c>
      <c r="AM735" t="s">
        <v>76</v>
      </c>
      <c r="AN735" t="s">
        <v>78</v>
      </c>
      <c r="AO735" t="s">
        <v>78</v>
      </c>
      <c r="AP735" t="s">
        <v>58</v>
      </c>
      <c r="AQ735" t="s">
        <v>339</v>
      </c>
      <c r="AR735" t="s">
        <v>64</v>
      </c>
      <c r="AS735" t="s">
        <v>299</v>
      </c>
      <c r="AT735" t="s">
        <v>171</v>
      </c>
      <c r="AU735" t="s">
        <v>84</v>
      </c>
    </row>
    <row r="736" spans="1:47" hidden="1" x14ac:dyDescent="0.3">
      <c r="A736" t="s">
        <v>3506</v>
      </c>
      <c r="B736" t="s">
        <v>3507</v>
      </c>
      <c r="C736" s="1" t="str">
        <f t="shared" si="60"/>
        <v>21:0097</v>
      </c>
      <c r="D736" s="1" t="str">
        <f t="shared" si="61"/>
        <v>21:0013</v>
      </c>
      <c r="E736" t="s">
        <v>3508</v>
      </c>
      <c r="F736" t="s">
        <v>3509</v>
      </c>
      <c r="H736">
        <v>65.8923609</v>
      </c>
      <c r="I736">
        <v>-112.2440239</v>
      </c>
      <c r="J736" s="1" t="str">
        <f t="shared" si="62"/>
        <v>Till</v>
      </c>
      <c r="K736" s="1" t="str">
        <f t="shared" si="63"/>
        <v>&lt;63 micron</v>
      </c>
      <c r="L736" t="s">
        <v>51</v>
      </c>
      <c r="M736" t="s">
        <v>126</v>
      </c>
      <c r="N736" t="s">
        <v>53</v>
      </c>
      <c r="O736" t="s">
        <v>233</v>
      </c>
      <c r="P736" t="s">
        <v>78</v>
      </c>
      <c r="Q736" t="s">
        <v>56</v>
      </c>
      <c r="R736" t="s">
        <v>197</v>
      </c>
      <c r="S736" t="s">
        <v>181</v>
      </c>
      <c r="T736" t="s">
        <v>814</v>
      </c>
      <c r="U736" t="s">
        <v>81</v>
      </c>
      <c r="V736" t="s">
        <v>61</v>
      </c>
      <c r="W736" t="s">
        <v>326</v>
      </c>
      <c r="X736" t="s">
        <v>119</v>
      </c>
      <c r="Y736" t="s">
        <v>64</v>
      </c>
      <c r="Z736" t="s">
        <v>51</v>
      </c>
      <c r="AA736" t="s">
        <v>206</v>
      </c>
      <c r="AB736" t="s">
        <v>391</v>
      </c>
      <c r="AC736" t="s">
        <v>81</v>
      </c>
      <c r="AD736" t="s">
        <v>427</v>
      </c>
      <c r="AE736" t="s">
        <v>162</v>
      </c>
      <c r="AF736" t="s">
        <v>69</v>
      </c>
      <c r="AG736" t="s">
        <v>113</v>
      </c>
      <c r="AH736" t="s">
        <v>71</v>
      </c>
      <c r="AI736" t="s">
        <v>584</v>
      </c>
      <c r="AJ736" t="s">
        <v>73</v>
      </c>
      <c r="AK736" t="s">
        <v>314</v>
      </c>
      <c r="AL736" t="s">
        <v>75</v>
      </c>
      <c r="AM736" t="s">
        <v>76</v>
      </c>
      <c r="AN736" t="s">
        <v>78</v>
      </c>
      <c r="AO736" t="s">
        <v>78</v>
      </c>
      <c r="AP736" t="s">
        <v>207</v>
      </c>
      <c r="AQ736" t="s">
        <v>299</v>
      </c>
      <c r="AR736" t="s">
        <v>64</v>
      </c>
      <c r="AS736" t="s">
        <v>299</v>
      </c>
      <c r="AT736" t="s">
        <v>171</v>
      </c>
      <c r="AU736" t="s">
        <v>84</v>
      </c>
    </row>
    <row r="737" spans="1:47" hidden="1" x14ac:dyDescent="0.3">
      <c r="A737" t="s">
        <v>3510</v>
      </c>
      <c r="B737" t="s">
        <v>3511</v>
      </c>
      <c r="C737" s="1" t="str">
        <f t="shared" si="60"/>
        <v>21:0097</v>
      </c>
      <c r="D737" s="1" t="str">
        <f t="shared" si="61"/>
        <v>21:0013</v>
      </c>
      <c r="E737" t="s">
        <v>3512</v>
      </c>
      <c r="F737" t="s">
        <v>3513</v>
      </c>
      <c r="H737">
        <v>65.787567600000003</v>
      </c>
      <c r="I737">
        <v>-112.0336676</v>
      </c>
      <c r="J737" s="1" t="str">
        <f t="shared" si="62"/>
        <v>Till</v>
      </c>
      <c r="K737" s="1" t="str">
        <f t="shared" si="63"/>
        <v>&lt;63 micron</v>
      </c>
      <c r="L737" t="s">
        <v>51</v>
      </c>
      <c r="M737" t="s">
        <v>405</v>
      </c>
      <c r="N737" t="s">
        <v>119</v>
      </c>
      <c r="O737" t="s">
        <v>406</v>
      </c>
      <c r="P737" t="s">
        <v>78</v>
      </c>
      <c r="Q737" t="s">
        <v>64</v>
      </c>
      <c r="R737" t="s">
        <v>145</v>
      </c>
      <c r="S737" t="s">
        <v>181</v>
      </c>
      <c r="T737" t="s">
        <v>382</v>
      </c>
      <c r="U737" t="s">
        <v>64</v>
      </c>
      <c r="V737" t="s">
        <v>147</v>
      </c>
      <c r="W737" t="s">
        <v>577</v>
      </c>
      <c r="X737" t="s">
        <v>119</v>
      </c>
      <c r="Y737" t="s">
        <v>64</v>
      </c>
      <c r="Z737" t="s">
        <v>51</v>
      </c>
      <c r="AA737" t="s">
        <v>336</v>
      </c>
      <c r="AB737" t="s">
        <v>576</v>
      </c>
      <c r="AC737" t="s">
        <v>64</v>
      </c>
      <c r="AD737" t="s">
        <v>427</v>
      </c>
      <c r="AE737" t="s">
        <v>223</v>
      </c>
      <c r="AF737" t="s">
        <v>69</v>
      </c>
      <c r="AG737" t="s">
        <v>136</v>
      </c>
      <c r="AH737" t="s">
        <v>71</v>
      </c>
      <c r="AI737" t="s">
        <v>332</v>
      </c>
      <c r="AJ737" t="s">
        <v>73</v>
      </c>
      <c r="AK737" t="s">
        <v>314</v>
      </c>
      <c r="AL737" t="s">
        <v>75</v>
      </c>
      <c r="AM737" t="s">
        <v>76</v>
      </c>
      <c r="AN737" t="s">
        <v>78</v>
      </c>
      <c r="AO737" t="s">
        <v>78</v>
      </c>
      <c r="AP737" t="s">
        <v>250</v>
      </c>
      <c r="AQ737" t="s">
        <v>81</v>
      </c>
      <c r="AR737" t="s">
        <v>64</v>
      </c>
      <c r="AS737" t="s">
        <v>246</v>
      </c>
      <c r="AT737" t="s">
        <v>400</v>
      </c>
      <c r="AU737" t="s">
        <v>84</v>
      </c>
    </row>
    <row r="738" spans="1:47" hidden="1" x14ac:dyDescent="0.3">
      <c r="A738" t="s">
        <v>3514</v>
      </c>
      <c r="B738" t="s">
        <v>3515</v>
      </c>
      <c r="C738" s="1" t="str">
        <f t="shared" si="60"/>
        <v>21:0097</v>
      </c>
      <c r="D738" s="1" t="str">
        <f t="shared" si="61"/>
        <v>21:0013</v>
      </c>
      <c r="E738" t="s">
        <v>3516</v>
      </c>
      <c r="F738" t="s">
        <v>3517</v>
      </c>
      <c r="H738">
        <v>65.751995899999997</v>
      </c>
      <c r="I738">
        <v>-112.1328297</v>
      </c>
      <c r="J738" s="1" t="str">
        <f t="shared" si="62"/>
        <v>Till</v>
      </c>
      <c r="K738" s="1" t="str">
        <f t="shared" si="63"/>
        <v>&lt;63 micron</v>
      </c>
      <c r="L738" t="s">
        <v>51</v>
      </c>
      <c r="M738" t="s">
        <v>116</v>
      </c>
      <c r="N738" t="s">
        <v>53</v>
      </c>
      <c r="O738" t="s">
        <v>375</v>
      </c>
      <c r="P738" t="s">
        <v>78</v>
      </c>
      <c r="Q738" t="s">
        <v>56</v>
      </c>
      <c r="R738" t="s">
        <v>93</v>
      </c>
      <c r="S738" t="s">
        <v>60</v>
      </c>
      <c r="T738" t="s">
        <v>136</v>
      </c>
      <c r="U738" t="s">
        <v>81</v>
      </c>
      <c r="V738" t="s">
        <v>95</v>
      </c>
      <c r="W738" t="s">
        <v>734</v>
      </c>
      <c r="X738" t="s">
        <v>97</v>
      </c>
      <c r="Y738" t="s">
        <v>64</v>
      </c>
      <c r="Z738" t="s">
        <v>51</v>
      </c>
      <c r="AA738" t="s">
        <v>223</v>
      </c>
      <c r="AB738" t="s">
        <v>66</v>
      </c>
      <c r="AC738" t="s">
        <v>64</v>
      </c>
      <c r="AD738" t="s">
        <v>820</v>
      </c>
      <c r="AE738" t="s">
        <v>287</v>
      </c>
      <c r="AF738" t="s">
        <v>69</v>
      </c>
      <c r="AG738" t="s">
        <v>176</v>
      </c>
      <c r="AH738" t="s">
        <v>194</v>
      </c>
      <c r="AI738" t="s">
        <v>309</v>
      </c>
      <c r="AJ738" t="s">
        <v>73</v>
      </c>
      <c r="AK738" t="s">
        <v>473</v>
      </c>
      <c r="AL738" t="s">
        <v>75</v>
      </c>
      <c r="AM738" t="s">
        <v>76</v>
      </c>
      <c r="AN738" t="s">
        <v>78</v>
      </c>
      <c r="AO738" t="s">
        <v>78</v>
      </c>
      <c r="AP738" t="s">
        <v>226</v>
      </c>
      <c r="AQ738" t="s">
        <v>126</v>
      </c>
      <c r="AR738" t="s">
        <v>64</v>
      </c>
      <c r="AS738" t="s">
        <v>81</v>
      </c>
      <c r="AT738" t="s">
        <v>171</v>
      </c>
      <c r="AU738" t="s">
        <v>84</v>
      </c>
    </row>
    <row r="739" spans="1:47" hidden="1" x14ac:dyDescent="0.3">
      <c r="A739" t="s">
        <v>3518</v>
      </c>
      <c r="B739" t="s">
        <v>3519</v>
      </c>
      <c r="C739" s="1" t="str">
        <f t="shared" si="60"/>
        <v>21:0097</v>
      </c>
      <c r="D739" s="1" t="str">
        <f t="shared" si="61"/>
        <v>21:0013</v>
      </c>
      <c r="E739" t="s">
        <v>3520</v>
      </c>
      <c r="F739" t="s">
        <v>3521</v>
      </c>
      <c r="H739">
        <v>65.775803699999997</v>
      </c>
      <c r="I739">
        <v>-112.2378547</v>
      </c>
      <c r="J739" s="1" t="str">
        <f t="shared" si="62"/>
        <v>Till</v>
      </c>
      <c r="K739" s="1" t="str">
        <f t="shared" si="63"/>
        <v>&lt;63 micron</v>
      </c>
      <c r="L739" t="s">
        <v>51</v>
      </c>
      <c r="M739" t="s">
        <v>155</v>
      </c>
      <c r="N739" t="s">
        <v>53</v>
      </c>
      <c r="O739" t="s">
        <v>90</v>
      </c>
      <c r="P739" t="s">
        <v>246</v>
      </c>
      <c r="Q739" t="s">
        <v>81</v>
      </c>
      <c r="R739" t="s">
        <v>327</v>
      </c>
      <c r="S739" t="s">
        <v>60</v>
      </c>
      <c r="T739" t="s">
        <v>814</v>
      </c>
      <c r="U739" t="s">
        <v>81</v>
      </c>
      <c r="V739" t="s">
        <v>95</v>
      </c>
      <c r="W739" t="s">
        <v>519</v>
      </c>
      <c r="X739" t="s">
        <v>63</v>
      </c>
      <c r="Y739" t="s">
        <v>64</v>
      </c>
      <c r="Z739" t="s">
        <v>51</v>
      </c>
      <c r="AA739" t="s">
        <v>152</v>
      </c>
      <c r="AB739" t="s">
        <v>150</v>
      </c>
      <c r="AC739" t="s">
        <v>116</v>
      </c>
      <c r="AD739" t="s">
        <v>459</v>
      </c>
      <c r="AE739" t="s">
        <v>111</v>
      </c>
      <c r="AF739" t="s">
        <v>69</v>
      </c>
      <c r="AG739" t="s">
        <v>127</v>
      </c>
      <c r="AH739" t="s">
        <v>71</v>
      </c>
      <c r="AI739" t="s">
        <v>288</v>
      </c>
      <c r="AJ739" t="s">
        <v>73</v>
      </c>
      <c r="AK739" t="s">
        <v>210</v>
      </c>
      <c r="AL739" t="s">
        <v>75</v>
      </c>
      <c r="AM739" t="s">
        <v>76</v>
      </c>
      <c r="AN739" t="s">
        <v>78</v>
      </c>
      <c r="AO739" t="s">
        <v>78</v>
      </c>
      <c r="AP739" t="s">
        <v>293</v>
      </c>
      <c r="AQ739" t="s">
        <v>78</v>
      </c>
      <c r="AR739" t="s">
        <v>81</v>
      </c>
      <c r="AS739" t="s">
        <v>81</v>
      </c>
      <c r="AT739" t="s">
        <v>171</v>
      </c>
      <c r="AU739" t="s">
        <v>84</v>
      </c>
    </row>
    <row r="740" spans="1:47" hidden="1" x14ac:dyDescent="0.3">
      <c r="A740" t="s">
        <v>3522</v>
      </c>
      <c r="B740" t="s">
        <v>3523</v>
      </c>
      <c r="C740" s="1" t="str">
        <f t="shared" si="60"/>
        <v>21:0097</v>
      </c>
      <c r="D740" s="1" t="str">
        <f t="shared" si="61"/>
        <v>21:0013</v>
      </c>
      <c r="E740" t="s">
        <v>3524</v>
      </c>
      <c r="F740" t="s">
        <v>3525</v>
      </c>
      <c r="H740">
        <v>65.752749800000004</v>
      </c>
      <c r="I740">
        <v>-112.4244308</v>
      </c>
      <c r="J740" s="1" t="str">
        <f t="shared" si="62"/>
        <v>Till</v>
      </c>
      <c r="K740" s="1" t="str">
        <f t="shared" si="63"/>
        <v>&lt;63 micron</v>
      </c>
      <c r="L740" t="s">
        <v>51</v>
      </c>
      <c r="M740" t="s">
        <v>422</v>
      </c>
      <c r="N740" t="s">
        <v>53</v>
      </c>
      <c r="O740" t="s">
        <v>112</v>
      </c>
      <c r="P740" t="s">
        <v>210</v>
      </c>
      <c r="Q740" t="s">
        <v>56</v>
      </c>
      <c r="R740" t="s">
        <v>369</v>
      </c>
      <c r="S740" t="s">
        <v>181</v>
      </c>
      <c r="T740" t="s">
        <v>814</v>
      </c>
      <c r="U740" t="s">
        <v>64</v>
      </c>
      <c r="V740" t="s">
        <v>61</v>
      </c>
      <c r="W740" t="s">
        <v>441</v>
      </c>
      <c r="X740" t="s">
        <v>63</v>
      </c>
      <c r="Y740" t="s">
        <v>64</v>
      </c>
      <c r="Z740" t="s">
        <v>51</v>
      </c>
      <c r="AA740" t="s">
        <v>101</v>
      </c>
      <c r="AB740" t="s">
        <v>134</v>
      </c>
      <c r="AC740" t="s">
        <v>81</v>
      </c>
      <c r="AD740" t="s">
        <v>480</v>
      </c>
      <c r="AE740" t="s">
        <v>507</v>
      </c>
      <c r="AF740" t="s">
        <v>69</v>
      </c>
      <c r="AG740" t="s">
        <v>354</v>
      </c>
      <c r="AH740" t="s">
        <v>71</v>
      </c>
      <c r="AI740" t="s">
        <v>80</v>
      </c>
      <c r="AJ740" t="s">
        <v>73</v>
      </c>
      <c r="AK740" t="s">
        <v>103</v>
      </c>
      <c r="AL740" t="s">
        <v>75</v>
      </c>
      <c r="AM740" t="s">
        <v>76</v>
      </c>
      <c r="AN740" t="s">
        <v>78</v>
      </c>
      <c r="AO740" t="s">
        <v>78</v>
      </c>
      <c r="AP740" t="s">
        <v>293</v>
      </c>
      <c r="AQ740" t="s">
        <v>81</v>
      </c>
      <c r="AR740" t="s">
        <v>64</v>
      </c>
      <c r="AS740" t="s">
        <v>81</v>
      </c>
      <c r="AT740" t="s">
        <v>171</v>
      </c>
      <c r="AU740" t="s">
        <v>84</v>
      </c>
    </row>
    <row r="741" spans="1:47" hidden="1" x14ac:dyDescent="0.3">
      <c r="A741" t="s">
        <v>3526</v>
      </c>
      <c r="B741" t="s">
        <v>3527</v>
      </c>
      <c r="C741" s="1" t="str">
        <f t="shared" si="60"/>
        <v>21:0097</v>
      </c>
      <c r="D741" s="1" t="str">
        <f t="shared" si="61"/>
        <v>21:0013</v>
      </c>
      <c r="E741" t="s">
        <v>3528</v>
      </c>
      <c r="F741" t="s">
        <v>3529</v>
      </c>
      <c r="H741">
        <v>65.788822100000004</v>
      </c>
      <c r="I741">
        <v>-112.46458579999999</v>
      </c>
      <c r="J741" s="1" t="str">
        <f t="shared" si="62"/>
        <v>Till</v>
      </c>
      <c r="K741" s="1" t="str">
        <f t="shared" si="63"/>
        <v>&lt;63 micron</v>
      </c>
      <c r="L741" t="s">
        <v>51</v>
      </c>
      <c r="M741" t="s">
        <v>208</v>
      </c>
      <c r="N741" t="s">
        <v>53</v>
      </c>
      <c r="O741" t="s">
        <v>743</v>
      </c>
      <c r="P741" t="s">
        <v>78</v>
      </c>
      <c r="Q741" t="s">
        <v>64</v>
      </c>
      <c r="R741" t="s">
        <v>106</v>
      </c>
      <c r="S741" t="s">
        <v>97</v>
      </c>
      <c r="T741" t="s">
        <v>296</v>
      </c>
      <c r="U741" t="s">
        <v>81</v>
      </c>
      <c r="V741" t="s">
        <v>117</v>
      </c>
      <c r="W741" t="s">
        <v>459</v>
      </c>
      <c r="X741" t="s">
        <v>72</v>
      </c>
      <c r="Y741" t="s">
        <v>64</v>
      </c>
      <c r="Z741" t="s">
        <v>51</v>
      </c>
      <c r="AA741" t="s">
        <v>346</v>
      </c>
      <c r="AB741" t="s">
        <v>789</v>
      </c>
      <c r="AC741" t="s">
        <v>64</v>
      </c>
      <c r="AD741" t="s">
        <v>429</v>
      </c>
      <c r="AE741" t="s">
        <v>68</v>
      </c>
      <c r="AF741" t="s">
        <v>69</v>
      </c>
      <c r="AG741" t="s">
        <v>548</v>
      </c>
      <c r="AH741" t="s">
        <v>102</v>
      </c>
      <c r="AI741" t="s">
        <v>298</v>
      </c>
      <c r="AJ741" t="s">
        <v>73</v>
      </c>
      <c r="AK741" t="s">
        <v>321</v>
      </c>
      <c r="AL741" t="s">
        <v>75</v>
      </c>
      <c r="AM741" t="s">
        <v>76</v>
      </c>
      <c r="AN741" t="s">
        <v>78</v>
      </c>
      <c r="AO741" t="s">
        <v>78</v>
      </c>
      <c r="AP741" t="s">
        <v>58</v>
      </c>
      <c r="AQ741" t="s">
        <v>56</v>
      </c>
      <c r="AR741" t="s">
        <v>64</v>
      </c>
      <c r="AS741" t="s">
        <v>170</v>
      </c>
      <c r="AT741" t="s">
        <v>171</v>
      </c>
      <c r="AU741" t="s">
        <v>84</v>
      </c>
    </row>
    <row r="742" spans="1:47" hidden="1" x14ac:dyDescent="0.3">
      <c r="A742" t="s">
        <v>3530</v>
      </c>
      <c r="B742" t="s">
        <v>3531</v>
      </c>
      <c r="C742" s="1" t="str">
        <f t="shared" si="60"/>
        <v>21:0097</v>
      </c>
      <c r="D742" s="1" t="str">
        <f t="shared" si="61"/>
        <v>21:0013</v>
      </c>
      <c r="E742" t="s">
        <v>3528</v>
      </c>
      <c r="F742" t="s">
        <v>3532</v>
      </c>
      <c r="H742">
        <v>65.788822100000004</v>
      </c>
      <c r="I742">
        <v>-112.46458579999999</v>
      </c>
      <c r="J742" s="1" t="str">
        <f t="shared" si="62"/>
        <v>Till</v>
      </c>
      <c r="K742" s="1" t="str">
        <f t="shared" si="63"/>
        <v>&lt;63 micron</v>
      </c>
      <c r="L742" t="s">
        <v>51</v>
      </c>
      <c r="M742" t="s">
        <v>355</v>
      </c>
      <c r="N742" t="s">
        <v>53</v>
      </c>
      <c r="O742" t="s">
        <v>245</v>
      </c>
      <c r="P742" t="s">
        <v>78</v>
      </c>
      <c r="Q742" t="s">
        <v>259</v>
      </c>
      <c r="R742" t="s">
        <v>106</v>
      </c>
      <c r="S742" t="s">
        <v>97</v>
      </c>
      <c r="T742" t="s">
        <v>382</v>
      </c>
      <c r="U742" t="s">
        <v>81</v>
      </c>
      <c r="V742" t="s">
        <v>253</v>
      </c>
      <c r="W742" t="s">
        <v>685</v>
      </c>
      <c r="X742" t="s">
        <v>72</v>
      </c>
      <c r="Y742" t="s">
        <v>64</v>
      </c>
      <c r="Z742" t="s">
        <v>51</v>
      </c>
      <c r="AA742" t="s">
        <v>65</v>
      </c>
      <c r="AB742" t="s">
        <v>753</v>
      </c>
      <c r="AC742" t="s">
        <v>64</v>
      </c>
      <c r="AD742" t="s">
        <v>415</v>
      </c>
      <c r="AE742" t="s">
        <v>206</v>
      </c>
      <c r="AF742" t="s">
        <v>69</v>
      </c>
      <c r="AG742" t="s">
        <v>413</v>
      </c>
      <c r="AH742" t="s">
        <v>194</v>
      </c>
      <c r="AI742" t="s">
        <v>63</v>
      </c>
      <c r="AJ742" t="s">
        <v>73</v>
      </c>
      <c r="AK742" t="s">
        <v>97</v>
      </c>
      <c r="AL742" t="s">
        <v>75</v>
      </c>
      <c r="AM742" t="s">
        <v>76</v>
      </c>
      <c r="AN742" t="s">
        <v>168</v>
      </c>
      <c r="AO742" t="s">
        <v>78</v>
      </c>
      <c r="AP742" t="s">
        <v>58</v>
      </c>
      <c r="AQ742" t="s">
        <v>405</v>
      </c>
      <c r="AR742" t="s">
        <v>64</v>
      </c>
      <c r="AS742" t="s">
        <v>170</v>
      </c>
      <c r="AT742" t="s">
        <v>171</v>
      </c>
      <c r="AU742" t="s">
        <v>84</v>
      </c>
    </row>
    <row r="743" spans="1:47" hidden="1" x14ac:dyDescent="0.3">
      <c r="A743" t="s">
        <v>3533</v>
      </c>
      <c r="B743" t="s">
        <v>3534</v>
      </c>
      <c r="C743" s="1" t="str">
        <f t="shared" si="60"/>
        <v>21:0097</v>
      </c>
      <c r="D743" s="1" t="str">
        <f t="shared" si="61"/>
        <v>21:0013</v>
      </c>
      <c r="E743" t="s">
        <v>3535</v>
      </c>
      <c r="F743" t="s">
        <v>3536</v>
      </c>
      <c r="H743">
        <v>65.879202899999996</v>
      </c>
      <c r="I743">
        <v>-112.44885859999999</v>
      </c>
      <c r="J743" s="1" t="str">
        <f t="shared" si="62"/>
        <v>Till</v>
      </c>
      <c r="K743" s="1" t="str">
        <f t="shared" si="63"/>
        <v>&lt;63 micron</v>
      </c>
      <c r="L743" t="s">
        <v>51</v>
      </c>
      <c r="M743" t="s">
        <v>340</v>
      </c>
      <c r="N743" t="s">
        <v>53</v>
      </c>
      <c r="O743" t="s">
        <v>707</v>
      </c>
      <c r="P743" t="s">
        <v>153</v>
      </c>
      <c r="Q743" t="s">
        <v>64</v>
      </c>
      <c r="R743" t="s">
        <v>249</v>
      </c>
      <c r="S743" t="s">
        <v>60</v>
      </c>
      <c r="T743" t="s">
        <v>318</v>
      </c>
      <c r="U743" t="s">
        <v>56</v>
      </c>
      <c r="V743" t="s">
        <v>154</v>
      </c>
      <c r="W743" t="s">
        <v>442</v>
      </c>
      <c r="X743" t="s">
        <v>97</v>
      </c>
      <c r="Y743" t="s">
        <v>64</v>
      </c>
      <c r="Z743" t="s">
        <v>51</v>
      </c>
      <c r="AA743" t="s">
        <v>162</v>
      </c>
      <c r="AB743" t="s">
        <v>236</v>
      </c>
      <c r="AC743" t="s">
        <v>64</v>
      </c>
      <c r="AD743" t="s">
        <v>708</v>
      </c>
      <c r="AE743" t="s">
        <v>419</v>
      </c>
      <c r="AF743" t="s">
        <v>69</v>
      </c>
      <c r="AG743" t="s">
        <v>308</v>
      </c>
      <c r="AH743" t="s">
        <v>194</v>
      </c>
      <c r="AI743" t="s">
        <v>74</v>
      </c>
      <c r="AJ743" t="s">
        <v>73</v>
      </c>
      <c r="AK743" t="s">
        <v>421</v>
      </c>
      <c r="AL743" t="s">
        <v>75</v>
      </c>
      <c r="AM743" t="s">
        <v>76</v>
      </c>
      <c r="AN743" t="s">
        <v>92</v>
      </c>
      <c r="AO743" t="s">
        <v>78</v>
      </c>
      <c r="AP743" t="s">
        <v>332</v>
      </c>
      <c r="AQ743" t="s">
        <v>81</v>
      </c>
      <c r="AR743" t="s">
        <v>64</v>
      </c>
      <c r="AS743" t="s">
        <v>81</v>
      </c>
      <c r="AT743" t="s">
        <v>171</v>
      </c>
      <c r="AU743" t="s">
        <v>84</v>
      </c>
    </row>
    <row r="744" spans="1:47" hidden="1" x14ac:dyDescent="0.3">
      <c r="A744" t="s">
        <v>3537</v>
      </c>
      <c r="B744" t="s">
        <v>3538</v>
      </c>
      <c r="C744" s="1" t="str">
        <f t="shared" si="60"/>
        <v>21:0097</v>
      </c>
      <c r="D744" s="1" t="str">
        <f t="shared" si="61"/>
        <v>21:0013</v>
      </c>
      <c r="E744" t="s">
        <v>3539</v>
      </c>
      <c r="F744" t="s">
        <v>3540</v>
      </c>
      <c r="H744">
        <v>65.233818900000003</v>
      </c>
      <c r="I744">
        <v>-112.6650308</v>
      </c>
      <c r="J744" s="1" t="str">
        <f t="shared" si="62"/>
        <v>Till</v>
      </c>
      <c r="K744" s="1" t="str">
        <f t="shared" si="63"/>
        <v>&lt;63 micron</v>
      </c>
      <c r="L744" t="s">
        <v>51</v>
      </c>
      <c r="M744" t="s">
        <v>52</v>
      </c>
      <c r="N744" t="s">
        <v>53</v>
      </c>
      <c r="O744" t="s">
        <v>766</v>
      </c>
      <c r="P744" t="s">
        <v>56</v>
      </c>
      <c r="Q744" t="s">
        <v>64</v>
      </c>
      <c r="R744" t="s">
        <v>494</v>
      </c>
      <c r="S744" t="s">
        <v>97</v>
      </c>
      <c r="T744" t="s">
        <v>382</v>
      </c>
      <c r="U744" t="s">
        <v>81</v>
      </c>
      <c r="V744" t="s">
        <v>61</v>
      </c>
      <c r="W744" t="s">
        <v>708</v>
      </c>
      <c r="X744" t="s">
        <v>63</v>
      </c>
      <c r="Y744" t="s">
        <v>64</v>
      </c>
      <c r="Z744" t="s">
        <v>51</v>
      </c>
      <c r="AA744" t="s">
        <v>65</v>
      </c>
      <c r="AB744" t="s">
        <v>134</v>
      </c>
      <c r="AC744" t="s">
        <v>64</v>
      </c>
      <c r="AD744" t="s">
        <v>399</v>
      </c>
      <c r="AE744" t="s">
        <v>176</v>
      </c>
      <c r="AF744" t="s">
        <v>69</v>
      </c>
      <c r="AG744" t="s">
        <v>145</v>
      </c>
      <c r="AH744" t="s">
        <v>71</v>
      </c>
      <c r="AI744" t="s">
        <v>74</v>
      </c>
      <c r="AJ744" t="s">
        <v>73</v>
      </c>
      <c r="AK744" t="s">
        <v>125</v>
      </c>
      <c r="AL744" t="s">
        <v>75</v>
      </c>
      <c r="AM744" t="s">
        <v>76</v>
      </c>
      <c r="AN744" t="s">
        <v>78</v>
      </c>
      <c r="AO744" t="s">
        <v>78</v>
      </c>
      <c r="AP744" t="s">
        <v>225</v>
      </c>
      <c r="AQ744" t="s">
        <v>600</v>
      </c>
      <c r="AR744" t="s">
        <v>64</v>
      </c>
      <c r="AS744" t="s">
        <v>82</v>
      </c>
      <c r="AT744" t="s">
        <v>171</v>
      </c>
      <c r="AU744" t="s">
        <v>84</v>
      </c>
    </row>
    <row r="745" spans="1:47" hidden="1" x14ac:dyDescent="0.3">
      <c r="A745" t="s">
        <v>3541</v>
      </c>
      <c r="B745" t="s">
        <v>3542</v>
      </c>
      <c r="C745" s="1" t="str">
        <f t="shared" si="60"/>
        <v>21:0097</v>
      </c>
      <c r="D745" s="1" t="str">
        <f t="shared" si="61"/>
        <v>21:0013</v>
      </c>
      <c r="E745" t="s">
        <v>3543</v>
      </c>
      <c r="F745" t="s">
        <v>3544</v>
      </c>
      <c r="H745">
        <v>65.150838300000004</v>
      </c>
      <c r="I745">
        <v>-112.58772310000001</v>
      </c>
      <c r="J745" s="1" t="str">
        <f t="shared" si="62"/>
        <v>Till</v>
      </c>
      <c r="K745" s="1" t="str">
        <f t="shared" si="63"/>
        <v>&lt;63 micron</v>
      </c>
      <c r="L745" t="s">
        <v>51</v>
      </c>
      <c r="M745" t="s">
        <v>97</v>
      </c>
      <c r="N745" t="s">
        <v>181</v>
      </c>
      <c r="O745" t="s">
        <v>743</v>
      </c>
      <c r="P745" t="s">
        <v>299</v>
      </c>
      <c r="Q745" t="s">
        <v>81</v>
      </c>
      <c r="R745" t="s">
        <v>261</v>
      </c>
      <c r="S745" t="s">
        <v>60</v>
      </c>
      <c r="T745" t="s">
        <v>223</v>
      </c>
      <c r="U745" t="s">
        <v>64</v>
      </c>
      <c r="V745" t="s">
        <v>95</v>
      </c>
      <c r="W745" t="s">
        <v>888</v>
      </c>
      <c r="X745" t="s">
        <v>58</v>
      </c>
      <c r="Y745" t="s">
        <v>64</v>
      </c>
      <c r="Z745" t="s">
        <v>51</v>
      </c>
      <c r="AA745" t="s">
        <v>413</v>
      </c>
      <c r="AB745" t="s">
        <v>1172</v>
      </c>
      <c r="AC745" t="s">
        <v>64</v>
      </c>
      <c r="AD745" t="s">
        <v>122</v>
      </c>
      <c r="AE745" t="s">
        <v>363</v>
      </c>
      <c r="AF745" t="s">
        <v>69</v>
      </c>
      <c r="AG745" t="s">
        <v>825</v>
      </c>
      <c r="AH745" t="s">
        <v>71</v>
      </c>
      <c r="AI745" t="s">
        <v>167</v>
      </c>
      <c r="AJ745" t="s">
        <v>73</v>
      </c>
      <c r="AK745" t="s">
        <v>332</v>
      </c>
      <c r="AL745" t="s">
        <v>75</v>
      </c>
      <c r="AM745" t="s">
        <v>76</v>
      </c>
      <c r="AN745" t="s">
        <v>78</v>
      </c>
      <c r="AO745" t="s">
        <v>78</v>
      </c>
      <c r="AP745" t="s">
        <v>152</v>
      </c>
      <c r="AQ745" t="s">
        <v>167</v>
      </c>
      <c r="AR745" t="s">
        <v>64</v>
      </c>
      <c r="AS745" t="s">
        <v>170</v>
      </c>
      <c r="AT745" t="s">
        <v>171</v>
      </c>
      <c r="AU745" t="s">
        <v>84</v>
      </c>
    </row>
    <row r="746" spans="1:47" hidden="1" x14ac:dyDescent="0.3">
      <c r="A746" t="s">
        <v>3545</v>
      </c>
      <c r="B746" t="s">
        <v>3546</v>
      </c>
      <c r="C746" s="1" t="str">
        <f t="shared" si="60"/>
        <v>21:0097</v>
      </c>
      <c r="D746" s="1" t="str">
        <f t="shared" si="61"/>
        <v>21:0013</v>
      </c>
      <c r="E746" t="s">
        <v>3547</v>
      </c>
      <c r="F746" t="s">
        <v>3548</v>
      </c>
      <c r="H746">
        <v>65.018856099999994</v>
      </c>
      <c r="I746">
        <v>-112.70311700000001</v>
      </c>
      <c r="J746" s="1" t="str">
        <f t="shared" si="62"/>
        <v>Till</v>
      </c>
      <c r="K746" s="1" t="str">
        <f t="shared" si="63"/>
        <v>&lt;63 micron</v>
      </c>
      <c r="L746" t="s">
        <v>51</v>
      </c>
      <c r="M746" t="s">
        <v>436</v>
      </c>
      <c r="N746" t="s">
        <v>53</v>
      </c>
      <c r="O746" t="s">
        <v>90</v>
      </c>
      <c r="P746" t="s">
        <v>155</v>
      </c>
      <c r="Q746" t="s">
        <v>64</v>
      </c>
      <c r="R746" t="s">
        <v>190</v>
      </c>
      <c r="S746" t="s">
        <v>116</v>
      </c>
      <c r="T746" t="s">
        <v>120</v>
      </c>
      <c r="U746" t="s">
        <v>259</v>
      </c>
      <c r="V746" t="s">
        <v>259</v>
      </c>
      <c r="W746" t="s">
        <v>1308</v>
      </c>
      <c r="X746" t="s">
        <v>72</v>
      </c>
      <c r="Y746" t="s">
        <v>64</v>
      </c>
      <c r="Z746" t="s">
        <v>51</v>
      </c>
      <c r="AA746" t="s">
        <v>318</v>
      </c>
      <c r="AB746" t="s">
        <v>789</v>
      </c>
      <c r="AC746" t="s">
        <v>64</v>
      </c>
      <c r="AD746" t="s">
        <v>854</v>
      </c>
      <c r="AE746" t="s">
        <v>176</v>
      </c>
      <c r="AF746" t="s">
        <v>69</v>
      </c>
      <c r="AG746" t="s">
        <v>494</v>
      </c>
      <c r="AH746" t="s">
        <v>71</v>
      </c>
      <c r="AI746" t="s">
        <v>196</v>
      </c>
      <c r="AJ746" t="s">
        <v>73</v>
      </c>
      <c r="AK746" t="s">
        <v>153</v>
      </c>
      <c r="AL746" t="s">
        <v>75</v>
      </c>
      <c r="AM746" t="s">
        <v>76</v>
      </c>
      <c r="AN746" t="s">
        <v>78</v>
      </c>
      <c r="AO746" t="s">
        <v>78</v>
      </c>
      <c r="AP746" t="s">
        <v>178</v>
      </c>
      <c r="AQ746" t="s">
        <v>89</v>
      </c>
      <c r="AR746" t="s">
        <v>64</v>
      </c>
      <c r="AS746" t="s">
        <v>55</v>
      </c>
      <c r="AT746" t="s">
        <v>171</v>
      </c>
      <c r="AU746" t="s">
        <v>84</v>
      </c>
    </row>
    <row r="747" spans="1:47" hidden="1" x14ac:dyDescent="0.3">
      <c r="A747" t="s">
        <v>3549</v>
      </c>
      <c r="B747" t="s">
        <v>3550</v>
      </c>
      <c r="C747" s="1" t="str">
        <f t="shared" si="60"/>
        <v>21:0097</v>
      </c>
      <c r="D747" s="1" t="str">
        <f t="shared" si="61"/>
        <v>21:0013</v>
      </c>
      <c r="E747" t="s">
        <v>3551</v>
      </c>
      <c r="F747" t="s">
        <v>3552</v>
      </c>
      <c r="H747">
        <v>65.052424599999995</v>
      </c>
      <c r="I747">
        <v>-112.8056448</v>
      </c>
      <c r="J747" s="1" t="str">
        <f t="shared" si="62"/>
        <v>Till</v>
      </c>
      <c r="K747" s="1" t="str">
        <f t="shared" si="63"/>
        <v>&lt;63 micron</v>
      </c>
      <c r="L747" t="s">
        <v>51</v>
      </c>
      <c r="M747" t="s">
        <v>436</v>
      </c>
      <c r="N747" t="s">
        <v>53</v>
      </c>
      <c r="O747" t="s">
        <v>375</v>
      </c>
      <c r="P747" t="s">
        <v>436</v>
      </c>
      <c r="Q747" t="s">
        <v>64</v>
      </c>
      <c r="R747" t="s">
        <v>190</v>
      </c>
      <c r="S747" t="s">
        <v>116</v>
      </c>
      <c r="T747" t="s">
        <v>281</v>
      </c>
      <c r="U747" t="s">
        <v>64</v>
      </c>
      <c r="V747" t="s">
        <v>219</v>
      </c>
      <c r="W747" t="s">
        <v>3553</v>
      </c>
      <c r="X747" t="s">
        <v>119</v>
      </c>
      <c r="Y747" t="s">
        <v>64</v>
      </c>
      <c r="Z747" t="s">
        <v>51</v>
      </c>
      <c r="AA747" t="s">
        <v>68</v>
      </c>
      <c r="AB747" t="s">
        <v>487</v>
      </c>
      <c r="AC747" t="s">
        <v>64</v>
      </c>
      <c r="AD747" t="s">
        <v>883</v>
      </c>
      <c r="AE747" t="s">
        <v>337</v>
      </c>
      <c r="AF747" t="s">
        <v>69</v>
      </c>
      <c r="AG747" t="s">
        <v>145</v>
      </c>
      <c r="AH747" t="s">
        <v>71</v>
      </c>
      <c r="AI747" t="s">
        <v>348</v>
      </c>
      <c r="AJ747" t="s">
        <v>73</v>
      </c>
      <c r="AK747" t="s">
        <v>196</v>
      </c>
      <c r="AL747" t="s">
        <v>75</v>
      </c>
      <c r="AM747" t="s">
        <v>76</v>
      </c>
      <c r="AN747" t="s">
        <v>78</v>
      </c>
      <c r="AO747" t="s">
        <v>78</v>
      </c>
      <c r="AP747" t="s">
        <v>281</v>
      </c>
      <c r="AQ747" t="s">
        <v>398</v>
      </c>
      <c r="AR747" t="s">
        <v>64</v>
      </c>
      <c r="AS747" t="s">
        <v>55</v>
      </c>
      <c r="AT747" t="s">
        <v>171</v>
      </c>
      <c r="AU747" t="s">
        <v>84</v>
      </c>
    </row>
    <row r="748" spans="1:47" hidden="1" x14ac:dyDescent="0.3">
      <c r="A748" t="s">
        <v>3554</v>
      </c>
      <c r="B748" t="s">
        <v>3555</v>
      </c>
      <c r="C748" s="1" t="str">
        <f t="shared" si="60"/>
        <v>21:0097</v>
      </c>
      <c r="D748" s="1" t="str">
        <f t="shared" si="61"/>
        <v>21:0013</v>
      </c>
      <c r="E748" t="s">
        <v>3556</v>
      </c>
      <c r="F748" t="s">
        <v>3557</v>
      </c>
      <c r="H748">
        <v>65.046149799999995</v>
      </c>
      <c r="I748">
        <v>-112.98219280000001</v>
      </c>
      <c r="J748" s="1" t="str">
        <f t="shared" si="62"/>
        <v>Till</v>
      </c>
      <c r="K748" s="1" t="str">
        <f t="shared" si="63"/>
        <v>&lt;63 micron</v>
      </c>
      <c r="L748" t="s">
        <v>51</v>
      </c>
      <c r="M748" t="s">
        <v>340</v>
      </c>
      <c r="N748" t="s">
        <v>97</v>
      </c>
      <c r="O748" t="s">
        <v>90</v>
      </c>
      <c r="P748" t="s">
        <v>82</v>
      </c>
      <c r="Q748" t="s">
        <v>64</v>
      </c>
      <c r="R748" t="s">
        <v>94</v>
      </c>
      <c r="S748" t="s">
        <v>116</v>
      </c>
      <c r="T748" t="s">
        <v>287</v>
      </c>
      <c r="U748" t="s">
        <v>64</v>
      </c>
      <c r="V748" t="s">
        <v>95</v>
      </c>
      <c r="W748" t="s">
        <v>2646</v>
      </c>
      <c r="X748" t="s">
        <v>58</v>
      </c>
      <c r="Y748" t="s">
        <v>64</v>
      </c>
      <c r="Z748" t="s">
        <v>51</v>
      </c>
      <c r="AA748" t="s">
        <v>354</v>
      </c>
      <c r="AB748" t="s">
        <v>1156</v>
      </c>
      <c r="AC748" t="s">
        <v>64</v>
      </c>
      <c r="AD748" t="s">
        <v>577</v>
      </c>
      <c r="AE748" t="s">
        <v>336</v>
      </c>
      <c r="AF748" t="s">
        <v>69</v>
      </c>
      <c r="AG748" t="s">
        <v>272</v>
      </c>
      <c r="AH748" t="s">
        <v>71</v>
      </c>
      <c r="AI748" t="s">
        <v>421</v>
      </c>
      <c r="AJ748" t="s">
        <v>73</v>
      </c>
      <c r="AK748" t="s">
        <v>74</v>
      </c>
      <c r="AL748" t="s">
        <v>75</v>
      </c>
      <c r="AM748" t="s">
        <v>76</v>
      </c>
      <c r="AN748" t="s">
        <v>78</v>
      </c>
      <c r="AO748" t="s">
        <v>259</v>
      </c>
      <c r="AP748" t="s">
        <v>507</v>
      </c>
      <c r="AQ748" t="s">
        <v>167</v>
      </c>
      <c r="AR748" t="s">
        <v>64</v>
      </c>
      <c r="AS748" t="s">
        <v>56</v>
      </c>
      <c r="AT748" t="s">
        <v>171</v>
      </c>
      <c r="AU748" t="s">
        <v>84</v>
      </c>
    </row>
    <row r="749" spans="1:47" hidden="1" x14ac:dyDescent="0.3">
      <c r="A749" t="s">
        <v>3558</v>
      </c>
      <c r="B749" t="s">
        <v>3559</v>
      </c>
      <c r="C749" s="1" t="str">
        <f t="shared" si="60"/>
        <v>21:0097</v>
      </c>
      <c r="D749" s="1" t="str">
        <f t="shared" si="61"/>
        <v>21:0013</v>
      </c>
      <c r="E749" t="s">
        <v>3560</v>
      </c>
      <c r="F749" t="s">
        <v>3561</v>
      </c>
      <c r="H749">
        <v>65.136554099999998</v>
      </c>
      <c r="I749">
        <v>-112.8664137</v>
      </c>
      <c r="J749" s="1" t="str">
        <f t="shared" si="62"/>
        <v>Till</v>
      </c>
      <c r="K749" s="1" t="str">
        <f t="shared" si="63"/>
        <v>&lt;63 micron</v>
      </c>
      <c r="L749" t="s">
        <v>51</v>
      </c>
      <c r="M749" t="s">
        <v>405</v>
      </c>
      <c r="N749" t="s">
        <v>53</v>
      </c>
      <c r="O749" t="s">
        <v>381</v>
      </c>
      <c r="P749" t="s">
        <v>436</v>
      </c>
      <c r="Q749" t="s">
        <v>64</v>
      </c>
      <c r="R749" t="s">
        <v>261</v>
      </c>
      <c r="S749" t="s">
        <v>181</v>
      </c>
      <c r="T749" t="s">
        <v>336</v>
      </c>
      <c r="U749" t="s">
        <v>81</v>
      </c>
      <c r="V749" t="s">
        <v>95</v>
      </c>
      <c r="W749" t="s">
        <v>182</v>
      </c>
      <c r="X749" t="s">
        <v>72</v>
      </c>
      <c r="Y749" t="s">
        <v>64</v>
      </c>
      <c r="Z749" t="s">
        <v>51</v>
      </c>
      <c r="AA749" t="s">
        <v>413</v>
      </c>
      <c r="AB749" t="s">
        <v>2680</v>
      </c>
      <c r="AC749" t="s">
        <v>64</v>
      </c>
      <c r="AD749" t="s">
        <v>222</v>
      </c>
      <c r="AE749" t="s">
        <v>68</v>
      </c>
      <c r="AF749" t="s">
        <v>69</v>
      </c>
      <c r="AG749" t="s">
        <v>389</v>
      </c>
      <c r="AH749" t="s">
        <v>71</v>
      </c>
      <c r="AI749" t="s">
        <v>264</v>
      </c>
      <c r="AJ749" t="s">
        <v>73</v>
      </c>
      <c r="AK749" t="s">
        <v>226</v>
      </c>
      <c r="AL749" t="s">
        <v>75</v>
      </c>
      <c r="AM749" t="s">
        <v>76</v>
      </c>
      <c r="AN749" t="s">
        <v>78</v>
      </c>
      <c r="AO749" t="s">
        <v>78</v>
      </c>
      <c r="AP749" t="s">
        <v>223</v>
      </c>
      <c r="AQ749" t="s">
        <v>103</v>
      </c>
      <c r="AR749" t="s">
        <v>64</v>
      </c>
      <c r="AS749" t="s">
        <v>333</v>
      </c>
      <c r="AT749" t="s">
        <v>171</v>
      </c>
      <c r="AU749" t="s">
        <v>84</v>
      </c>
    </row>
    <row r="750" spans="1:47" hidden="1" x14ac:dyDescent="0.3">
      <c r="A750" t="s">
        <v>3562</v>
      </c>
      <c r="B750" t="s">
        <v>3563</v>
      </c>
      <c r="C750" s="1" t="str">
        <f t="shared" si="60"/>
        <v>21:0097</v>
      </c>
      <c r="D750" s="1" t="str">
        <f t="shared" si="61"/>
        <v>21:0013</v>
      </c>
      <c r="E750" t="s">
        <v>3564</v>
      </c>
      <c r="F750" t="s">
        <v>3565</v>
      </c>
      <c r="H750">
        <v>65.155356600000005</v>
      </c>
      <c r="I750">
        <v>-112.77483359999999</v>
      </c>
      <c r="J750" s="1" t="str">
        <f t="shared" si="62"/>
        <v>Till</v>
      </c>
      <c r="K750" s="1" t="str">
        <f t="shared" si="63"/>
        <v>&lt;63 micron</v>
      </c>
      <c r="L750" t="s">
        <v>51</v>
      </c>
      <c r="M750" t="s">
        <v>209</v>
      </c>
      <c r="N750" t="s">
        <v>53</v>
      </c>
      <c r="O750" t="s">
        <v>504</v>
      </c>
      <c r="P750" t="s">
        <v>246</v>
      </c>
      <c r="Q750" t="s">
        <v>81</v>
      </c>
      <c r="R750" t="s">
        <v>261</v>
      </c>
      <c r="S750" t="s">
        <v>209</v>
      </c>
      <c r="T750" t="s">
        <v>218</v>
      </c>
      <c r="U750" t="s">
        <v>81</v>
      </c>
      <c r="V750" t="s">
        <v>61</v>
      </c>
      <c r="W750" t="s">
        <v>479</v>
      </c>
      <c r="X750" t="s">
        <v>72</v>
      </c>
      <c r="Y750" t="s">
        <v>64</v>
      </c>
      <c r="Z750" t="s">
        <v>51</v>
      </c>
      <c r="AA750" t="s">
        <v>273</v>
      </c>
      <c r="AB750" t="s">
        <v>2680</v>
      </c>
      <c r="AC750" t="s">
        <v>64</v>
      </c>
      <c r="AD750" t="s">
        <v>222</v>
      </c>
      <c r="AE750" t="s">
        <v>318</v>
      </c>
      <c r="AF750" t="s">
        <v>69</v>
      </c>
      <c r="AG750" t="s">
        <v>420</v>
      </c>
      <c r="AH750" t="s">
        <v>251</v>
      </c>
      <c r="AI750" t="s">
        <v>298</v>
      </c>
      <c r="AJ750" t="s">
        <v>73</v>
      </c>
      <c r="AK750" t="s">
        <v>97</v>
      </c>
      <c r="AL750" t="s">
        <v>75</v>
      </c>
      <c r="AM750" t="s">
        <v>76</v>
      </c>
      <c r="AN750" t="s">
        <v>78</v>
      </c>
      <c r="AO750" t="s">
        <v>78</v>
      </c>
      <c r="AP750" t="s">
        <v>507</v>
      </c>
      <c r="AQ750" t="s">
        <v>314</v>
      </c>
      <c r="AR750" t="s">
        <v>64</v>
      </c>
      <c r="AS750" t="s">
        <v>55</v>
      </c>
      <c r="AT750" t="s">
        <v>113</v>
      </c>
      <c r="AU750" t="s">
        <v>84</v>
      </c>
    </row>
    <row r="751" spans="1:47" hidden="1" x14ac:dyDescent="0.3">
      <c r="A751" t="s">
        <v>3566</v>
      </c>
      <c r="B751" t="s">
        <v>3567</v>
      </c>
      <c r="C751" s="1" t="str">
        <f t="shared" si="60"/>
        <v>21:0097</v>
      </c>
      <c r="D751" s="1" t="str">
        <f t="shared" si="61"/>
        <v>21:0013</v>
      </c>
      <c r="E751" t="s">
        <v>3568</v>
      </c>
      <c r="F751" t="s">
        <v>3569</v>
      </c>
      <c r="H751">
        <v>65.2289356</v>
      </c>
      <c r="I751">
        <v>-112.9730019</v>
      </c>
      <c r="J751" s="1" t="str">
        <f t="shared" si="62"/>
        <v>Till</v>
      </c>
      <c r="K751" s="1" t="str">
        <f t="shared" si="63"/>
        <v>&lt;63 micron</v>
      </c>
      <c r="L751" t="s">
        <v>51</v>
      </c>
      <c r="M751" t="s">
        <v>183</v>
      </c>
      <c r="N751" t="s">
        <v>53</v>
      </c>
      <c r="O751" t="s">
        <v>375</v>
      </c>
      <c r="P751" t="s">
        <v>167</v>
      </c>
      <c r="Q751" t="s">
        <v>81</v>
      </c>
      <c r="R751" t="s">
        <v>115</v>
      </c>
      <c r="S751" t="s">
        <v>72</v>
      </c>
      <c r="T751" t="s">
        <v>338</v>
      </c>
      <c r="U751" t="s">
        <v>259</v>
      </c>
      <c r="V751" t="s">
        <v>154</v>
      </c>
      <c r="W751" t="s">
        <v>326</v>
      </c>
      <c r="X751" t="s">
        <v>63</v>
      </c>
      <c r="Y751" t="s">
        <v>64</v>
      </c>
      <c r="Z751" t="s">
        <v>51</v>
      </c>
      <c r="AA751" t="s">
        <v>318</v>
      </c>
      <c r="AB751" t="s">
        <v>134</v>
      </c>
      <c r="AC751" t="s">
        <v>64</v>
      </c>
      <c r="AD751" t="s">
        <v>82</v>
      </c>
      <c r="AE751" t="s">
        <v>206</v>
      </c>
      <c r="AF751" t="s">
        <v>69</v>
      </c>
      <c r="AG751" t="s">
        <v>607</v>
      </c>
      <c r="AH751" t="s">
        <v>102</v>
      </c>
      <c r="AI751" t="s">
        <v>124</v>
      </c>
      <c r="AJ751" t="s">
        <v>73</v>
      </c>
      <c r="AK751" t="s">
        <v>314</v>
      </c>
      <c r="AL751" t="s">
        <v>75</v>
      </c>
      <c r="AM751" t="s">
        <v>76</v>
      </c>
      <c r="AN751" t="s">
        <v>78</v>
      </c>
      <c r="AO751" t="s">
        <v>78</v>
      </c>
      <c r="AP751" t="s">
        <v>178</v>
      </c>
      <c r="AQ751" t="s">
        <v>170</v>
      </c>
      <c r="AR751" t="s">
        <v>64</v>
      </c>
      <c r="AS751" t="s">
        <v>82</v>
      </c>
      <c r="AT751" t="s">
        <v>171</v>
      </c>
      <c r="AU751" t="s">
        <v>84</v>
      </c>
    </row>
    <row r="752" spans="1:47" hidden="1" x14ac:dyDescent="0.3">
      <c r="A752" t="s">
        <v>3570</v>
      </c>
      <c r="B752" t="s">
        <v>3571</v>
      </c>
      <c r="C752" s="1" t="str">
        <f t="shared" si="60"/>
        <v>21:0097</v>
      </c>
      <c r="D752" s="1" t="str">
        <f t="shared" si="61"/>
        <v>21:0013</v>
      </c>
      <c r="E752" t="s">
        <v>3568</v>
      </c>
      <c r="F752" t="s">
        <v>3572</v>
      </c>
      <c r="H752">
        <v>65.2289356</v>
      </c>
      <c r="I752">
        <v>-112.9730019</v>
      </c>
      <c r="J752" s="1" t="str">
        <f t="shared" si="62"/>
        <v>Till</v>
      </c>
      <c r="K752" s="1" t="str">
        <f t="shared" si="63"/>
        <v>&lt;63 micron</v>
      </c>
      <c r="L752" t="s">
        <v>51</v>
      </c>
      <c r="M752" t="s">
        <v>183</v>
      </c>
      <c r="N752" t="s">
        <v>60</v>
      </c>
      <c r="O752" t="s">
        <v>381</v>
      </c>
      <c r="P752" t="s">
        <v>473</v>
      </c>
      <c r="Q752" t="s">
        <v>64</v>
      </c>
      <c r="R752" t="s">
        <v>435</v>
      </c>
      <c r="S752" t="s">
        <v>119</v>
      </c>
      <c r="T752" t="s">
        <v>814</v>
      </c>
      <c r="U752" t="s">
        <v>259</v>
      </c>
      <c r="V752" t="s">
        <v>154</v>
      </c>
      <c r="W752" t="s">
        <v>441</v>
      </c>
      <c r="X752" t="s">
        <v>63</v>
      </c>
      <c r="Y752" t="s">
        <v>64</v>
      </c>
      <c r="Z752" t="s">
        <v>51</v>
      </c>
      <c r="AA752" t="s">
        <v>318</v>
      </c>
      <c r="AB752" t="s">
        <v>319</v>
      </c>
      <c r="AC752" t="s">
        <v>64</v>
      </c>
      <c r="AD752" t="s">
        <v>81</v>
      </c>
      <c r="AE752" t="s">
        <v>98</v>
      </c>
      <c r="AF752" t="s">
        <v>69</v>
      </c>
      <c r="AG752" t="s">
        <v>218</v>
      </c>
      <c r="AH752" t="s">
        <v>71</v>
      </c>
      <c r="AI752" t="s">
        <v>153</v>
      </c>
      <c r="AJ752" t="s">
        <v>73</v>
      </c>
      <c r="AK752" t="s">
        <v>153</v>
      </c>
      <c r="AL752" t="s">
        <v>75</v>
      </c>
      <c r="AM752" t="s">
        <v>76</v>
      </c>
      <c r="AN752" t="s">
        <v>78</v>
      </c>
      <c r="AO752" t="s">
        <v>78</v>
      </c>
      <c r="AP752" t="s">
        <v>178</v>
      </c>
      <c r="AQ752" t="s">
        <v>405</v>
      </c>
      <c r="AR752" t="s">
        <v>64</v>
      </c>
      <c r="AS752" t="s">
        <v>82</v>
      </c>
      <c r="AT752" t="s">
        <v>171</v>
      </c>
      <c r="AU752" t="s">
        <v>84</v>
      </c>
    </row>
    <row r="753" spans="1:47" hidden="1" x14ac:dyDescent="0.3">
      <c r="A753" t="s">
        <v>3573</v>
      </c>
      <c r="B753" t="s">
        <v>3574</v>
      </c>
      <c r="C753" s="1" t="str">
        <f t="shared" si="60"/>
        <v>21:0097</v>
      </c>
      <c r="D753" s="1" t="str">
        <f t="shared" si="61"/>
        <v>21:0013</v>
      </c>
      <c r="E753" t="s">
        <v>3575</v>
      </c>
      <c r="F753" t="s">
        <v>3576</v>
      </c>
      <c r="H753">
        <v>65.170494099999999</v>
      </c>
      <c r="I753">
        <v>-113.9334338</v>
      </c>
      <c r="J753" s="1" t="str">
        <f t="shared" si="62"/>
        <v>Till</v>
      </c>
      <c r="K753" s="1" t="str">
        <f t="shared" si="63"/>
        <v>&lt;63 micron</v>
      </c>
      <c r="L753" t="s">
        <v>51</v>
      </c>
      <c r="M753" t="s">
        <v>92</v>
      </c>
      <c r="N753" t="s">
        <v>56</v>
      </c>
      <c r="O753" t="s">
        <v>517</v>
      </c>
      <c r="P753" t="s">
        <v>340</v>
      </c>
      <c r="Q753" t="s">
        <v>64</v>
      </c>
      <c r="R753" t="s">
        <v>525</v>
      </c>
      <c r="S753" t="s">
        <v>116</v>
      </c>
      <c r="T753" t="s">
        <v>149</v>
      </c>
      <c r="U753" t="s">
        <v>259</v>
      </c>
      <c r="V753" t="s">
        <v>95</v>
      </c>
      <c r="W753" t="s">
        <v>427</v>
      </c>
      <c r="X753" t="s">
        <v>58</v>
      </c>
      <c r="Y753" t="s">
        <v>64</v>
      </c>
      <c r="Z753" t="s">
        <v>51</v>
      </c>
      <c r="AA753" t="s">
        <v>65</v>
      </c>
      <c r="AB753" t="s">
        <v>2349</v>
      </c>
      <c r="AC753" t="s">
        <v>64</v>
      </c>
      <c r="AD753" t="s">
        <v>1557</v>
      </c>
      <c r="AE753" t="s">
        <v>176</v>
      </c>
      <c r="AF753" t="s">
        <v>69</v>
      </c>
      <c r="AG753" t="s">
        <v>84</v>
      </c>
      <c r="AH753" t="s">
        <v>194</v>
      </c>
      <c r="AI753" t="s">
        <v>533</v>
      </c>
      <c r="AJ753" t="s">
        <v>73</v>
      </c>
      <c r="AK753" t="s">
        <v>124</v>
      </c>
      <c r="AL753" t="s">
        <v>75</v>
      </c>
      <c r="AM753" t="s">
        <v>76</v>
      </c>
      <c r="AN753" t="s">
        <v>117</v>
      </c>
      <c r="AO753" t="s">
        <v>61</v>
      </c>
      <c r="AP753" t="s">
        <v>281</v>
      </c>
      <c r="AQ753" t="s">
        <v>297</v>
      </c>
      <c r="AR753" t="s">
        <v>64</v>
      </c>
      <c r="AS753" t="s">
        <v>436</v>
      </c>
      <c r="AT753" t="s">
        <v>171</v>
      </c>
      <c r="AU753" t="s">
        <v>84</v>
      </c>
    </row>
    <row r="754" spans="1:47" hidden="1" x14ac:dyDescent="0.3">
      <c r="A754" t="s">
        <v>3577</v>
      </c>
      <c r="B754" t="s">
        <v>3578</v>
      </c>
      <c r="C754" s="1" t="str">
        <f t="shared" si="60"/>
        <v>21:0097</v>
      </c>
      <c r="D754" s="1" t="str">
        <f t="shared" si="61"/>
        <v>21:0013</v>
      </c>
      <c r="E754" t="s">
        <v>3579</v>
      </c>
      <c r="F754" t="s">
        <v>3580</v>
      </c>
      <c r="H754">
        <v>65.167753899999994</v>
      </c>
      <c r="I754">
        <v>-113.7981108</v>
      </c>
      <c r="J754" s="1" t="str">
        <f t="shared" si="62"/>
        <v>Till</v>
      </c>
      <c r="K754" s="1" t="str">
        <f t="shared" si="63"/>
        <v>&lt;63 micron</v>
      </c>
      <c r="L754" t="s">
        <v>51</v>
      </c>
      <c r="M754" t="s">
        <v>81</v>
      </c>
      <c r="N754" t="s">
        <v>53</v>
      </c>
      <c r="O754" t="s">
        <v>112</v>
      </c>
      <c r="P754" t="s">
        <v>246</v>
      </c>
      <c r="Q754" t="s">
        <v>64</v>
      </c>
      <c r="R754" t="s">
        <v>825</v>
      </c>
      <c r="S754" t="s">
        <v>60</v>
      </c>
      <c r="T754" t="s">
        <v>814</v>
      </c>
      <c r="U754" t="s">
        <v>64</v>
      </c>
      <c r="V754" t="s">
        <v>61</v>
      </c>
      <c r="W754" t="s">
        <v>527</v>
      </c>
      <c r="X754" t="s">
        <v>72</v>
      </c>
      <c r="Y754" t="s">
        <v>64</v>
      </c>
      <c r="Z754" t="s">
        <v>51</v>
      </c>
      <c r="AA754" t="s">
        <v>346</v>
      </c>
      <c r="AB754" t="s">
        <v>2680</v>
      </c>
      <c r="AC754" t="s">
        <v>64</v>
      </c>
      <c r="AD754" t="s">
        <v>307</v>
      </c>
      <c r="AE754" t="s">
        <v>276</v>
      </c>
      <c r="AF754" t="s">
        <v>69</v>
      </c>
      <c r="AG754" t="s">
        <v>316</v>
      </c>
      <c r="AH754" t="s">
        <v>71</v>
      </c>
      <c r="AI754" t="s">
        <v>321</v>
      </c>
      <c r="AJ754" t="s">
        <v>73</v>
      </c>
      <c r="AK754" t="s">
        <v>686</v>
      </c>
      <c r="AL754" t="s">
        <v>75</v>
      </c>
      <c r="AM754" t="s">
        <v>76</v>
      </c>
      <c r="AN754" t="s">
        <v>78</v>
      </c>
      <c r="AO754" t="s">
        <v>78</v>
      </c>
      <c r="AP754" t="s">
        <v>111</v>
      </c>
      <c r="AQ754" t="s">
        <v>105</v>
      </c>
      <c r="AR754" t="s">
        <v>64</v>
      </c>
      <c r="AS754" t="s">
        <v>56</v>
      </c>
      <c r="AT754" t="s">
        <v>171</v>
      </c>
      <c r="AU754" t="s">
        <v>84</v>
      </c>
    </row>
    <row r="755" spans="1:47" hidden="1" x14ac:dyDescent="0.3">
      <c r="A755" t="s">
        <v>3581</v>
      </c>
      <c r="B755" t="s">
        <v>3582</v>
      </c>
      <c r="C755" s="1" t="str">
        <f t="shared" si="60"/>
        <v>21:0097</v>
      </c>
      <c r="D755" s="1" t="str">
        <f t="shared" si="61"/>
        <v>21:0013</v>
      </c>
      <c r="E755" t="s">
        <v>3583</v>
      </c>
      <c r="F755" t="s">
        <v>3584</v>
      </c>
      <c r="H755">
        <v>65.100238599999997</v>
      </c>
      <c r="I755">
        <v>-113.8171238</v>
      </c>
      <c r="J755" s="1" t="str">
        <f t="shared" si="62"/>
        <v>Till</v>
      </c>
      <c r="K755" s="1" t="str">
        <f t="shared" si="63"/>
        <v>&lt;63 micron</v>
      </c>
      <c r="L755" t="s">
        <v>51</v>
      </c>
      <c r="M755" t="s">
        <v>82</v>
      </c>
      <c r="N755" t="s">
        <v>53</v>
      </c>
      <c r="O755" t="s">
        <v>909</v>
      </c>
      <c r="P755" t="s">
        <v>105</v>
      </c>
      <c r="Q755" t="s">
        <v>64</v>
      </c>
      <c r="R755" t="s">
        <v>145</v>
      </c>
      <c r="S755" t="s">
        <v>116</v>
      </c>
      <c r="T755" t="s">
        <v>223</v>
      </c>
      <c r="U755" t="s">
        <v>259</v>
      </c>
      <c r="V755" t="s">
        <v>259</v>
      </c>
      <c r="W755" t="s">
        <v>550</v>
      </c>
      <c r="X755" t="s">
        <v>119</v>
      </c>
      <c r="Y755" t="s">
        <v>64</v>
      </c>
      <c r="Z755" t="s">
        <v>51</v>
      </c>
      <c r="AA755" t="s">
        <v>334</v>
      </c>
      <c r="AB755" t="s">
        <v>391</v>
      </c>
      <c r="AC755" t="s">
        <v>64</v>
      </c>
      <c r="AD755" t="s">
        <v>459</v>
      </c>
      <c r="AE755" t="s">
        <v>287</v>
      </c>
      <c r="AF755" t="s">
        <v>69</v>
      </c>
      <c r="AG755" t="s">
        <v>382</v>
      </c>
      <c r="AH755" t="s">
        <v>71</v>
      </c>
      <c r="AI755" t="s">
        <v>314</v>
      </c>
      <c r="AJ755" t="s">
        <v>73</v>
      </c>
      <c r="AK755" t="s">
        <v>155</v>
      </c>
      <c r="AL755" t="s">
        <v>75</v>
      </c>
      <c r="AM755" t="s">
        <v>76</v>
      </c>
      <c r="AN755" t="s">
        <v>78</v>
      </c>
      <c r="AO755" t="s">
        <v>78</v>
      </c>
      <c r="AP755" t="s">
        <v>79</v>
      </c>
      <c r="AQ755" t="s">
        <v>116</v>
      </c>
      <c r="AR755" t="s">
        <v>64</v>
      </c>
      <c r="AS755" t="s">
        <v>299</v>
      </c>
      <c r="AT755" t="s">
        <v>171</v>
      </c>
      <c r="AU755" t="s">
        <v>84</v>
      </c>
    </row>
    <row r="756" spans="1:47" hidden="1" x14ac:dyDescent="0.3">
      <c r="A756" t="s">
        <v>3585</v>
      </c>
      <c r="B756" t="s">
        <v>3586</v>
      </c>
      <c r="C756" s="1" t="str">
        <f t="shared" si="60"/>
        <v>21:0097</v>
      </c>
      <c r="D756" s="1" t="str">
        <f t="shared" si="61"/>
        <v>21:0013</v>
      </c>
      <c r="E756" t="s">
        <v>3587</v>
      </c>
      <c r="F756" t="s">
        <v>3588</v>
      </c>
      <c r="H756">
        <v>65.077968499999997</v>
      </c>
      <c r="I756">
        <v>-113.99020400000001</v>
      </c>
      <c r="J756" s="1" t="str">
        <f t="shared" si="62"/>
        <v>Till</v>
      </c>
      <c r="K756" s="1" t="str">
        <f t="shared" si="63"/>
        <v>&lt;63 micron</v>
      </c>
      <c r="L756" t="s">
        <v>51</v>
      </c>
      <c r="M756" t="s">
        <v>299</v>
      </c>
      <c r="N756" t="s">
        <v>53</v>
      </c>
      <c r="O756" t="s">
        <v>203</v>
      </c>
      <c r="P756" t="s">
        <v>405</v>
      </c>
      <c r="Q756" t="s">
        <v>81</v>
      </c>
      <c r="R756" t="s">
        <v>190</v>
      </c>
      <c r="S756" t="s">
        <v>56</v>
      </c>
      <c r="T756" t="s">
        <v>176</v>
      </c>
      <c r="U756" t="s">
        <v>64</v>
      </c>
      <c r="V756" t="s">
        <v>95</v>
      </c>
      <c r="W756" t="s">
        <v>915</v>
      </c>
      <c r="X756" t="s">
        <v>58</v>
      </c>
      <c r="Y756" t="s">
        <v>64</v>
      </c>
      <c r="Z756" t="s">
        <v>51</v>
      </c>
      <c r="AA756" t="s">
        <v>149</v>
      </c>
      <c r="AB756" t="s">
        <v>2349</v>
      </c>
      <c r="AC756" t="s">
        <v>64</v>
      </c>
      <c r="AD756" t="s">
        <v>122</v>
      </c>
      <c r="AE756" t="s">
        <v>223</v>
      </c>
      <c r="AF756" t="s">
        <v>69</v>
      </c>
      <c r="AG756" t="s">
        <v>164</v>
      </c>
      <c r="AH756" t="s">
        <v>71</v>
      </c>
      <c r="AI756" t="s">
        <v>153</v>
      </c>
      <c r="AJ756" t="s">
        <v>73</v>
      </c>
      <c r="AK756" t="s">
        <v>314</v>
      </c>
      <c r="AL756" t="s">
        <v>75</v>
      </c>
      <c r="AM756" t="s">
        <v>76</v>
      </c>
      <c r="AN756" t="s">
        <v>78</v>
      </c>
      <c r="AO756" t="s">
        <v>78</v>
      </c>
      <c r="AP756" t="s">
        <v>281</v>
      </c>
      <c r="AQ756" t="s">
        <v>405</v>
      </c>
      <c r="AR756" t="s">
        <v>64</v>
      </c>
      <c r="AS756" t="s">
        <v>333</v>
      </c>
      <c r="AT756" t="s">
        <v>171</v>
      </c>
      <c r="AU756" t="s">
        <v>84</v>
      </c>
    </row>
    <row r="757" spans="1:47" hidden="1" x14ac:dyDescent="0.3">
      <c r="A757" t="s">
        <v>3589</v>
      </c>
      <c r="B757" t="s">
        <v>3590</v>
      </c>
      <c r="C757" s="1" t="str">
        <f t="shared" si="60"/>
        <v>21:0097</v>
      </c>
      <c r="D757" s="1" t="str">
        <f t="shared" si="61"/>
        <v>21:0013</v>
      </c>
      <c r="E757" t="s">
        <v>3591</v>
      </c>
      <c r="F757" t="s">
        <v>3592</v>
      </c>
      <c r="H757">
        <v>65.067177200000003</v>
      </c>
      <c r="I757">
        <v>-113.80649990000001</v>
      </c>
      <c r="J757" s="1" t="str">
        <f t="shared" si="62"/>
        <v>Till</v>
      </c>
      <c r="K757" s="1" t="str">
        <f t="shared" si="63"/>
        <v>&lt;63 micron</v>
      </c>
      <c r="L757" t="s">
        <v>51</v>
      </c>
      <c r="M757" t="s">
        <v>55</v>
      </c>
      <c r="N757" t="s">
        <v>53</v>
      </c>
      <c r="O757" t="s">
        <v>457</v>
      </c>
      <c r="P757" t="s">
        <v>473</v>
      </c>
      <c r="Q757" t="s">
        <v>64</v>
      </c>
      <c r="R757" t="s">
        <v>197</v>
      </c>
      <c r="S757" t="s">
        <v>116</v>
      </c>
      <c r="T757" t="s">
        <v>337</v>
      </c>
      <c r="U757" t="s">
        <v>259</v>
      </c>
      <c r="V757" t="s">
        <v>154</v>
      </c>
      <c r="W757" t="s">
        <v>1492</v>
      </c>
      <c r="X757" t="s">
        <v>72</v>
      </c>
      <c r="Y757" t="s">
        <v>64</v>
      </c>
      <c r="Z757" t="s">
        <v>51</v>
      </c>
      <c r="AA757" t="s">
        <v>68</v>
      </c>
      <c r="AB757" t="s">
        <v>2761</v>
      </c>
      <c r="AC757" t="s">
        <v>64</v>
      </c>
      <c r="AD757" t="s">
        <v>320</v>
      </c>
      <c r="AE757" t="s">
        <v>101</v>
      </c>
      <c r="AF757" t="s">
        <v>69</v>
      </c>
      <c r="AG757" t="s">
        <v>206</v>
      </c>
      <c r="AH757" t="s">
        <v>71</v>
      </c>
      <c r="AI757" t="s">
        <v>196</v>
      </c>
      <c r="AJ757" t="s">
        <v>56</v>
      </c>
      <c r="AK757" t="s">
        <v>60</v>
      </c>
      <c r="AL757" t="s">
        <v>75</v>
      </c>
      <c r="AM757" t="s">
        <v>76</v>
      </c>
      <c r="AN757" t="s">
        <v>78</v>
      </c>
      <c r="AO757" t="s">
        <v>78</v>
      </c>
      <c r="AP757" t="s">
        <v>178</v>
      </c>
      <c r="AQ757" t="s">
        <v>398</v>
      </c>
      <c r="AR757" t="s">
        <v>64</v>
      </c>
      <c r="AS757" t="s">
        <v>92</v>
      </c>
      <c r="AT757" t="s">
        <v>171</v>
      </c>
      <c r="AU757" t="s">
        <v>84</v>
      </c>
    </row>
    <row r="758" spans="1:47" hidden="1" x14ac:dyDescent="0.3">
      <c r="A758" t="s">
        <v>3593</v>
      </c>
      <c r="B758" t="s">
        <v>3594</v>
      </c>
      <c r="C758" s="1" t="str">
        <f t="shared" si="60"/>
        <v>21:0097</v>
      </c>
      <c r="D758" s="1" t="str">
        <f t="shared" si="61"/>
        <v>21:0013</v>
      </c>
      <c r="E758" t="s">
        <v>3595</v>
      </c>
      <c r="F758" t="s">
        <v>3596</v>
      </c>
      <c r="H758">
        <v>65.009115100000002</v>
      </c>
      <c r="I758">
        <v>-113.622163</v>
      </c>
      <c r="J758" s="1" t="str">
        <f t="shared" si="62"/>
        <v>Till</v>
      </c>
      <c r="K758" s="1" t="str">
        <f t="shared" si="63"/>
        <v>&lt;63 micron</v>
      </c>
      <c r="L758" t="s">
        <v>51</v>
      </c>
      <c r="M758" t="s">
        <v>253</v>
      </c>
      <c r="N758" t="s">
        <v>181</v>
      </c>
      <c r="O758" t="s">
        <v>112</v>
      </c>
      <c r="P758" t="s">
        <v>398</v>
      </c>
      <c r="Q758" t="s">
        <v>64</v>
      </c>
      <c r="R758" t="s">
        <v>234</v>
      </c>
      <c r="S758" t="s">
        <v>116</v>
      </c>
      <c r="T758" t="s">
        <v>337</v>
      </c>
      <c r="U758" t="s">
        <v>64</v>
      </c>
      <c r="V758" t="s">
        <v>154</v>
      </c>
      <c r="W758" t="s">
        <v>1409</v>
      </c>
      <c r="X758" t="s">
        <v>72</v>
      </c>
      <c r="Y758" t="s">
        <v>64</v>
      </c>
      <c r="Z758" t="s">
        <v>51</v>
      </c>
      <c r="AA758" t="s">
        <v>98</v>
      </c>
      <c r="AB758" t="s">
        <v>2055</v>
      </c>
      <c r="AC758" t="s">
        <v>64</v>
      </c>
      <c r="AD758" t="s">
        <v>442</v>
      </c>
      <c r="AE758" t="s">
        <v>223</v>
      </c>
      <c r="AF758" t="s">
        <v>69</v>
      </c>
      <c r="AG758" t="s">
        <v>218</v>
      </c>
      <c r="AH758" t="s">
        <v>71</v>
      </c>
      <c r="AI758" t="s">
        <v>339</v>
      </c>
      <c r="AJ758" t="s">
        <v>73</v>
      </c>
      <c r="AK758" t="s">
        <v>155</v>
      </c>
      <c r="AL758" t="s">
        <v>75</v>
      </c>
      <c r="AM758" t="s">
        <v>76</v>
      </c>
      <c r="AN758" t="s">
        <v>78</v>
      </c>
      <c r="AO758" t="s">
        <v>168</v>
      </c>
      <c r="AP758" t="s">
        <v>183</v>
      </c>
      <c r="AQ758" t="s">
        <v>348</v>
      </c>
      <c r="AR758" t="s">
        <v>64</v>
      </c>
      <c r="AS758" t="s">
        <v>92</v>
      </c>
      <c r="AT758" t="s">
        <v>171</v>
      </c>
      <c r="AU758" t="s">
        <v>84</v>
      </c>
    </row>
    <row r="759" spans="1:47" hidden="1" x14ac:dyDescent="0.3">
      <c r="A759" t="s">
        <v>3597</v>
      </c>
      <c r="B759" t="s">
        <v>3598</v>
      </c>
      <c r="C759" s="1" t="str">
        <f t="shared" si="60"/>
        <v>21:0097</v>
      </c>
      <c r="D759" s="1" t="str">
        <f t="shared" si="61"/>
        <v>21:0013</v>
      </c>
      <c r="E759" t="s">
        <v>3599</v>
      </c>
      <c r="F759" t="s">
        <v>3600</v>
      </c>
      <c r="H759">
        <v>65.101276999999996</v>
      </c>
      <c r="I759">
        <v>-113.5613144</v>
      </c>
      <c r="J759" s="1" t="str">
        <f t="shared" si="62"/>
        <v>Till</v>
      </c>
      <c r="K759" s="1" t="str">
        <f t="shared" si="63"/>
        <v>&lt;63 micron</v>
      </c>
      <c r="L759" t="s">
        <v>51</v>
      </c>
      <c r="M759" t="s">
        <v>170</v>
      </c>
      <c r="N759" t="s">
        <v>53</v>
      </c>
      <c r="O759" t="s">
        <v>1116</v>
      </c>
      <c r="P759" t="s">
        <v>56</v>
      </c>
      <c r="Q759" t="s">
        <v>64</v>
      </c>
      <c r="R759" t="s">
        <v>145</v>
      </c>
      <c r="S759" t="s">
        <v>116</v>
      </c>
      <c r="T759" t="s">
        <v>223</v>
      </c>
      <c r="U759" t="s">
        <v>259</v>
      </c>
      <c r="V759" t="s">
        <v>154</v>
      </c>
      <c r="W759" t="s">
        <v>1409</v>
      </c>
      <c r="X759" t="s">
        <v>119</v>
      </c>
      <c r="Y759" t="s">
        <v>64</v>
      </c>
      <c r="Z759" t="s">
        <v>51</v>
      </c>
      <c r="AA759" t="s">
        <v>98</v>
      </c>
      <c r="AB759" t="s">
        <v>134</v>
      </c>
      <c r="AC759" t="s">
        <v>64</v>
      </c>
      <c r="AD759" t="s">
        <v>205</v>
      </c>
      <c r="AE759" t="s">
        <v>337</v>
      </c>
      <c r="AF759" t="s">
        <v>69</v>
      </c>
      <c r="AG759" t="s">
        <v>131</v>
      </c>
      <c r="AH759" t="s">
        <v>194</v>
      </c>
      <c r="AI759" t="s">
        <v>155</v>
      </c>
      <c r="AJ759" t="s">
        <v>73</v>
      </c>
      <c r="AK759" t="s">
        <v>167</v>
      </c>
      <c r="AL759" t="s">
        <v>75</v>
      </c>
      <c r="AM759" t="s">
        <v>76</v>
      </c>
      <c r="AN759" t="s">
        <v>78</v>
      </c>
      <c r="AO759" t="s">
        <v>78</v>
      </c>
      <c r="AP759" t="s">
        <v>79</v>
      </c>
      <c r="AQ759" t="s">
        <v>595</v>
      </c>
      <c r="AR759" t="s">
        <v>64</v>
      </c>
      <c r="AS759" t="s">
        <v>246</v>
      </c>
      <c r="AT759" t="s">
        <v>171</v>
      </c>
      <c r="AU759" t="s">
        <v>84</v>
      </c>
    </row>
    <row r="760" spans="1:47" hidden="1" x14ac:dyDescent="0.3">
      <c r="A760" t="s">
        <v>3601</v>
      </c>
      <c r="B760" t="s">
        <v>3602</v>
      </c>
      <c r="C760" s="1" t="str">
        <f t="shared" si="60"/>
        <v>21:0097</v>
      </c>
      <c r="D760" s="1" t="str">
        <f t="shared" si="61"/>
        <v>21:0013</v>
      </c>
      <c r="E760" t="s">
        <v>3603</v>
      </c>
      <c r="F760" t="s">
        <v>3604</v>
      </c>
      <c r="H760">
        <v>65.127116400000006</v>
      </c>
      <c r="I760">
        <v>-113.6481527</v>
      </c>
      <c r="J760" s="1" t="str">
        <f t="shared" si="62"/>
        <v>Till</v>
      </c>
      <c r="K760" s="1" t="str">
        <f t="shared" si="63"/>
        <v>&lt;63 micron</v>
      </c>
      <c r="L760" t="s">
        <v>51</v>
      </c>
      <c r="M760" t="s">
        <v>595</v>
      </c>
      <c r="N760" t="s">
        <v>53</v>
      </c>
      <c r="O760" t="s">
        <v>457</v>
      </c>
      <c r="P760" t="s">
        <v>421</v>
      </c>
      <c r="Q760" t="s">
        <v>81</v>
      </c>
      <c r="R760" t="s">
        <v>562</v>
      </c>
      <c r="S760" t="s">
        <v>60</v>
      </c>
      <c r="T760" t="s">
        <v>276</v>
      </c>
      <c r="U760" t="s">
        <v>64</v>
      </c>
      <c r="V760" t="s">
        <v>259</v>
      </c>
      <c r="W760" t="s">
        <v>253</v>
      </c>
      <c r="X760" t="s">
        <v>63</v>
      </c>
      <c r="Y760" t="s">
        <v>64</v>
      </c>
      <c r="Z760" t="s">
        <v>51</v>
      </c>
      <c r="AA760" t="s">
        <v>334</v>
      </c>
      <c r="AB760" t="s">
        <v>768</v>
      </c>
      <c r="AC760" t="s">
        <v>64</v>
      </c>
      <c r="AD760" t="s">
        <v>429</v>
      </c>
      <c r="AE760" t="s">
        <v>287</v>
      </c>
      <c r="AF760" t="s">
        <v>69</v>
      </c>
      <c r="AG760" t="s">
        <v>520</v>
      </c>
      <c r="AH760" t="s">
        <v>71</v>
      </c>
      <c r="AI760" t="s">
        <v>52</v>
      </c>
      <c r="AJ760" t="s">
        <v>73</v>
      </c>
      <c r="AK760" t="s">
        <v>103</v>
      </c>
      <c r="AL760" t="s">
        <v>75</v>
      </c>
      <c r="AM760" t="s">
        <v>76</v>
      </c>
      <c r="AN760" t="s">
        <v>78</v>
      </c>
      <c r="AO760" t="s">
        <v>78</v>
      </c>
      <c r="AP760" t="s">
        <v>79</v>
      </c>
      <c r="AQ760" t="s">
        <v>481</v>
      </c>
      <c r="AR760" t="s">
        <v>64</v>
      </c>
      <c r="AS760" t="s">
        <v>126</v>
      </c>
      <c r="AT760" t="s">
        <v>171</v>
      </c>
      <c r="AU760" t="s">
        <v>84</v>
      </c>
    </row>
    <row r="761" spans="1:47" hidden="1" x14ac:dyDescent="0.3">
      <c r="A761" t="s">
        <v>3605</v>
      </c>
      <c r="B761" t="s">
        <v>3606</v>
      </c>
      <c r="C761" s="1" t="str">
        <f t="shared" ref="C761:C792" si="64">HYPERLINK("https://geochem.nrcan.gc.ca/cdogs/content/bdl/bdl210097_e.htm", "21:0097")</f>
        <v>21:0097</v>
      </c>
      <c r="D761" s="1" t="str">
        <f t="shared" ref="D761:D792" si="65">HYPERLINK("https://geochem.nrcan.gc.ca/cdogs/content/svy/svy210013_e.htm", "21:0013")</f>
        <v>21:0013</v>
      </c>
      <c r="E761" t="s">
        <v>3607</v>
      </c>
      <c r="F761" t="s">
        <v>3608</v>
      </c>
      <c r="H761">
        <v>65.155935299999996</v>
      </c>
      <c r="I761">
        <v>-113.5954462</v>
      </c>
      <c r="J761" s="1" t="str">
        <f t="shared" si="62"/>
        <v>Till</v>
      </c>
      <c r="K761" s="1" t="str">
        <f t="shared" si="63"/>
        <v>&lt;63 micron</v>
      </c>
      <c r="L761" t="s">
        <v>51</v>
      </c>
      <c r="M761" t="s">
        <v>56</v>
      </c>
      <c r="N761" t="s">
        <v>116</v>
      </c>
      <c r="O761" t="s">
        <v>381</v>
      </c>
      <c r="P761" t="s">
        <v>436</v>
      </c>
      <c r="Q761" t="s">
        <v>64</v>
      </c>
      <c r="R761" t="s">
        <v>145</v>
      </c>
      <c r="S761" t="s">
        <v>181</v>
      </c>
      <c r="T761" t="s">
        <v>284</v>
      </c>
      <c r="U761" t="s">
        <v>64</v>
      </c>
      <c r="V761" t="s">
        <v>154</v>
      </c>
      <c r="W761" t="s">
        <v>1315</v>
      </c>
      <c r="X761" t="s">
        <v>119</v>
      </c>
      <c r="Y761" t="s">
        <v>64</v>
      </c>
      <c r="Z761" t="s">
        <v>51</v>
      </c>
      <c r="AA761" t="s">
        <v>206</v>
      </c>
      <c r="AB761" t="s">
        <v>134</v>
      </c>
      <c r="AC761" t="s">
        <v>64</v>
      </c>
      <c r="AD761" t="s">
        <v>1064</v>
      </c>
      <c r="AE761" t="s">
        <v>287</v>
      </c>
      <c r="AF761" t="s">
        <v>69</v>
      </c>
      <c r="AG761" t="s">
        <v>316</v>
      </c>
      <c r="AH761" t="s">
        <v>71</v>
      </c>
      <c r="AI761" t="s">
        <v>314</v>
      </c>
      <c r="AJ761" t="s">
        <v>73</v>
      </c>
      <c r="AK761" t="s">
        <v>210</v>
      </c>
      <c r="AL761" t="s">
        <v>75</v>
      </c>
      <c r="AM761" t="s">
        <v>76</v>
      </c>
      <c r="AN761" t="s">
        <v>78</v>
      </c>
      <c r="AO761" t="s">
        <v>78</v>
      </c>
      <c r="AP761" t="s">
        <v>178</v>
      </c>
      <c r="AQ761" t="s">
        <v>103</v>
      </c>
      <c r="AR761" t="s">
        <v>64</v>
      </c>
      <c r="AS761" t="s">
        <v>246</v>
      </c>
      <c r="AT761" t="s">
        <v>171</v>
      </c>
      <c r="AU761" t="s">
        <v>84</v>
      </c>
    </row>
    <row r="762" spans="1:47" hidden="1" x14ac:dyDescent="0.3">
      <c r="A762" t="s">
        <v>3609</v>
      </c>
      <c r="B762" t="s">
        <v>3610</v>
      </c>
      <c r="C762" s="1" t="str">
        <f t="shared" si="64"/>
        <v>21:0097</v>
      </c>
      <c r="D762" s="1" t="str">
        <f t="shared" si="65"/>
        <v>21:0013</v>
      </c>
      <c r="E762" t="s">
        <v>3611</v>
      </c>
      <c r="F762" t="s">
        <v>3612</v>
      </c>
      <c r="H762">
        <v>65.238003699999993</v>
      </c>
      <c r="I762">
        <v>-113.54053020000001</v>
      </c>
      <c r="J762" s="1" t="str">
        <f t="shared" si="62"/>
        <v>Till</v>
      </c>
      <c r="K762" s="1" t="str">
        <f t="shared" si="63"/>
        <v>&lt;63 micron</v>
      </c>
      <c r="L762" t="s">
        <v>51</v>
      </c>
      <c r="M762" t="s">
        <v>252</v>
      </c>
      <c r="N762" t="s">
        <v>53</v>
      </c>
      <c r="O762" t="s">
        <v>282</v>
      </c>
      <c r="P762" t="s">
        <v>299</v>
      </c>
      <c r="Q762" t="s">
        <v>64</v>
      </c>
      <c r="R762" t="s">
        <v>389</v>
      </c>
      <c r="S762" t="s">
        <v>119</v>
      </c>
      <c r="T762" t="s">
        <v>136</v>
      </c>
      <c r="U762" t="s">
        <v>81</v>
      </c>
      <c r="V762" t="s">
        <v>61</v>
      </c>
      <c r="W762" t="s">
        <v>452</v>
      </c>
      <c r="X762" t="s">
        <v>63</v>
      </c>
      <c r="Y762" t="s">
        <v>64</v>
      </c>
      <c r="Z762" t="s">
        <v>51</v>
      </c>
      <c r="AA762" t="s">
        <v>149</v>
      </c>
      <c r="AB762" t="s">
        <v>576</v>
      </c>
      <c r="AC762" t="s">
        <v>64</v>
      </c>
      <c r="AD762" t="s">
        <v>1064</v>
      </c>
      <c r="AE762" t="s">
        <v>276</v>
      </c>
      <c r="AF762" t="s">
        <v>69</v>
      </c>
      <c r="AG762" t="s">
        <v>336</v>
      </c>
      <c r="AH762" t="s">
        <v>391</v>
      </c>
      <c r="AI762" t="s">
        <v>584</v>
      </c>
      <c r="AJ762" t="s">
        <v>73</v>
      </c>
      <c r="AK762" t="s">
        <v>314</v>
      </c>
      <c r="AL762" t="s">
        <v>75</v>
      </c>
      <c r="AM762" t="s">
        <v>76</v>
      </c>
      <c r="AN762" t="s">
        <v>78</v>
      </c>
      <c r="AO762" t="s">
        <v>78</v>
      </c>
      <c r="AP762" t="s">
        <v>178</v>
      </c>
      <c r="AQ762" t="s">
        <v>170</v>
      </c>
      <c r="AR762" t="s">
        <v>64</v>
      </c>
      <c r="AS762" t="s">
        <v>92</v>
      </c>
      <c r="AT762" t="s">
        <v>171</v>
      </c>
      <c r="AU762" t="s">
        <v>84</v>
      </c>
    </row>
    <row r="763" spans="1:47" hidden="1" x14ac:dyDescent="0.3">
      <c r="A763" t="s">
        <v>3613</v>
      </c>
      <c r="B763" t="s">
        <v>3614</v>
      </c>
      <c r="C763" s="1" t="str">
        <f t="shared" si="64"/>
        <v>21:0097</v>
      </c>
      <c r="D763" s="1" t="str">
        <f t="shared" si="65"/>
        <v>21:0013</v>
      </c>
      <c r="E763" t="s">
        <v>3615</v>
      </c>
      <c r="F763" t="s">
        <v>3616</v>
      </c>
      <c r="H763">
        <v>65.470359200000004</v>
      </c>
      <c r="I763">
        <v>-113.911091</v>
      </c>
      <c r="J763" s="1" t="str">
        <f t="shared" si="62"/>
        <v>Till</v>
      </c>
      <c r="K763" s="1" t="str">
        <f t="shared" si="63"/>
        <v>&lt;63 micron</v>
      </c>
      <c r="L763" t="s">
        <v>51</v>
      </c>
      <c r="M763" t="s">
        <v>60</v>
      </c>
      <c r="N763" t="s">
        <v>209</v>
      </c>
      <c r="O763" t="s">
        <v>381</v>
      </c>
      <c r="P763" t="s">
        <v>210</v>
      </c>
      <c r="Q763" t="s">
        <v>56</v>
      </c>
      <c r="R763" t="s">
        <v>106</v>
      </c>
      <c r="S763" t="s">
        <v>97</v>
      </c>
      <c r="T763" t="s">
        <v>120</v>
      </c>
      <c r="U763" t="s">
        <v>259</v>
      </c>
      <c r="V763" t="s">
        <v>147</v>
      </c>
      <c r="W763" t="s">
        <v>820</v>
      </c>
      <c r="X763" t="s">
        <v>72</v>
      </c>
      <c r="Y763" t="s">
        <v>64</v>
      </c>
      <c r="Z763" t="s">
        <v>51</v>
      </c>
      <c r="AA763" t="s">
        <v>814</v>
      </c>
      <c r="AB763" t="s">
        <v>576</v>
      </c>
      <c r="AC763" t="s">
        <v>64</v>
      </c>
      <c r="AD763" t="s">
        <v>685</v>
      </c>
      <c r="AE763" t="s">
        <v>176</v>
      </c>
      <c r="AF763" t="s">
        <v>69</v>
      </c>
      <c r="AG763" t="s">
        <v>346</v>
      </c>
      <c r="AH763" t="s">
        <v>102</v>
      </c>
      <c r="AI763" t="s">
        <v>600</v>
      </c>
      <c r="AJ763" t="s">
        <v>73</v>
      </c>
      <c r="AK763" t="s">
        <v>124</v>
      </c>
      <c r="AL763" t="s">
        <v>75</v>
      </c>
      <c r="AM763" t="s">
        <v>76</v>
      </c>
      <c r="AN763" t="s">
        <v>78</v>
      </c>
      <c r="AO763" t="s">
        <v>78</v>
      </c>
      <c r="AP763" t="s">
        <v>114</v>
      </c>
      <c r="AQ763" t="s">
        <v>56</v>
      </c>
      <c r="AR763" t="s">
        <v>64</v>
      </c>
      <c r="AS763" t="s">
        <v>55</v>
      </c>
      <c r="AT763" t="s">
        <v>171</v>
      </c>
      <c r="AU763" t="s">
        <v>84</v>
      </c>
    </row>
    <row r="764" spans="1:47" hidden="1" x14ac:dyDescent="0.3">
      <c r="A764" t="s">
        <v>3617</v>
      </c>
      <c r="B764" t="s">
        <v>3618</v>
      </c>
      <c r="C764" s="1" t="str">
        <f t="shared" si="64"/>
        <v>21:0097</v>
      </c>
      <c r="D764" s="1" t="str">
        <f t="shared" si="65"/>
        <v>21:0013</v>
      </c>
      <c r="E764" t="s">
        <v>3619</v>
      </c>
      <c r="F764" t="s">
        <v>3620</v>
      </c>
      <c r="H764">
        <v>65.484959000000003</v>
      </c>
      <c r="I764">
        <v>-113.7645409</v>
      </c>
      <c r="J764" s="1" t="str">
        <f t="shared" si="62"/>
        <v>Till</v>
      </c>
      <c r="K764" s="1" t="str">
        <f t="shared" si="63"/>
        <v>&lt;63 micron</v>
      </c>
      <c r="L764" t="s">
        <v>51</v>
      </c>
      <c r="M764" t="s">
        <v>60</v>
      </c>
      <c r="N764" t="s">
        <v>53</v>
      </c>
      <c r="O764" t="s">
        <v>282</v>
      </c>
      <c r="P764" t="s">
        <v>398</v>
      </c>
      <c r="Q764" t="s">
        <v>64</v>
      </c>
      <c r="R764" t="s">
        <v>692</v>
      </c>
      <c r="S764" t="s">
        <v>97</v>
      </c>
      <c r="T764" t="s">
        <v>65</v>
      </c>
      <c r="U764" t="s">
        <v>81</v>
      </c>
      <c r="V764" t="s">
        <v>147</v>
      </c>
      <c r="W764" t="s">
        <v>452</v>
      </c>
      <c r="X764" t="s">
        <v>63</v>
      </c>
      <c r="Y764" t="s">
        <v>64</v>
      </c>
      <c r="Z764" t="s">
        <v>51</v>
      </c>
      <c r="AA764" t="s">
        <v>68</v>
      </c>
      <c r="AB764" t="s">
        <v>1172</v>
      </c>
      <c r="AC764" t="s">
        <v>64</v>
      </c>
      <c r="AD764" t="s">
        <v>165</v>
      </c>
      <c r="AE764" t="s">
        <v>276</v>
      </c>
      <c r="AF764" t="s">
        <v>69</v>
      </c>
      <c r="AG764" t="s">
        <v>164</v>
      </c>
      <c r="AH764" t="s">
        <v>71</v>
      </c>
      <c r="AI764" t="s">
        <v>202</v>
      </c>
      <c r="AJ764" t="s">
        <v>73</v>
      </c>
      <c r="AK764" t="s">
        <v>208</v>
      </c>
      <c r="AL764" t="s">
        <v>75</v>
      </c>
      <c r="AM764" t="s">
        <v>76</v>
      </c>
      <c r="AN764" t="s">
        <v>78</v>
      </c>
      <c r="AO764" t="s">
        <v>78</v>
      </c>
      <c r="AP764" t="s">
        <v>58</v>
      </c>
      <c r="AQ764" t="s">
        <v>77</v>
      </c>
      <c r="AR764" t="s">
        <v>64</v>
      </c>
      <c r="AS764" t="s">
        <v>299</v>
      </c>
      <c r="AT764" t="s">
        <v>171</v>
      </c>
      <c r="AU764" t="s">
        <v>84</v>
      </c>
    </row>
    <row r="765" spans="1:47" hidden="1" x14ac:dyDescent="0.3">
      <c r="A765" t="s">
        <v>3621</v>
      </c>
      <c r="B765" t="s">
        <v>3622</v>
      </c>
      <c r="C765" s="1" t="str">
        <f t="shared" si="64"/>
        <v>21:0097</v>
      </c>
      <c r="D765" s="1" t="str">
        <f t="shared" si="65"/>
        <v>21:0013</v>
      </c>
      <c r="E765" t="s">
        <v>3623</v>
      </c>
      <c r="F765" t="s">
        <v>3624</v>
      </c>
      <c r="H765">
        <v>65.445544499999997</v>
      </c>
      <c r="I765">
        <v>-113.7142376</v>
      </c>
      <c r="J765" s="1" t="str">
        <f t="shared" si="62"/>
        <v>Till</v>
      </c>
      <c r="K765" s="1" t="str">
        <f t="shared" si="63"/>
        <v>&lt;63 micron</v>
      </c>
      <c r="L765" t="s">
        <v>51</v>
      </c>
      <c r="M765" t="s">
        <v>600</v>
      </c>
      <c r="N765" t="s">
        <v>56</v>
      </c>
      <c r="O765" t="s">
        <v>245</v>
      </c>
      <c r="P765" t="s">
        <v>436</v>
      </c>
      <c r="Q765" t="s">
        <v>64</v>
      </c>
      <c r="R765" t="s">
        <v>59</v>
      </c>
      <c r="S765" t="s">
        <v>97</v>
      </c>
      <c r="T765" t="s">
        <v>192</v>
      </c>
      <c r="U765" t="s">
        <v>259</v>
      </c>
      <c r="V765" t="s">
        <v>95</v>
      </c>
      <c r="W765" t="s">
        <v>728</v>
      </c>
      <c r="X765" t="s">
        <v>63</v>
      </c>
      <c r="Y765" t="s">
        <v>64</v>
      </c>
      <c r="Z765" t="s">
        <v>51</v>
      </c>
      <c r="AA765" t="s">
        <v>336</v>
      </c>
      <c r="AB765" t="s">
        <v>150</v>
      </c>
      <c r="AC765" t="s">
        <v>64</v>
      </c>
      <c r="AD765" t="s">
        <v>784</v>
      </c>
      <c r="AE765" t="s">
        <v>223</v>
      </c>
      <c r="AF765" t="s">
        <v>69</v>
      </c>
      <c r="AG765" t="s">
        <v>273</v>
      </c>
      <c r="AH765" t="s">
        <v>983</v>
      </c>
      <c r="AI765" t="s">
        <v>208</v>
      </c>
      <c r="AJ765" t="s">
        <v>73</v>
      </c>
      <c r="AK765" t="s">
        <v>103</v>
      </c>
      <c r="AL765" t="s">
        <v>75</v>
      </c>
      <c r="AM765" t="s">
        <v>76</v>
      </c>
      <c r="AN765" t="s">
        <v>78</v>
      </c>
      <c r="AO765" t="s">
        <v>78</v>
      </c>
      <c r="AP765" t="s">
        <v>209</v>
      </c>
      <c r="AQ765" t="s">
        <v>82</v>
      </c>
      <c r="AR765" t="s">
        <v>64</v>
      </c>
      <c r="AS765" t="s">
        <v>82</v>
      </c>
      <c r="AT765" t="s">
        <v>171</v>
      </c>
      <c r="AU765" t="s">
        <v>84</v>
      </c>
    </row>
    <row r="766" spans="1:47" hidden="1" x14ac:dyDescent="0.3">
      <c r="A766" t="s">
        <v>3625</v>
      </c>
      <c r="B766" t="s">
        <v>3626</v>
      </c>
      <c r="C766" s="1" t="str">
        <f t="shared" si="64"/>
        <v>21:0097</v>
      </c>
      <c r="D766" s="1" t="str">
        <f t="shared" si="65"/>
        <v>21:0013</v>
      </c>
      <c r="E766" t="s">
        <v>3627</v>
      </c>
      <c r="F766" t="s">
        <v>3628</v>
      </c>
      <c r="H766">
        <v>65.483054199999998</v>
      </c>
      <c r="I766">
        <v>-113.5459283</v>
      </c>
      <c r="J766" s="1" t="str">
        <f t="shared" si="62"/>
        <v>Till</v>
      </c>
      <c r="K766" s="1" t="str">
        <f t="shared" si="63"/>
        <v>&lt;63 micron</v>
      </c>
      <c r="L766" t="s">
        <v>51</v>
      </c>
      <c r="M766" t="s">
        <v>74</v>
      </c>
      <c r="N766" t="s">
        <v>116</v>
      </c>
      <c r="O766" t="s">
        <v>270</v>
      </c>
      <c r="P766" t="s">
        <v>124</v>
      </c>
      <c r="Q766" t="s">
        <v>64</v>
      </c>
      <c r="R766" t="s">
        <v>234</v>
      </c>
      <c r="S766" t="s">
        <v>60</v>
      </c>
      <c r="T766" t="s">
        <v>149</v>
      </c>
      <c r="U766" t="s">
        <v>64</v>
      </c>
      <c r="V766" t="s">
        <v>61</v>
      </c>
      <c r="W766" t="s">
        <v>500</v>
      </c>
      <c r="X766" t="s">
        <v>97</v>
      </c>
      <c r="Y766" t="s">
        <v>64</v>
      </c>
      <c r="Z766" t="s">
        <v>51</v>
      </c>
      <c r="AA766" t="s">
        <v>470</v>
      </c>
      <c r="AB766" t="s">
        <v>606</v>
      </c>
      <c r="AC766" t="s">
        <v>64</v>
      </c>
      <c r="AD766" t="s">
        <v>685</v>
      </c>
      <c r="AE766" t="s">
        <v>507</v>
      </c>
      <c r="AF766" t="s">
        <v>69</v>
      </c>
      <c r="AG766" t="s">
        <v>318</v>
      </c>
      <c r="AH766" t="s">
        <v>71</v>
      </c>
      <c r="AI766" t="s">
        <v>422</v>
      </c>
      <c r="AJ766" t="s">
        <v>73</v>
      </c>
      <c r="AK766" t="s">
        <v>155</v>
      </c>
      <c r="AL766" t="s">
        <v>75</v>
      </c>
      <c r="AM766" t="s">
        <v>76</v>
      </c>
      <c r="AN766" t="s">
        <v>78</v>
      </c>
      <c r="AO766" t="s">
        <v>78</v>
      </c>
      <c r="AP766" t="s">
        <v>58</v>
      </c>
      <c r="AQ766" t="s">
        <v>56</v>
      </c>
      <c r="AR766" t="s">
        <v>64</v>
      </c>
      <c r="AS766" t="s">
        <v>82</v>
      </c>
      <c r="AT766" t="s">
        <v>171</v>
      </c>
      <c r="AU766" t="s">
        <v>84</v>
      </c>
    </row>
    <row r="767" spans="1:47" hidden="1" x14ac:dyDescent="0.3">
      <c r="A767" t="s">
        <v>3629</v>
      </c>
      <c r="B767" t="s">
        <v>3630</v>
      </c>
      <c r="C767" s="1" t="str">
        <f t="shared" si="64"/>
        <v>21:0097</v>
      </c>
      <c r="D767" s="1" t="str">
        <f t="shared" si="65"/>
        <v>21:0013</v>
      </c>
      <c r="E767" t="s">
        <v>3631</v>
      </c>
      <c r="F767" t="s">
        <v>3632</v>
      </c>
      <c r="H767">
        <v>65.426231299999998</v>
      </c>
      <c r="I767">
        <v>-113.66168810000001</v>
      </c>
      <c r="J767" s="1" t="str">
        <f t="shared" si="62"/>
        <v>Till</v>
      </c>
      <c r="K767" s="1" t="str">
        <f t="shared" si="63"/>
        <v>&lt;63 micron</v>
      </c>
      <c r="L767" t="s">
        <v>51</v>
      </c>
      <c r="M767" t="s">
        <v>283</v>
      </c>
      <c r="N767" t="s">
        <v>53</v>
      </c>
      <c r="O767" t="s">
        <v>315</v>
      </c>
      <c r="P767" t="s">
        <v>56</v>
      </c>
      <c r="Q767" t="s">
        <v>81</v>
      </c>
      <c r="R767" t="s">
        <v>94</v>
      </c>
      <c r="S767" t="s">
        <v>116</v>
      </c>
      <c r="T767" t="s">
        <v>334</v>
      </c>
      <c r="U767" t="s">
        <v>81</v>
      </c>
      <c r="V767" t="s">
        <v>147</v>
      </c>
      <c r="W767" t="s">
        <v>1337</v>
      </c>
      <c r="X767" t="s">
        <v>72</v>
      </c>
      <c r="Y767" t="s">
        <v>64</v>
      </c>
      <c r="Z767" t="s">
        <v>51</v>
      </c>
      <c r="AA767" t="s">
        <v>814</v>
      </c>
      <c r="AB767" t="s">
        <v>789</v>
      </c>
      <c r="AC767" t="s">
        <v>64</v>
      </c>
      <c r="AD767" t="s">
        <v>543</v>
      </c>
      <c r="AE767" t="s">
        <v>470</v>
      </c>
      <c r="AF767" t="s">
        <v>69</v>
      </c>
      <c r="AG767" t="s">
        <v>413</v>
      </c>
      <c r="AH767" t="s">
        <v>71</v>
      </c>
      <c r="AI767" t="s">
        <v>208</v>
      </c>
      <c r="AJ767" t="s">
        <v>73</v>
      </c>
      <c r="AK767" t="s">
        <v>181</v>
      </c>
      <c r="AL767" t="s">
        <v>75</v>
      </c>
      <c r="AM767" t="s">
        <v>76</v>
      </c>
      <c r="AN767" t="s">
        <v>78</v>
      </c>
      <c r="AO767" t="s">
        <v>78</v>
      </c>
      <c r="AP767" t="s">
        <v>260</v>
      </c>
      <c r="AQ767" t="s">
        <v>436</v>
      </c>
      <c r="AR767" t="s">
        <v>64</v>
      </c>
      <c r="AS767" t="s">
        <v>55</v>
      </c>
      <c r="AT767" t="s">
        <v>164</v>
      </c>
      <c r="AU767" t="s">
        <v>84</v>
      </c>
    </row>
    <row r="768" spans="1:47" hidden="1" x14ac:dyDescent="0.3">
      <c r="A768" t="s">
        <v>3633</v>
      </c>
      <c r="B768" t="s">
        <v>3634</v>
      </c>
      <c r="C768" s="1" t="str">
        <f t="shared" si="64"/>
        <v>21:0097</v>
      </c>
      <c r="D768" s="1" t="str">
        <f t="shared" si="65"/>
        <v>21:0013</v>
      </c>
      <c r="E768" t="s">
        <v>3635</v>
      </c>
      <c r="F768" t="s">
        <v>3636</v>
      </c>
      <c r="H768">
        <v>65.399250699999996</v>
      </c>
      <c r="I768">
        <v>-113.7449536</v>
      </c>
      <c r="J768" s="1" t="str">
        <f t="shared" si="62"/>
        <v>Till</v>
      </c>
      <c r="K768" s="1" t="str">
        <f t="shared" si="63"/>
        <v>&lt;63 micron</v>
      </c>
      <c r="L768" t="s">
        <v>51</v>
      </c>
      <c r="M768" t="s">
        <v>288</v>
      </c>
      <c r="N768" t="s">
        <v>53</v>
      </c>
      <c r="O768" t="s">
        <v>345</v>
      </c>
      <c r="P768" t="s">
        <v>398</v>
      </c>
      <c r="Q768" t="s">
        <v>81</v>
      </c>
      <c r="R768" t="s">
        <v>825</v>
      </c>
      <c r="S768" t="s">
        <v>60</v>
      </c>
      <c r="T768" t="s">
        <v>206</v>
      </c>
      <c r="U768" t="s">
        <v>64</v>
      </c>
      <c r="V768" t="s">
        <v>61</v>
      </c>
      <c r="W768" t="s">
        <v>182</v>
      </c>
      <c r="X768" t="s">
        <v>119</v>
      </c>
      <c r="Y768" t="s">
        <v>64</v>
      </c>
      <c r="Z768" t="s">
        <v>51</v>
      </c>
      <c r="AA768" t="s">
        <v>65</v>
      </c>
      <c r="AB768" t="s">
        <v>768</v>
      </c>
      <c r="AC768" t="s">
        <v>64</v>
      </c>
      <c r="AD768" t="s">
        <v>247</v>
      </c>
      <c r="AE768" t="s">
        <v>206</v>
      </c>
      <c r="AF768" t="s">
        <v>69</v>
      </c>
      <c r="AG768" t="s">
        <v>149</v>
      </c>
      <c r="AH768" t="s">
        <v>71</v>
      </c>
      <c r="AI768" t="s">
        <v>264</v>
      </c>
      <c r="AJ768" t="s">
        <v>73</v>
      </c>
      <c r="AK768" t="s">
        <v>181</v>
      </c>
      <c r="AL768" t="s">
        <v>75</v>
      </c>
      <c r="AM768" t="s">
        <v>76</v>
      </c>
      <c r="AN768" t="s">
        <v>78</v>
      </c>
      <c r="AO768" t="s">
        <v>78</v>
      </c>
      <c r="AP768" t="s">
        <v>225</v>
      </c>
      <c r="AQ768" t="s">
        <v>405</v>
      </c>
      <c r="AR768" t="s">
        <v>64</v>
      </c>
      <c r="AS768" t="s">
        <v>299</v>
      </c>
      <c r="AT768" t="s">
        <v>171</v>
      </c>
      <c r="AU768" t="s">
        <v>84</v>
      </c>
    </row>
    <row r="769" spans="1:47" hidden="1" x14ac:dyDescent="0.3">
      <c r="A769" t="s">
        <v>3637</v>
      </c>
      <c r="B769" t="s">
        <v>3638</v>
      </c>
      <c r="C769" s="1" t="str">
        <f t="shared" si="64"/>
        <v>21:0097</v>
      </c>
      <c r="D769" s="1" t="str">
        <f t="shared" si="65"/>
        <v>21:0013</v>
      </c>
      <c r="E769" t="s">
        <v>3639</v>
      </c>
      <c r="F769" t="s">
        <v>3640</v>
      </c>
      <c r="H769">
        <v>65.378875600000001</v>
      </c>
      <c r="I769">
        <v>-113.9547941</v>
      </c>
      <c r="J769" s="1" t="str">
        <f t="shared" si="62"/>
        <v>Till</v>
      </c>
      <c r="K769" s="1" t="str">
        <f t="shared" si="63"/>
        <v>&lt;63 micron</v>
      </c>
      <c r="L769" t="s">
        <v>51</v>
      </c>
      <c r="M769" t="s">
        <v>297</v>
      </c>
      <c r="N769" t="s">
        <v>53</v>
      </c>
      <c r="O769" t="s">
        <v>270</v>
      </c>
      <c r="P769" t="s">
        <v>436</v>
      </c>
      <c r="Q769" t="s">
        <v>64</v>
      </c>
      <c r="R769" t="s">
        <v>197</v>
      </c>
      <c r="S769" t="s">
        <v>60</v>
      </c>
      <c r="T769" t="s">
        <v>346</v>
      </c>
      <c r="U769" t="s">
        <v>259</v>
      </c>
      <c r="V769" t="s">
        <v>95</v>
      </c>
      <c r="W769" t="s">
        <v>248</v>
      </c>
      <c r="X769" t="s">
        <v>63</v>
      </c>
      <c r="Y769" t="s">
        <v>64</v>
      </c>
      <c r="Z769" t="s">
        <v>51</v>
      </c>
      <c r="AA769" t="s">
        <v>192</v>
      </c>
      <c r="AB769" t="s">
        <v>134</v>
      </c>
      <c r="AC769" t="s">
        <v>64</v>
      </c>
      <c r="AD769" t="s">
        <v>100</v>
      </c>
      <c r="AE769" t="s">
        <v>223</v>
      </c>
      <c r="AF769" t="s">
        <v>69</v>
      </c>
      <c r="AG769" t="s">
        <v>548</v>
      </c>
      <c r="AH769" t="s">
        <v>194</v>
      </c>
      <c r="AI769" t="s">
        <v>422</v>
      </c>
      <c r="AJ769" t="s">
        <v>73</v>
      </c>
      <c r="AK769" t="s">
        <v>60</v>
      </c>
      <c r="AL769" t="s">
        <v>75</v>
      </c>
      <c r="AM769" t="s">
        <v>76</v>
      </c>
      <c r="AN769" t="s">
        <v>61</v>
      </c>
      <c r="AO769" t="s">
        <v>78</v>
      </c>
      <c r="AP769" t="s">
        <v>114</v>
      </c>
      <c r="AQ769" t="s">
        <v>405</v>
      </c>
      <c r="AR769" t="s">
        <v>64</v>
      </c>
      <c r="AS769" t="s">
        <v>246</v>
      </c>
      <c r="AT769" t="s">
        <v>171</v>
      </c>
      <c r="AU769" t="s">
        <v>84</v>
      </c>
    </row>
    <row r="770" spans="1:47" hidden="1" x14ac:dyDescent="0.3">
      <c r="A770" t="s">
        <v>3641</v>
      </c>
      <c r="B770" t="s">
        <v>3642</v>
      </c>
      <c r="C770" s="1" t="str">
        <f t="shared" si="64"/>
        <v>21:0097</v>
      </c>
      <c r="D770" s="1" t="str">
        <f t="shared" si="65"/>
        <v>21:0013</v>
      </c>
      <c r="E770" t="s">
        <v>3643</v>
      </c>
      <c r="F770" t="s">
        <v>3644</v>
      </c>
      <c r="H770">
        <v>65.327386500000003</v>
      </c>
      <c r="I770">
        <v>-113.88837719999999</v>
      </c>
      <c r="J770" s="1" t="str">
        <f t="shared" si="62"/>
        <v>Till</v>
      </c>
      <c r="K770" s="1" t="str">
        <f t="shared" si="63"/>
        <v>&lt;63 micron</v>
      </c>
      <c r="L770" t="s">
        <v>51</v>
      </c>
      <c r="M770" t="s">
        <v>298</v>
      </c>
      <c r="N770" t="s">
        <v>81</v>
      </c>
      <c r="O770" t="s">
        <v>397</v>
      </c>
      <c r="P770" t="s">
        <v>473</v>
      </c>
      <c r="Q770" t="s">
        <v>64</v>
      </c>
      <c r="R770" t="s">
        <v>389</v>
      </c>
      <c r="S770" t="s">
        <v>181</v>
      </c>
      <c r="T770" t="s">
        <v>68</v>
      </c>
      <c r="U770" t="s">
        <v>259</v>
      </c>
      <c r="V770" t="s">
        <v>61</v>
      </c>
      <c r="W770" t="s">
        <v>506</v>
      </c>
      <c r="X770" t="s">
        <v>63</v>
      </c>
      <c r="Y770" t="s">
        <v>64</v>
      </c>
      <c r="Z770" t="s">
        <v>51</v>
      </c>
      <c r="AA770" t="s">
        <v>814</v>
      </c>
      <c r="AB770" t="s">
        <v>408</v>
      </c>
      <c r="AC770" t="s">
        <v>64</v>
      </c>
      <c r="AD770" t="s">
        <v>222</v>
      </c>
      <c r="AE770" t="s">
        <v>152</v>
      </c>
      <c r="AF770" t="s">
        <v>69</v>
      </c>
      <c r="AG770" t="s">
        <v>249</v>
      </c>
      <c r="AH770" t="s">
        <v>71</v>
      </c>
      <c r="AI770" t="s">
        <v>208</v>
      </c>
      <c r="AJ770" t="s">
        <v>73</v>
      </c>
      <c r="AK770" t="s">
        <v>196</v>
      </c>
      <c r="AL770" t="s">
        <v>75</v>
      </c>
      <c r="AM770" t="s">
        <v>76</v>
      </c>
      <c r="AN770" t="s">
        <v>78</v>
      </c>
      <c r="AO770" t="s">
        <v>78</v>
      </c>
      <c r="AP770" t="s">
        <v>183</v>
      </c>
      <c r="AQ770" t="s">
        <v>595</v>
      </c>
      <c r="AR770" t="s">
        <v>64</v>
      </c>
      <c r="AS770" t="s">
        <v>82</v>
      </c>
      <c r="AT770" t="s">
        <v>171</v>
      </c>
      <c r="AU770" t="s">
        <v>84</v>
      </c>
    </row>
    <row r="771" spans="1:47" hidden="1" x14ac:dyDescent="0.3">
      <c r="A771" t="s">
        <v>3645</v>
      </c>
      <c r="B771" t="s">
        <v>3646</v>
      </c>
      <c r="C771" s="1" t="str">
        <f t="shared" si="64"/>
        <v>21:0097</v>
      </c>
      <c r="D771" s="1" t="str">
        <f t="shared" si="65"/>
        <v>21:0013</v>
      </c>
      <c r="E771" t="s">
        <v>3647</v>
      </c>
      <c r="F771" t="s">
        <v>3648</v>
      </c>
      <c r="H771">
        <v>65.268130900000003</v>
      </c>
      <c r="I771">
        <v>-113.88026290000001</v>
      </c>
      <c r="J771" s="1" t="str">
        <f t="shared" si="62"/>
        <v>Till</v>
      </c>
      <c r="K771" s="1" t="str">
        <f t="shared" si="63"/>
        <v>&lt;63 micron</v>
      </c>
      <c r="L771" t="s">
        <v>51</v>
      </c>
      <c r="M771" t="s">
        <v>155</v>
      </c>
      <c r="N771" t="s">
        <v>116</v>
      </c>
      <c r="O771" t="s">
        <v>406</v>
      </c>
      <c r="P771" t="s">
        <v>92</v>
      </c>
      <c r="Q771" t="s">
        <v>81</v>
      </c>
      <c r="R771" t="s">
        <v>494</v>
      </c>
      <c r="S771" t="s">
        <v>60</v>
      </c>
      <c r="T771" t="s">
        <v>149</v>
      </c>
      <c r="U771" t="s">
        <v>81</v>
      </c>
      <c r="V771" t="s">
        <v>147</v>
      </c>
      <c r="W771" t="s">
        <v>253</v>
      </c>
      <c r="X771" t="s">
        <v>72</v>
      </c>
      <c r="Y771" t="s">
        <v>64</v>
      </c>
      <c r="Z771" t="s">
        <v>51</v>
      </c>
      <c r="AA771" t="s">
        <v>284</v>
      </c>
      <c r="AB771" t="s">
        <v>753</v>
      </c>
      <c r="AC771" t="s">
        <v>64</v>
      </c>
      <c r="AD771" t="s">
        <v>894</v>
      </c>
      <c r="AE771" t="s">
        <v>98</v>
      </c>
      <c r="AF771" t="s">
        <v>69</v>
      </c>
      <c r="AG771" t="s">
        <v>65</v>
      </c>
      <c r="AH771" t="s">
        <v>71</v>
      </c>
      <c r="AI771" t="s">
        <v>277</v>
      </c>
      <c r="AJ771" t="s">
        <v>73</v>
      </c>
      <c r="AK771" t="s">
        <v>277</v>
      </c>
      <c r="AL771" t="s">
        <v>75</v>
      </c>
      <c r="AM771" t="s">
        <v>76</v>
      </c>
      <c r="AN771" t="s">
        <v>78</v>
      </c>
      <c r="AO771" t="s">
        <v>78</v>
      </c>
      <c r="AP771" t="s">
        <v>111</v>
      </c>
      <c r="AQ771" t="s">
        <v>421</v>
      </c>
      <c r="AR771" t="s">
        <v>64</v>
      </c>
      <c r="AS771" t="s">
        <v>170</v>
      </c>
      <c r="AT771" t="s">
        <v>171</v>
      </c>
      <c r="AU771" t="s">
        <v>84</v>
      </c>
    </row>
    <row r="772" spans="1:47" hidden="1" x14ac:dyDescent="0.3">
      <c r="A772" t="s">
        <v>3649</v>
      </c>
      <c r="B772" t="s">
        <v>3650</v>
      </c>
      <c r="C772" s="1" t="str">
        <f t="shared" si="64"/>
        <v>21:0097</v>
      </c>
      <c r="D772" s="1" t="str">
        <f t="shared" si="65"/>
        <v>21:0013</v>
      </c>
      <c r="E772" t="s">
        <v>3651</v>
      </c>
      <c r="F772" t="s">
        <v>3652</v>
      </c>
      <c r="H772">
        <v>65.295461299999999</v>
      </c>
      <c r="I772">
        <v>-113.72562569999999</v>
      </c>
      <c r="J772" s="1" t="str">
        <f t="shared" si="62"/>
        <v>Till</v>
      </c>
      <c r="K772" s="1" t="str">
        <f t="shared" si="63"/>
        <v>&lt;63 micron</v>
      </c>
      <c r="L772" t="s">
        <v>51</v>
      </c>
      <c r="M772" t="s">
        <v>124</v>
      </c>
      <c r="N772" t="s">
        <v>53</v>
      </c>
      <c r="O772" t="s">
        <v>406</v>
      </c>
      <c r="P772" t="s">
        <v>116</v>
      </c>
      <c r="Q772" t="s">
        <v>259</v>
      </c>
      <c r="R772" t="s">
        <v>70</v>
      </c>
      <c r="S772" t="s">
        <v>60</v>
      </c>
      <c r="T772" t="s">
        <v>120</v>
      </c>
      <c r="U772" t="s">
        <v>64</v>
      </c>
      <c r="V772" t="s">
        <v>147</v>
      </c>
      <c r="W772" t="s">
        <v>672</v>
      </c>
      <c r="X772" t="s">
        <v>119</v>
      </c>
      <c r="Y772" t="s">
        <v>64</v>
      </c>
      <c r="Z772" t="s">
        <v>51</v>
      </c>
      <c r="AA772" t="s">
        <v>273</v>
      </c>
      <c r="AB772" t="s">
        <v>576</v>
      </c>
      <c r="AC772" t="s">
        <v>64</v>
      </c>
      <c r="AD772" t="s">
        <v>469</v>
      </c>
      <c r="AE772" t="s">
        <v>98</v>
      </c>
      <c r="AF772" t="s">
        <v>69</v>
      </c>
      <c r="AG772" t="s">
        <v>272</v>
      </c>
      <c r="AH772" t="s">
        <v>71</v>
      </c>
      <c r="AI772" t="s">
        <v>277</v>
      </c>
      <c r="AJ772" t="s">
        <v>73</v>
      </c>
      <c r="AK772" t="s">
        <v>80</v>
      </c>
      <c r="AL772" t="s">
        <v>75</v>
      </c>
      <c r="AM772" t="s">
        <v>76</v>
      </c>
      <c r="AN772" t="s">
        <v>78</v>
      </c>
      <c r="AO772" t="s">
        <v>78</v>
      </c>
      <c r="AP772" t="s">
        <v>419</v>
      </c>
      <c r="AQ772" t="s">
        <v>210</v>
      </c>
      <c r="AR772" t="s">
        <v>81</v>
      </c>
      <c r="AS772" t="s">
        <v>170</v>
      </c>
      <c r="AT772" t="s">
        <v>272</v>
      </c>
      <c r="AU772" t="s">
        <v>84</v>
      </c>
    </row>
    <row r="773" spans="1:47" hidden="1" x14ac:dyDescent="0.3">
      <c r="A773" t="s">
        <v>3653</v>
      </c>
      <c r="B773" t="s">
        <v>3654</v>
      </c>
      <c r="C773" s="1" t="str">
        <f t="shared" si="64"/>
        <v>21:0097</v>
      </c>
      <c r="D773" s="1" t="str">
        <f t="shared" si="65"/>
        <v>21:0013</v>
      </c>
      <c r="E773" t="s">
        <v>3655</v>
      </c>
      <c r="F773" t="s">
        <v>3656</v>
      </c>
      <c r="H773">
        <v>65.2896736</v>
      </c>
      <c r="I773">
        <v>-113.6010254</v>
      </c>
      <c r="J773" s="1" t="str">
        <f t="shared" si="62"/>
        <v>Till</v>
      </c>
      <c r="K773" s="1" t="str">
        <f t="shared" si="63"/>
        <v>&lt;63 micron</v>
      </c>
      <c r="L773" t="s">
        <v>51</v>
      </c>
      <c r="M773" t="s">
        <v>595</v>
      </c>
      <c r="N773" t="s">
        <v>116</v>
      </c>
      <c r="O773" t="s">
        <v>360</v>
      </c>
      <c r="P773" t="s">
        <v>436</v>
      </c>
      <c r="Q773" t="s">
        <v>64</v>
      </c>
      <c r="R773" t="s">
        <v>106</v>
      </c>
      <c r="S773" t="s">
        <v>60</v>
      </c>
      <c r="T773" t="s">
        <v>354</v>
      </c>
      <c r="U773" t="s">
        <v>64</v>
      </c>
      <c r="V773" t="s">
        <v>117</v>
      </c>
      <c r="W773" t="s">
        <v>519</v>
      </c>
      <c r="X773" t="s">
        <v>119</v>
      </c>
      <c r="Y773" t="s">
        <v>64</v>
      </c>
      <c r="Z773" t="s">
        <v>51</v>
      </c>
      <c r="AA773" t="s">
        <v>548</v>
      </c>
      <c r="AB773" t="s">
        <v>576</v>
      </c>
      <c r="AC773" t="s">
        <v>64</v>
      </c>
      <c r="AD773" t="s">
        <v>82</v>
      </c>
      <c r="AE773" t="s">
        <v>192</v>
      </c>
      <c r="AF773" t="s">
        <v>69</v>
      </c>
      <c r="AG773" t="s">
        <v>131</v>
      </c>
      <c r="AH773" t="s">
        <v>71</v>
      </c>
      <c r="AI773" t="s">
        <v>74</v>
      </c>
      <c r="AJ773" t="s">
        <v>73</v>
      </c>
      <c r="AK773" t="s">
        <v>74</v>
      </c>
      <c r="AL773" t="s">
        <v>75</v>
      </c>
      <c r="AM773" t="s">
        <v>76</v>
      </c>
      <c r="AN773" t="s">
        <v>78</v>
      </c>
      <c r="AO773" t="s">
        <v>95</v>
      </c>
      <c r="AP773" t="s">
        <v>269</v>
      </c>
      <c r="AQ773" t="s">
        <v>271</v>
      </c>
      <c r="AR773" t="s">
        <v>64</v>
      </c>
      <c r="AS773" t="s">
        <v>333</v>
      </c>
      <c r="AT773" t="s">
        <v>171</v>
      </c>
      <c r="AU773" t="s">
        <v>84</v>
      </c>
    </row>
    <row r="774" spans="1:47" hidden="1" x14ac:dyDescent="0.3">
      <c r="A774" t="s">
        <v>3657</v>
      </c>
      <c r="B774" t="s">
        <v>3658</v>
      </c>
      <c r="C774" s="1" t="str">
        <f t="shared" si="64"/>
        <v>21:0097</v>
      </c>
      <c r="D774" s="1" t="str">
        <f t="shared" si="65"/>
        <v>21:0013</v>
      </c>
      <c r="E774" t="s">
        <v>3659</v>
      </c>
      <c r="F774" t="s">
        <v>3660</v>
      </c>
      <c r="H774">
        <v>65.322613700000005</v>
      </c>
      <c r="I774">
        <v>-113.51275440000001</v>
      </c>
      <c r="J774" s="1" t="str">
        <f t="shared" si="62"/>
        <v>Till</v>
      </c>
      <c r="K774" s="1" t="str">
        <f t="shared" si="63"/>
        <v>&lt;63 micron</v>
      </c>
      <c r="L774" t="s">
        <v>51</v>
      </c>
      <c r="M774" t="s">
        <v>166</v>
      </c>
      <c r="N774" t="s">
        <v>60</v>
      </c>
      <c r="O774" t="s">
        <v>493</v>
      </c>
      <c r="P774" t="s">
        <v>473</v>
      </c>
      <c r="Q774" t="s">
        <v>81</v>
      </c>
      <c r="R774" t="s">
        <v>238</v>
      </c>
      <c r="S774" t="s">
        <v>63</v>
      </c>
      <c r="T774" t="s">
        <v>284</v>
      </c>
      <c r="U774" t="s">
        <v>259</v>
      </c>
      <c r="V774" t="s">
        <v>61</v>
      </c>
      <c r="W774" t="s">
        <v>442</v>
      </c>
      <c r="X774" t="s">
        <v>119</v>
      </c>
      <c r="Y774" t="s">
        <v>64</v>
      </c>
      <c r="Z774" t="s">
        <v>51</v>
      </c>
      <c r="AA774" t="s">
        <v>149</v>
      </c>
      <c r="AB774" t="s">
        <v>319</v>
      </c>
      <c r="AC774" t="s">
        <v>64</v>
      </c>
      <c r="AD774" t="s">
        <v>992</v>
      </c>
      <c r="AE774" t="s">
        <v>101</v>
      </c>
      <c r="AF774" t="s">
        <v>69</v>
      </c>
      <c r="AG774" t="s">
        <v>115</v>
      </c>
      <c r="AH774" t="s">
        <v>194</v>
      </c>
      <c r="AI774" t="s">
        <v>600</v>
      </c>
      <c r="AJ774" t="s">
        <v>73</v>
      </c>
      <c r="AK774" t="s">
        <v>153</v>
      </c>
      <c r="AL774" t="s">
        <v>75</v>
      </c>
      <c r="AM774" t="s">
        <v>76</v>
      </c>
      <c r="AN774" t="s">
        <v>78</v>
      </c>
      <c r="AO774" t="s">
        <v>78</v>
      </c>
      <c r="AP774" t="s">
        <v>281</v>
      </c>
      <c r="AQ774" t="s">
        <v>283</v>
      </c>
      <c r="AR774" t="s">
        <v>64</v>
      </c>
      <c r="AS774" t="s">
        <v>126</v>
      </c>
      <c r="AT774" t="s">
        <v>171</v>
      </c>
      <c r="AU774" t="s">
        <v>84</v>
      </c>
    </row>
    <row r="775" spans="1:47" hidden="1" x14ac:dyDescent="0.3">
      <c r="A775" t="s">
        <v>3661</v>
      </c>
      <c r="B775" t="s">
        <v>3662</v>
      </c>
      <c r="C775" s="1" t="str">
        <f t="shared" si="64"/>
        <v>21:0097</v>
      </c>
      <c r="D775" s="1" t="str">
        <f t="shared" si="65"/>
        <v>21:0013</v>
      </c>
      <c r="E775" t="s">
        <v>3663</v>
      </c>
      <c r="F775" t="s">
        <v>3664</v>
      </c>
      <c r="H775">
        <v>65.477668399999999</v>
      </c>
      <c r="I775">
        <v>-113.415963</v>
      </c>
      <c r="J775" s="1" t="str">
        <f t="shared" si="62"/>
        <v>Till</v>
      </c>
      <c r="K775" s="1" t="str">
        <f t="shared" si="63"/>
        <v>&lt;63 micron</v>
      </c>
      <c r="L775" t="s">
        <v>51</v>
      </c>
      <c r="M775" t="s">
        <v>119</v>
      </c>
      <c r="N775" t="s">
        <v>53</v>
      </c>
      <c r="O775" t="s">
        <v>163</v>
      </c>
      <c r="P775" t="s">
        <v>473</v>
      </c>
      <c r="Q775" t="s">
        <v>64</v>
      </c>
      <c r="R775" t="s">
        <v>621</v>
      </c>
      <c r="S775" t="s">
        <v>60</v>
      </c>
      <c r="T775" t="s">
        <v>336</v>
      </c>
      <c r="U775" t="s">
        <v>81</v>
      </c>
      <c r="V775" t="s">
        <v>147</v>
      </c>
      <c r="W775" t="s">
        <v>1337</v>
      </c>
      <c r="X775" t="s">
        <v>63</v>
      </c>
      <c r="Y775" t="s">
        <v>64</v>
      </c>
      <c r="Z775" t="s">
        <v>51</v>
      </c>
      <c r="AA775" t="s">
        <v>334</v>
      </c>
      <c r="AB775" t="s">
        <v>134</v>
      </c>
      <c r="AC775" t="s">
        <v>64</v>
      </c>
      <c r="AD775" t="s">
        <v>784</v>
      </c>
      <c r="AE775" t="s">
        <v>152</v>
      </c>
      <c r="AF775" t="s">
        <v>69</v>
      </c>
      <c r="AG775" t="s">
        <v>284</v>
      </c>
      <c r="AH775" t="s">
        <v>71</v>
      </c>
      <c r="AI775" t="s">
        <v>153</v>
      </c>
      <c r="AJ775" t="s">
        <v>73</v>
      </c>
      <c r="AK775" t="s">
        <v>153</v>
      </c>
      <c r="AL775" t="s">
        <v>75</v>
      </c>
      <c r="AM775" t="s">
        <v>76</v>
      </c>
      <c r="AN775" t="s">
        <v>78</v>
      </c>
      <c r="AO775" t="s">
        <v>137</v>
      </c>
      <c r="AP775" t="s">
        <v>58</v>
      </c>
      <c r="AQ775" t="s">
        <v>398</v>
      </c>
      <c r="AR775" t="s">
        <v>64</v>
      </c>
      <c r="AS775" t="s">
        <v>92</v>
      </c>
      <c r="AT775" t="s">
        <v>171</v>
      </c>
      <c r="AU775" t="s">
        <v>84</v>
      </c>
    </row>
    <row r="776" spans="1:47" hidden="1" x14ac:dyDescent="0.3">
      <c r="A776" t="s">
        <v>3665</v>
      </c>
      <c r="B776" t="s">
        <v>3666</v>
      </c>
      <c r="C776" s="1" t="str">
        <f t="shared" si="64"/>
        <v>21:0097</v>
      </c>
      <c r="D776" s="1" t="str">
        <f t="shared" si="65"/>
        <v>21:0013</v>
      </c>
      <c r="E776" t="s">
        <v>3667</v>
      </c>
      <c r="F776" t="s">
        <v>3668</v>
      </c>
      <c r="H776">
        <v>65.4116176</v>
      </c>
      <c r="I776">
        <v>-113.4434972</v>
      </c>
      <c r="J776" s="1" t="str">
        <f t="shared" si="62"/>
        <v>Till</v>
      </c>
      <c r="K776" s="1" t="str">
        <f t="shared" si="63"/>
        <v>&lt;63 micron</v>
      </c>
      <c r="L776" t="s">
        <v>51</v>
      </c>
      <c r="M776" t="s">
        <v>89</v>
      </c>
      <c r="N776" t="s">
        <v>53</v>
      </c>
      <c r="O776" t="s">
        <v>282</v>
      </c>
      <c r="P776" t="s">
        <v>422</v>
      </c>
      <c r="Q776" t="s">
        <v>81</v>
      </c>
      <c r="R776" t="s">
        <v>115</v>
      </c>
      <c r="S776" t="s">
        <v>97</v>
      </c>
      <c r="T776" t="s">
        <v>548</v>
      </c>
      <c r="U776" t="s">
        <v>81</v>
      </c>
      <c r="V776" t="s">
        <v>147</v>
      </c>
      <c r="W776" t="s">
        <v>1064</v>
      </c>
      <c r="X776" t="s">
        <v>119</v>
      </c>
      <c r="Y776" t="s">
        <v>64</v>
      </c>
      <c r="Z776" t="s">
        <v>51</v>
      </c>
      <c r="AA776" t="s">
        <v>814</v>
      </c>
      <c r="AB776" t="s">
        <v>2349</v>
      </c>
      <c r="AC776" t="s">
        <v>64</v>
      </c>
      <c r="AD776" t="s">
        <v>894</v>
      </c>
      <c r="AE776" t="s">
        <v>98</v>
      </c>
      <c r="AF776" t="s">
        <v>69</v>
      </c>
      <c r="AG776" t="s">
        <v>84</v>
      </c>
      <c r="AH776" t="s">
        <v>71</v>
      </c>
      <c r="AI776" t="s">
        <v>584</v>
      </c>
      <c r="AJ776" t="s">
        <v>73</v>
      </c>
      <c r="AK776" t="s">
        <v>125</v>
      </c>
      <c r="AL776" t="s">
        <v>75</v>
      </c>
      <c r="AM776" t="s">
        <v>76</v>
      </c>
      <c r="AN776" t="s">
        <v>78</v>
      </c>
      <c r="AO776" t="s">
        <v>78</v>
      </c>
      <c r="AP776" t="s">
        <v>260</v>
      </c>
      <c r="AQ776" t="s">
        <v>283</v>
      </c>
      <c r="AR776" t="s">
        <v>64</v>
      </c>
      <c r="AS776" t="s">
        <v>55</v>
      </c>
      <c r="AT776" t="s">
        <v>171</v>
      </c>
      <c r="AU776" t="s">
        <v>84</v>
      </c>
    </row>
    <row r="777" spans="1:47" hidden="1" x14ac:dyDescent="0.3">
      <c r="A777" t="s">
        <v>3669</v>
      </c>
      <c r="B777" t="s">
        <v>3670</v>
      </c>
      <c r="C777" s="1" t="str">
        <f t="shared" si="64"/>
        <v>21:0097</v>
      </c>
      <c r="D777" s="1" t="str">
        <f t="shared" si="65"/>
        <v>21:0013</v>
      </c>
      <c r="E777" t="s">
        <v>3671</v>
      </c>
      <c r="F777" t="s">
        <v>3672</v>
      </c>
      <c r="H777">
        <v>65.430435200000005</v>
      </c>
      <c r="I777">
        <v>-113.2520452</v>
      </c>
      <c r="J777" s="1" t="str">
        <f t="shared" si="62"/>
        <v>Till</v>
      </c>
      <c r="K777" s="1" t="str">
        <f t="shared" si="63"/>
        <v>&lt;63 micron</v>
      </c>
      <c r="L777" t="s">
        <v>51</v>
      </c>
      <c r="M777" t="s">
        <v>79</v>
      </c>
      <c r="N777" t="s">
        <v>53</v>
      </c>
      <c r="O777" t="s">
        <v>1363</v>
      </c>
      <c r="P777" t="s">
        <v>398</v>
      </c>
      <c r="Q777" t="s">
        <v>56</v>
      </c>
      <c r="R777" t="s">
        <v>156</v>
      </c>
      <c r="S777" t="s">
        <v>97</v>
      </c>
      <c r="T777" t="s">
        <v>68</v>
      </c>
      <c r="U777" t="s">
        <v>81</v>
      </c>
      <c r="V777" t="s">
        <v>154</v>
      </c>
      <c r="W777" t="s">
        <v>317</v>
      </c>
      <c r="X777" t="s">
        <v>97</v>
      </c>
      <c r="Y777" t="s">
        <v>64</v>
      </c>
      <c r="Z777" t="s">
        <v>51</v>
      </c>
      <c r="AA777" t="s">
        <v>176</v>
      </c>
      <c r="AB777" t="s">
        <v>606</v>
      </c>
      <c r="AC777" t="s">
        <v>64</v>
      </c>
      <c r="AD777" t="s">
        <v>275</v>
      </c>
      <c r="AE777" t="s">
        <v>287</v>
      </c>
      <c r="AF777" t="s">
        <v>69</v>
      </c>
      <c r="AG777" t="s">
        <v>354</v>
      </c>
      <c r="AH777" t="s">
        <v>71</v>
      </c>
      <c r="AI777" t="s">
        <v>686</v>
      </c>
      <c r="AJ777" t="s">
        <v>73</v>
      </c>
      <c r="AK777" t="s">
        <v>155</v>
      </c>
      <c r="AL777" t="s">
        <v>75</v>
      </c>
      <c r="AM777" t="s">
        <v>76</v>
      </c>
      <c r="AN777" t="s">
        <v>78</v>
      </c>
      <c r="AO777" t="s">
        <v>78</v>
      </c>
      <c r="AP777" t="s">
        <v>166</v>
      </c>
      <c r="AQ777" t="s">
        <v>300</v>
      </c>
      <c r="AR777" t="s">
        <v>64</v>
      </c>
      <c r="AS777" t="s">
        <v>81</v>
      </c>
      <c r="AT777" t="s">
        <v>171</v>
      </c>
      <c r="AU777" t="s">
        <v>84</v>
      </c>
    </row>
    <row r="778" spans="1:47" hidden="1" x14ac:dyDescent="0.3">
      <c r="A778" t="s">
        <v>3673</v>
      </c>
      <c r="B778" t="s">
        <v>3674</v>
      </c>
      <c r="C778" s="1" t="str">
        <f t="shared" si="64"/>
        <v>21:0097</v>
      </c>
      <c r="D778" s="1" t="str">
        <f t="shared" si="65"/>
        <v>21:0013</v>
      </c>
      <c r="E778" t="s">
        <v>3675</v>
      </c>
      <c r="F778" t="s">
        <v>3676</v>
      </c>
      <c r="H778">
        <v>65.471592999999999</v>
      </c>
      <c r="I778">
        <v>-113.2345509</v>
      </c>
      <c r="J778" s="1" t="str">
        <f t="shared" si="62"/>
        <v>Till</v>
      </c>
      <c r="K778" s="1" t="str">
        <f t="shared" si="63"/>
        <v>&lt;63 micron</v>
      </c>
      <c r="L778" t="s">
        <v>51</v>
      </c>
      <c r="M778" t="s">
        <v>58</v>
      </c>
      <c r="N778" t="s">
        <v>53</v>
      </c>
      <c r="O778" t="s">
        <v>360</v>
      </c>
      <c r="P778" t="s">
        <v>339</v>
      </c>
      <c r="Q778" t="s">
        <v>259</v>
      </c>
      <c r="R778" t="s">
        <v>217</v>
      </c>
      <c r="S778" t="s">
        <v>63</v>
      </c>
      <c r="T778" t="s">
        <v>120</v>
      </c>
      <c r="U778" t="s">
        <v>259</v>
      </c>
      <c r="V778" t="s">
        <v>147</v>
      </c>
      <c r="W778" t="s">
        <v>658</v>
      </c>
      <c r="X778" t="s">
        <v>97</v>
      </c>
      <c r="Y778" t="s">
        <v>64</v>
      </c>
      <c r="Z778" t="s">
        <v>51</v>
      </c>
      <c r="AA778" t="s">
        <v>276</v>
      </c>
      <c r="AB778" t="s">
        <v>408</v>
      </c>
      <c r="AC778" t="s">
        <v>56</v>
      </c>
      <c r="AD778" t="s">
        <v>126</v>
      </c>
      <c r="AE778" t="s">
        <v>287</v>
      </c>
      <c r="AF778" t="s">
        <v>69</v>
      </c>
      <c r="AG778" t="s">
        <v>217</v>
      </c>
      <c r="AH778" t="s">
        <v>983</v>
      </c>
      <c r="AI778" t="s">
        <v>124</v>
      </c>
      <c r="AJ778" t="s">
        <v>73</v>
      </c>
      <c r="AK778" t="s">
        <v>155</v>
      </c>
      <c r="AL778" t="s">
        <v>75</v>
      </c>
      <c r="AM778" t="s">
        <v>76</v>
      </c>
      <c r="AN778" t="s">
        <v>78</v>
      </c>
      <c r="AO778" t="s">
        <v>78</v>
      </c>
      <c r="AP778" t="s">
        <v>702</v>
      </c>
      <c r="AQ778" t="s">
        <v>77</v>
      </c>
      <c r="AR778" t="s">
        <v>64</v>
      </c>
      <c r="AS778" t="s">
        <v>77</v>
      </c>
      <c r="AT778" t="s">
        <v>171</v>
      </c>
      <c r="AU778" t="s">
        <v>84</v>
      </c>
    </row>
    <row r="779" spans="1:47" hidden="1" x14ac:dyDescent="0.3">
      <c r="A779" t="s">
        <v>3677</v>
      </c>
      <c r="B779" t="s">
        <v>3678</v>
      </c>
      <c r="C779" s="1" t="str">
        <f t="shared" si="64"/>
        <v>21:0097</v>
      </c>
      <c r="D779" s="1" t="str">
        <f t="shared" si="65"/>
        <v>21:0013</v>
      </c>
      <c r="E779" t="s">
        <v>3679</v>
      </c>
      <c r="F779" t="s">
        <v>3680</v>
      </c>
      <c r="H779">
        <v>65.487476999999998</v>
      </c>
      <c r="I779">
        <v>-113.0521325</v>
      </c>
      <c r="J779" s="1" t="str">
        <f t="shared" si="62"/>
        <v>Till</v>
      </c>
      <c r="K779" s="1" t="str">
        <f t="shared" si="63"/>
        <v>&lt;63 micron</v>
      </c>
      <c r="L779" t="s">
        <v>51</v>
      </c>
      <c r="M779" t="s">
        <v>119</v>
      </c>
      <c r="N779" t="s">
        <v>60</v>
      </c>
      <c r="O779" t="s">
        <v>1353</v>
      </c>
      <c r="P779" t="s">
        <v>210</v>
      </c>
      <c r="Q779" t="s">
        <v>81</v>
      </c>
      <c r="R779" t="s">
        <v>238</v>
      </c>
      <c r="S779" t="s">
        <v>60</v>
      </c>
      <c r="T779" t="s">
        <v>65</v>
      </c>
      <c r="U779" t="s">
        <v>81</v>
      </c>
      <c r="V779" t="s">
        <v>147</v>
      </c>
      <c r="W779" t="s">
        <v>527</v>
      </c>
      <c r="X779" t="s">
        <v>63</v>
      </c>
      <c r="Y779" t="s">
        <v>64</v>
      </c>
      <c r="Z779" t="s">
        <v>51</v>
      </c>
      <c r="AA779" t="s">
        <v>192</v>
      </c>
      <c r="AB779" t="s">
        <v>576</v>
      </c>
      <c r="AC779" t="s">
        <v>64</v>
      </c>
      <c r="AD779" t="s">
        <v>1557</v>
      </c>
      <c r="AE779" t="s">
        <v>176</v>
      </c>
      <c r="AF779" t="s">
        <v>69</v>
      </c>
      <c r="AG779" t="s">
        <v>206</v>
      </c>
      <c r="AH779" t="s">
        <v>194</v>
      </c>
      <c r="AI779" t="s">
        <v>74</v>
      </c>
      <c r="AJ779" t="s">
        <v>73</v>
      </c>
      <c r="AK779" t="s">
        <v>124</v>
      </c>
      <c r="AL779" t="s">
        <v>75</v>
      </c>
      <c r="AM779" t="s">
        <v>76</v>
      </c>
      <c r="AN779" t="s">
        <v>78</v>
      </c>
      <c r="AO779" t="s">
        <v>78</v>
      </c>
      <c r="AP779" t="s">
        <v>72</v>
      </c>
      <c r="AQ779" t="s">
        <v>595</v>
      </c>
      <c r="AR779" t="s">
        <v>64</v>
      </c>
      <c r="AS779" t="s">
        <v>55</v>
      </c>
      <c r="AT779" t="s">
        <v>171</v>
      </c>
      <c r="AU779" t="s">
        <v>84</v>
      </c>
    </row>
    <row r="780" spans="1:47" hidden="1" x14ac:dyDescent="0.3">
      <c r="A780" t="s">
        <v>3681</v>
      </c>
      <c r="B780" t="s">
        <v>3682</v>
      </c>
      <c r="C780" s="1" t="str">
        <f t="shared" si="64"/>
        <v>21:0097</v>
      </c>
      <c r="D780" s="1" t="str">
        <f t="shared" si="65"/>
        <v>21:0013</v>
      </c>
      <c r="E780" t="s">
        <v>3683</v>
      </c>
      <c r="F780" t="s">
        <v>3684</v>
      </c>
      <c r="H780">
        <v>65.459861900000007</v>
      </c>
      <c r="I780">
        <v>-113.1138007</v>
      </c>
      <c r="J780" s="1" t="str">
        <f t="shared" si="62"/>
        <v>Till</v>
      </c>
      <c r="K780" s="1" t="str">
        <f t="shared" si="63"/>
        <v>&lt;63 micron</v>
      </c>
      <c r="L780" t="s">
        <v>51</v>
      </c>
      <c r="M780" t="s">
        <v>225</v>
      </c>
      <c r="N780" t="s">
        <v>116</v>
      </c>
      <c r="O780" t="s">
        <v>345</v>
      </c>
      <c r="P780" t="s">
        <v>405</v>
      </c>
      <c r="Q780" t="s">
        <v>81</v>
      </c>
      <c r="R780" t="s">
        <v>83</v>
      </c>
      <c r="S780" t="s">
        <v>63</v>
      </c>
      <c r="T780" t="s">
        <v>336</v>
      </c>
      <c r="U780" t="s">
        <v>259</v>
      </c>
      <c r="V780" t="s">
        <v>147</v>
      </c>
      <c r="W780" t="s">
        <v>117</v>
      </c>
      <c r="X780" t="s">
        <v>97</v>
      </c>
      <c r="Y780" t="s">
        <v>64</v>
      </c>
      <c r="Z780" t="s">
        <v>51</v>
      </c>
      <c r="AA780" t="s">
        <v>101</v>
      </c>
      <c r="AB780" t="s">
        <v>134</v>
      </c>
      <c r="AC780" t="s">
        <v>64</v>
      </c>
      <c r="AD780" t="s">
        <v>1557</v>
      </c>
      <c r="AE780" t="s">
        <v>337</v>
      </c>
      <c r="AF780" t="s">
        <v>69</v>
      </c>
      <c r="AG780" t="s">
        <v>84</v>
      </c>
      <c r="AH780" t="s">
        <v>71</v>
      </c>
      <c r="AI780" t="s">
        <v>196</v>
      </c>
      <c r="AJ780" t="s">
        <v>73</v>
      </c>
      <c r="AK780" t="s">
        <v>355</v>
      </c>
      <c r="AL780" t="s">
        <v>75</v>
      </c>
      <c r="AM780" t="s">
        <v>76</v>
      </c>
      <c r="AN780" t="s">
        <v>78</v>
      </c>
      <c r="AO780" t="s">
        <v>78</v>
      </c>
      <c r="AP780" t="s">
        <v>169</v>
      </c>
      <c r="AQ780" t="s">
        <v>246</v>
      </c>
      <c r="AR780" t="s">
        <v>64</v>
      </c>
      <c r="AS780" t="s">
        <v>126</v>
      </c>
      <c r="AT780" t="s">
        <v>171</v>
      </c>
      <c r="AU780" t="s">
        <v>84</v>
      </c>
    </row>
    <row r="781" spans="1:47" hidden="1" x14ac:dyDescent="0.3">
      <c r="A781" t="s">
        <v>3685</v>
      </c>
      <c r="B781" t="s">
        <v>3686</v>
      </c>
      <c r="C781" s="1" t="str">
        <f t="shared" si="64"/>
        <v>21:0097</v>
      </c>
      <c r="D781" s="1" t="str">
        <f t="shared" si="65"/>
        <v>21:0013</v>
      </c>
      <c r="E781" t="s">
        <v>3687</v>
      </c>
      <c r="F781" t="s">
        <v>3688</v>
      </c>
      <c r="H781">
        <v>65.4342556</v>
      </c>
      <c r="I781">
        <v>-113.0569144</v>
      </c>
      <c r="J781" s="1" t="str">
        <f t="shared" si="62"/>
        <v>Till</v>
      </c>
      <c r="K781" s="1" t="str">
        <f t="shared" si="63"/>
        <v>&lt;63 micron</v>
      </c>
      <c r="L781" t="s">
        <v>51</v>
      </c>
      <c r="M781" t="s">
        <v>276</v>
      </c>
      <c r="N781" t="s">
        <v>53</v>
      </c>
      <c r="O781" t="s">
        <v>3689</v>
      </c>
      <c r="P781" t="s">
        <v>167</v>
      </c>
      <c r="Q781" t="s">
        <v>64</v>
      </c>
      <c r="R781" t="s">
        <v>363</v>
      </c>
      <c r="S781" t="s">
        <v>162</v>
      </c>
      <c r="T781" t="s">
        <v>520</v>
      </c>
      <c r="U781" t="s">
        <v>81</v>
      </c>
      <c r="V781" t="s">
        <v>154</v>
      </c>
      <c r="W781" t="s">
        <v>3690</v>
      </c>
      <c r="X781" t="s">
        <v>116</v>
      </c>
      <c r="Y781" t="s">
        <v>64</v>
      </c>
      <c r="Z781" t="s">
        <v>51</v>
      </c>
      <c r="AA781" t="s">
        <v>281</v>
      </c>
      <c r="AB781" t="s">
        <v>408</v>
      </c>
      <c r="AC781" t="s">
        <v>64</v>
      </c>
      <c r="AD781" t="s">
        <v>915</v>
      </c>
      <c r="AE781" t="s">
        <v>225</v>
      </c>
      <c r="AF781" t="s">
        <v>69</v>
      </c>
      <c r="AG781" t="s">
        <v>68</v>
      </c>
      <c r="AH781" t="s">
        <v>168</v>
      </c>
      <c r="AI781" t="s">
        <v>183</v>
      </c>
      <c r="AJ781" t="s">
        <v>73</v>
      </c>
      <c r="AK781" t="s">
        <v>405</v>
      </c>
      <c r="AL781" t="s">
        <v>75</v>
      </c>
      <c r="AM781" t="s">
        <v>76</v>
      </c>
      <c r="AN781" t="s">
        <v>78</v>
      </c>
      <c r="AO781" t="s">
        <v>78</v>
      </c>
      <c r="AP781" t="s">
        <v>422</v>
      </c>
      <c r="AQ781" t="s">
        <v>82</v>
      </c>
      <c r="AR781" t="s">
        <v>64</v>
      </c>
      <c r="AS781" t="s">
        <v>81</v>
      </c>
      <c r="AT781" t="s">
        <v>245</v>
      </c>
      <c r="AU781" t="s">
        <v>84</v>
      </c>
    </row>
    <row r="782" spans="1:47" hidden="1" x14ac:dyDescent="0.3">
      <c r="A782" t="s">
        <v>3691</v>
      </c>
      <c r="B782" t="s">
        <v>3692</v>
      </c>
      <c r="C782" s="1" t="str">
        <f t="shared" si="64"/>
        <v>21:0097</v>
      </c>
      <c r="D782" s="1" t="str">
        <f t="shared" si="65"/>
        <v>21:0013</v>
      </c>
      <c r="E782" t="s">
        <v>3693</v>
      </c>
      <c r="F782" t="s">
        <v>3694</v>
      </c>
      <c r="H782">
        <v>65.317398999999995</v>
      </c>
      <c r="I782">
        <v>-113.04669389999999</v>
      </c>
      <c r="J782" s="1" t="str">
        <f t="shared" si="62"/>
        <v>Till</v>
      </c>
      <c r="K782" s="1" t="str">
        <f t="shared" si="63"/>
        <v>&lt;63 micron</v>
      </c>
      <c r="L782" t="s">
        <v>51</v>
      </c>
      <c r="M782" t="s">
        <v>58</v>
      </c>
      <c r="N782" t="s">
        <v>53</v>
      </c>
      <c r="O782" t="s">
        <v>189</v>
      </c>
      <c r="P782" t="s">
        <v>271</v>
      </c>
      <c r="Q782" t="s">
        <v>64</v>
      </c>
      <c r="R782" t="s">
        <v>140</v>
      </c>
      <c r="S782" t="s">
        <v>116</v>
      </c>
      <c r="T782" t="s">
        <v>152</v>
      </c>
      <c r="U782" t="s">
        <v>259</v>
      </c>
      <c r="V782" t="s">
        <v>95</v>
      </c>
      <c r="W782" t="s">
        <v>2646</v>
      </c>
      <c r="X782" t="s">
        <v>63</v>
      </c>
      <c r="Y782" t="s">
        <v>64</v>
      </c>
      <c r="Z782" t="s">
        <v>51</v>
      </c>
      <c r="AA782" t="s">
        <v>334</v>
      </c>
      <c r="AB782" t="s">
        <v>150</v>
      </c>
      <c r="AC782" t="s">
        <v>64</v>
      </c>
      <c r="AD782" t="s">
        <v>1046</v>
      </c>
      <c r="AE782" t="s">
        <v>101</v>
      </c>
      <c r="AF782" t="s">
        <v>69</v>
      </c>
      <c r="AG782" t="s">
        <v>84</v>
      </c>
      <c r="AH782" t="s">
        <v>71</v>
      </c>
      <c r="AI782" t="s">
        <v>105</v>
      </c>
      <c r="AJ782" t="s">
        <v>73</v>
      </c>
      <c r="AK782" t="s">
        <v>196</v>
      </c>
      <c r="AL782" t="s">
        <v>75</v>
      </c>
      <c r="AM782" t="s">
        <v>76</v>
      </c>
      <c r="AN782" t="s">
        <v>78</v>
      </c>
      <c r="AO782" t="s">
        <v>78</v>
      </c>
      <c r="AP782" t="s">
        <v>260</v>
      </c>
      <c r="AQ782" t="s">
        <v>348</v>
      </c>
      <c r="AR782" t="s">
        <v>64</v>
      </c>
      <c r="AS782" t="s">
        <v>246</v>
      </c>
      <c r="AT782" t="s">
        <v>171</v>
      </c>
      <c r="AU782" t="s">
        <v>84</v>
      </c>
    </row>
    <row r="783" spans="1:47" hidden="1" x14ac:dyDescent="0.3">
      <c r="A783" t="s">
        <v>3695</v>
      </c>
      <c r="B783" t="s">
        <v>3696</v>
      </c>
      <c r="C783" s="1" t="str">
        <f t="shared" si="64"/>
        <v>21:0097</v>
      </c>
      <c r="D783" s="1" t="str">
        <f t="shared" si="65"/>
        <v>21:0013</v>
      </c>
      <c r="E783" t="s">
        <v>3697</v>
      </c>
      <c r="F783" t="s">
        <v>3698</v>
      </c>
      <c r="H783">
        <v>65.270632000000006</v>
      </c>
      <c r="I783">
        <v>-113.02684499999999</v>
      </c>
      <c r="J783" s="1" t="str">
        <f t="shared" si="62"/>
        <v>Till</v>
      </c>
      <c r="K783" s="1" t="str">
        <f t="shared" si="63"/>
        <v>&lt;63 micron</v>
      </c>
      <c r="L783" t="s">
        <v>51</v>
      </c>
      <c r="M783" t="s">
        <v>207</v>
      </c>
      <c r="N783" t="s">
        <v>181</v>
      </c>
      <c r="O783" t="s">
        <v>743</v>
      </c>
      <c r="P783" t="s">
        <v>56</v>
      </c>
      <c r="Q783" t="s">
        <v>64</v>
      </c>
      <c r="R783" t="s">
        <v>261</v>
      </c>
      <c r="S783" t="s">
        <v>60</v>
      </c>
      <c r="T783" t="s">
        <v>206</v>
      </c>
      <c r="U783" t="s">
        <v>64</v>
      </c>
      <c r="V783" t="s">
        <v>117</v>
      </c>
      <c r="W783" t="s">
        <v>684</v>
      </c>
      <c r="X783" t="s">
        <v>72</v>
      </c>
      <c r="Y783" t="s">
        <v>64</v>
      </c>
      <c r="Z783" t="s">
        <v>51</v>
      </c>
      <c r="AA783" t="s">
        <v>607</v>
      </c>
      <c r="AB783" t="s">
        <v>251</v>
      </c>
      <c r="AC783" t="s">
        <v>64</v>
      </c>
      <c r="AD783" t="s">
        <v>1557</v>
      </c>
      <c r="AE783" t="s">
        <v>363</v>
      </c>
      <c r="AF783" t="s">
        <v>69</v>
      </c>
      <c r="AG783" t="s">
        <v>164</v>
      </c>
      <c r="AH783" t="s">
        <v>194</v>
      </c>
      <c r="AI783" t="s">
        <v>155</v>
      </c>
      <c r="AJ783" t="s">
        <v>73</v>
      </c>
      <c r="AK783" t="s">
        <v>161</v>
      </c>
      <c r="AL783" t="s">
        <v>75</v>
      </c>
      <c r="AM783" t="s">
        <v>76</v>
      </c>
      <c r="AN783" t="s">
        <v>78</v>
      </c>
      <c r="AO783" t="s">
        <v>77</v>
      </c>
      <c r="AP783" t="s">
        <v>337</v>
      </c>
      <c r="AQ783" t="s">
        <v>91</v>
      </c>
      <c r="AR783" t="s">
        <v>64</v>
      </c>
      <c r="AS783" t="s">
        <v>481</v>
      </c>
      <c r="AT783" t="s">
        <v>171</v>
      </c>
      <c r="AU783" t="s">
        <v>84</v>
      </c>
    </row>
    <row r="784" spans="1:47" hidden="1" x14ac:dyDescent="0.3">
      <c r="A784" t="s">
        <v>3699</v>
      </c>
      <c r="B784" t="s">
        <v>3700</v>
      </c>
      <c r="C784" s="1" t="str">
        <f t="shared" si="64"/>
        <v>21:0097</v>
      </c>
      <c r="D784" s="1" t="str">
        <f t="shared" si="65"/>
        <v>21:0013</v>
      </c>
      <c r="E784" t="s">
        <v>3701</v>
      </c>
      <c r="F784" t="s">
        <v>3702</v>
      </c>
      <c r="H784">
        <v>65.348428499999997</v>
      </c>
      <c r="I784">
        <v>-113.2103063</v>
      </c>
      <c r="J784" s="1" t="str">
        <f t="shared" si="62"/>
        <v>Till</v>
      </c>
      <c r="K784" s="1" t="str">
        <f t="shared" si="63"/>
        <v>&lt;63 micron</v>
      </c>
      <c r="L784" t="s">
        <v>51</v>
      </c>
      <c r="M784" t="s">
        <v>72</v>
      </c>
      <c r="N784" t="s">
        <v>81</v>
      </c>
      <c r="O784" t="s">
        <v>282</v>
      </c>
      <c r="P784" t="s">
        <v>314</v>
      </c>
      <c r="Q784" t="s">
        <v>56</v>
      </c>
      <c r="R784" t="s">
        <v>145</v>
      </c>
      <c r="S784" t="s">
        <v>97</v>
      </c>
      <c r="T784" t="s">
        <v>120</v>
      </c>
      <c r="U784" t="s">
        <v>81</v>
      </c>
      <c r="V784" t="s">
        <v>95</v>
      </c>
      <c r="W784" t="s">
        <v>672</v>
      </c>
      <c r="X784" t="s">
        <v>119</v>
      </c>
      <c r="Y784" t="s">
        <v>64</v>
      </c>
      <c r="Z784" t="s">
        <v>51</v>
      </c>
      <c r="AA784" t="s">
        <v>98</v>
      </c>
      <c r="AB784" t="s">
        <v>487</v>
      </c>
      <c r="AC784" t="s">
        <v>64</v>
      </c>
      <c r="AD784" t="s">
        <v>67</v>
      </c>
      <c r="AE784" t="s">
        <v>162</v>
      </c>
      <c r="AF784" t="s">
        <v>69</v>
      </c>
      <c r="AG784" t="s">
        <v>211</v>
      </c>
      <c r="AH784" t="s">
        <v>102</v>
      </c>
      <c r="AI784" t="s">
        <v>181</v>
      </c>
      <c r="AJ784" t="s">
        <v>73</v>
      </c>
      <c r="AK784" t="s">
        <v>60</v>
      </c>
      <c r="AL784" t="s">
        <v>75</v>
      </c>
      <c r="AM784" t="s">
        <v>76</v>
      </c>
      <c r="AN784" t="s">
        <v>78</v>
      </c>
      <c r="AO784" t="s">
        <v>78</v>
      </c>
      <c r="AP784" t="s">
        <v>114</v>
      </c>
      <c r="AQ784" t="s">
        <v>92</v>
      </c>
      <c r="AR784" t="s">
        <v>64</v>
      </c>
      <c r="AS784" t="s">
        <v>246</v>
      </c>
      <c r="AT784" t="s">
        <v>171</v>
      </c>
      <c r="AU784" t="s">
        <v>84</v>
      </c>
    </row>
    <row r="785" spans="1:47" hidden="1" x14ac:dyDescent="0.3">
      <c r="A785" t="s">
        <v>3703</v>
      </c>
      <c r="B785" t="s">
        <v>3704</v>
      </c>
      <c r="C785" s="1" t="str">
        <f t="shared" si="64"/>
        <v>21:0097</v>
      </c>
      <c r="D785" s="1" t="str">
        <f t="shared" si="65"/>
        <v>21:0013</v>
      </c>
      <c r="E785" t="s">
        <v>3705</v>
      </c>
      <c r="F785" t="s">
        <v>3706</v>
      </c>
      <c r="H785">
        <v>65.317146600000001</v>
      </c>
      <c r="I785">
        <v>-113.33924140000001</v>
      </c>
      <c r="J785" s="1" t="str">
        <f t="shared" si="62"/>
        <v>Till</v>
      </c>
      <c r="K785" s="1" t="str">
        <f t="shared" si="63"/>
        <v>&lt;63 micron</v>
      </c>
      <c r="L785" t="s">
        <v>51</v>
      </c>
      <c r="M785" t="s">
        <v>209</v>
      </c>
      <c r="N785" t="s">
        <v>53</v>
      </c>
      <c r="O785" t="s">
        <v>282</v>
      </c>
      <c r="P785" t="s">
        <v>60</v>
      </c>
      <c r="Q785" t="s">
        <v>64</v>
      </c>
      <c r="R785" t="s">
        <v>146</v>
      </c>
      <c r="S785" t="s">
        <v>58</v>
      </c>
      <c r="T785" t="s">
        <v>296</v>
      </c>
      <c r="U785" t="s">
        <v>259</v>
      </c>
      <c r="V785" t="s">
        <v>147</v>
      </c>
      <c r="W785" t="s">
        <v>854</v>
      </c>
      <c r="X785" t="s">
        <v>119</v>
      </c>
      <c r="Y785" t="s">
        <v>64</v>
      </c>
      <c r="Z785" t="s">
        <v>51</v>
      </c>
      <c r="AA785" t="s">
        <v>346</v>
      </c>
      <c r="AB785" t="s">
        <v>576</v>
      </c>
      <c r="AC785" t="s">
        <v>64</v>
      </c>
      <c r="AD785" t="s">
        <v>126</v>
      </c>
      <c r="AE785" t="s">
        <v>176</v>
      </c>
      <c r="AF785" t="s">
        <v>69</v>
      </c>
      <c r="AG785" t="s">
        <v>273</v>
      </c>
      <c r="AH785" t="s">
        <v>102</v>
      </c>
      <c r="AI785" t="s">
        <v>288</v>
      </c>
      <c r="AJ785" t="s">
        <v>73</v>
      </c>
      <c r="AK785" t="s">
        <v>277</v>
      </c>
      <c r="AL785" t="s">
        <v>75</v>
      </c>
      <c r="AM785" t="s">
        <v>76</v>
      </c>
      <c r="AN785" t="s">
        <v>78</v>
      </c>
      <c r="AO785" t="s">
        <v>78</v>
      </c>
      <c r="AP785" t="s">
        <v>79</v>
      </c>
      <c r="AQ785" t="s">
        <v>116</v>
      </c>
      <c r="AR785" t="s">
        <v>64</v>
      </c>
      <c r="AS785" t="s">
        <v>55</v>
      </c>
      <c r="AT785" t="s">
        <v>413</v>
      </c>
      <c r="AU785" t="s">
        <v>84</v>
      </c>
    </row>
    <row r="786" spans="1:47" hidden="1" x14ac:dyDescent="0.3">
      <c r="A786" t="s">
        <v>3707</v>
      </c>
      <c r="B786" t="s">
        <v>3708</v>
      </c>
      <c r="C786" s="1" t="str">
        <f t="shared" si="64"/>
        <v>21:0097</v>
      </c>
      <c r="D786" s="1" t="str">
        <f t="shared" si="65"/>
        <v>21:0013</v>
      </c>
      <c r="E786" t="s">
        <v>3709</v>
      </c>
      <c r="F786" t="s">
        <v>3710</v>
      </c>
      <c r="H786">
        <v>65.263131900000005</v>
      </c>
      <c r="I786">
        <v>-113.1588773</v>
      </c>
      <c r="J786" s="1" t="str">
        <f t="shared" si="62"/>
        <v>Till</v>
      </c>
      <c r="K786" s="1" t="str">
        <f t="shared" si="63"/>
        <v>&lt;63 micron</v>
      </c>
      <c r="L786" t="s">
        <v>51</v>
      </c>
      <c r="M786" t="s">
        <v>419</v>
      </c>
      <c r="N786" t="s">
        <v>53</v>
      </c>
      <c r="O786" t="s">
        <v>457</v>
      </c>
      <c r="P786" t="s">
        <v>314</v>
      </c>
      <c r="Q786" t="s">
        <v>64</v>
      </c>
      <c r="R786" t="s">
        <v>115</v>
      </c>
      <c r="S786" t="s">
        <v>419</v>
      </c>
      <c r="T786" t="s">
        <v>420</v>
      </c>
      <c r="U786" t="s">
        <v>81</v>
      </c>
      <c r="V786" t="s">
        <v>253</v>
      </c>
      <c r="W786" t="s">
        <v>3711</v>
      </c>
      <c r="X786" t="s">
        <v>63</v>
      </c>
      <c r="Y786" t="s">
        <v>64</v>
      </c>
      <c r="Z786" t="s">
        <v>51</v>
      </c>
      <c r="AA786" t="s">
        <v>814</v>
      </c>
      <c r="AB786" t="s">
        <v>1156</v>
      </c>
      <c r="AC786" t="s">
        <v>64</v>
      </c>
      <c r="AD786" t="s">
        <v>442</v>
      </c>
      <c r="AE786" t="s">
        <v>101</v>
      </c>
      <c r="AF786" t="s">
        <v>69</v>
      </c>
      <c r="AG786" t="s">
        <v>206</v>
      </c>
      <c r="AH786" t="s">
        <v>168</v>
      </c>
      <c r="AI786" t="s">
        <v>225</v>
      </c>
      <c r="AJ786" t="s">
        <v>73</v>
      </c>
      <c r="AK786" t="s">
        <v>74</v>
      </c>
      <c r="AL786" t="s">
        <v>75</v>
      </c>
      <c r="AM786" t="s">
        <v>76</v>
      </c>
      <c r="AN786" t="s">
        <v>78</v>
      </c>
      <c r="AO786" t="s">
        <v>78</v>
      </c>
      <c r="AP786" t="s">
        <v>225</v>
      </c>
      <c r="AQ786" t="s">
        <v>348</v>
      </c>
      <c r="AR786" t="s">
        <v>64</v>
      </c>
      <c r="AS786" t="s">
        <v>481</v>
      </c>
      <c r="AT786" t="s">
        <v>2993</v>
      </c>
      <c r="AU786" t="s">
        <v>84</v>
      </c>
    </row>
    <row r="787" spans="1:47" hidden="1" x14ac:dyDescent="0.3">
      <c r="A787" t="s">
        <v>3712</v>
      </c>
      <c r="B787" t="s">
        <v>3713</v>
      </c>
      <c r="C787" s="1" t="str">
        <f t="shared" si="64"/>
        <v>21:0097</v>
      </c>
      <c r="D787" s="1" t="str">
        <f t="shared" si="65"/>
        <v>21:0013</v>
      </c>
      <c r="E787" t="s">
        <v>3714</v>
      </c>
      <c r="F787" t="s">
        <v>3715</v>
      </c>
      <c r="H787">
        <v>65.227535900000007</v>
      </c>
      <c r="I787">
        <v>-113.3723612</v>
      </c>
      <c r="J787" s="1" t="str">
        <f t="shared" si="62"/>
        <v>Till</v>
      </c>
      <c r="K787" s="1" t="str">
        <f t="shared" si="63"/>
        <v>&lt;63 micron</v>
      </c>
      <c r="L787" t="s">
        <v>51</v>
      </c>
      <c r="M787" t="s">
        <v>161</v>
      </c>
      <c r="N787" t="s">
        <v>53</v>
      </c>
      <c r="O787" t="s">
        <v>650</v>
      </c>
      <c r="P787" t="s">
        <v>436</v>
      </c>
      <c r="Q787" t="s">
        <v>64</v>
      </c>
      <c r="R787" t="s">
        <v>70</v>
      </c>
      <c r="S787" t="s">
        <v>72</v>
      </c>
      <c r="T787" t="s">
        <v>249</v>
      </c>
      <c r="U787" t="s">
        <v>64</v>
      </c>
      <c r="V787" t="s">
        <v>61</v>
      </c>
      <c r="W787" t="s">
        <v>452</v>
      </c>
      <c r="X787" t="s">
        <v>72</v>
      </c>
      <c r="Y787" t="s">
        <v>64</v>
      </c>
      <c r="Z787" t="s">
        <v>51</v>
      </c>
      <c r="AA787" t="s">
        <v>548</v>
      </c>
      <c r="AB787" t="s">
        <v>2349</v>
      </c>
      <c r="AC787" t="s">
        <v>64</v>
      </c>
      <c r="AD787" t="s">
        <v>1557</v>
      </c>
      <c r="AE787" t="s">
        <v>101</v>
      </c>
      <c r="AF787" t="s">
        <v>69</v>
      </c>
      <c r="AG787" t="s">
        <v>94</v>
      </c>
      <c r="AH787" t="s">
        <v>194</v>
      </c>
      <c r="AI787" t="s">
        <v>929</v>
      </c>
      <c r="AJ787" t="s">
        <v>73</v>
      </c>
      <c r="AK787" t="s">
        <v>533</v>
      </c>
      <c r="AL787" t="s">
        <v>75</v>
      </c>
      <c r="AM787" t="s">
        <v>76</v>
      </c>
      <c r="AN787" t="s">
        <v>78</v>
      </c>
      <c r="AO787" t="s">
        <v>78</v>
      </c>
      <c r="AP787" t="s">
        <v>162</v>
      </c>
      <c r="AQ787" t="s">
        <v>167</v>
      </c>
      <c r="AR787" t="s">
        <v>64</v>
      </c>
      <c r="AS787" t="s">
        <v>333</v>
      </c>
      <c r="AT787" t="s">
        <v>131</v>
      </c>
      <c r="AU787" t="s">
        <v>84</v>
      </c>
    </row>
    <row r="788" spans="1:47" hidden="1" x14ac:dyDescent="0.3">
      <c r="A788" t="s">
        <v>3716</v>
      </c>
      <c r="B788" t="s">
        <v>3717</v>
      </c>
      <c r="C788" s="1" t="str">
        <f t="shared" si="64"/>
        <v>21:0097</v>
      </c>
      <c r="D788" s="1" t="str">
        <f t="shared" si="65"/>
        <v>21:0013</v>
      </c>
      <c r="E788" t="s">
        <v>3718</v>
      </c>
      <c r="F788" t="s">
        <v>3719</v>
      </c>
      <c r="H788">
        <v>65.183578400000002</v>
      </c>
      <c r="I788">
        <v>-113.4458545</v>
      </c>
      <c r="J788" s="1" t="str">
        <f t="shared" si="62"/>
        <v>Till</v>
      </c>
      <c r="K788" s="1" t="str">
        <f t="shared" si="63"/>
        <v>&lt;63 micron</v>
      </c>
      <c r="L788" t="s">
        <v>51</v>
      </c>
      <c r="M788" t="s">
        <v>339</v>
      </c>
      <c r="N788" t="s">
        <v>53</v>
      </c>
      <c r="O788" t="s">
        <v>282</v>
      </c>
      <c r="P788" t="s">
        <v>297</v>
      </c>
      <c r="Q788" t="s">
        <v>64</v>
      </c>
      <c r="R788" t="s">
        <v>389</v>
      </c>
      <c r="S788" t="s">
        <v>181</v>
      </c>
      <c r="T788" t="s">
        <v>284</v>
      </c>
      <c r="U788" t="s">
        <v>64</v>
      </c>
      <c r="V788" t="s">
        <v>95</v>
      </c>
      <c r="W788" t="s">
        <v>399</v>
      </c>
      <c r="X788" t="s">
        <v>119</v>
      </c>
      <c r="Y788" t="s">
        <v>64</v>
      </c>
      <c r="Z788" t="s">
        <v>51</v>
      </c>
      <c r="AA788" t="s">
        <v>814</v>
      </c>
      <c r="AB788" t="s">
        <v>768</v>
      </c>
      <c r="AC788" t="s">
        <v>64</v>
      </c>
      <c r="AD788" t="s">
        <v>407</v>
      </c>
      <c r="AE788" t="s">
        <v>152</v>
      </c>
      <c r="AF788" t="s">
        <v>69</v>
      </c>
      <c r="AG788" t="s">
        <v>140</v>
      </c>
      <c r="AH788" t="s">
        <v>71</v>
      </c>
      <c r="AI788" t="s">
        <v>422</v>
      </c>
      <c r="AJ788" t="s">
        <v>73</v>
      </c>
      <c r="AK788" t="s">
        <v>208</v>
      </c>
      <c r="AL788" t="s">
        <v>75</v>
      </c>
      <c r="AM788" t="s">
        <v>76</v>
      </c>
      <c r="AN788" t="s">
        <v>78</v>
      </c>
      <c r="AO788" t="s">
        <v>168</v>
      </c>
      <c r="AP788" t="s">
        <v>281</v>
      </c>
      <c r="AQ788" t="s">
        <v>340</v>
      </c>
      <c r="AR788" t="s">
        <v>64</v>
      </c>
      <c r="AS788" t="s">
        <v>299</v>
      </c>
      <c r="AT788" t="s">
        <v>171</v>
      </c>
      <c r="AU788" t="s">
        <v>84</v>
      </c>
    </row>
    <row r="789" spans="1:47" hidden="1" x14ac:dyDescent="0.3">
      <c r="A789" t="s">
        <v>3720</v>
      </c>
      <c r="B789" t="s">
        <v>3721</v>
      </c>
      <c r="C789" s="1" t="str">
        <f t="shared" si="64"/>
        <v>21:0097</v>
      </c>
      <c r="D789" s="1" t="str">
        <f t="shared" si="65"/>
        <v>21:0013</v>
      </c>
      <c r="E789" t="s">
        <v>3722</v>
      </c>
      <c r="F789" t="s">
        <v>3723</v>
      </c>
      <c r="H789">
        <v>65.13749</v>
      </c>
      <c r="I789">
        <v>-113.3983362</v>
      </c>
      <c r="J789" s="1" t="str">
        <f t="shared" si="62"/>
        <v>Till</v>
      </c>
      <c r="K789" s="1" t="str">
        <f t="shared" si="63"/>
        <v>&lt;63 micron</v>
      </c>
      <c r="L789" t="s">
        <v>51</v>
      </c>
      <c r="M789" t="s">
        <v>126</v>
      </c>
      <c r="N789" t="s">
        <v>53</v>
      </c>
      <c r="O789" t="s">
        <v>233</v>
      </c>
      <c r="P789" t="s">
        <v>153</v>
      </c>
      <c r="Q789" t="s">
        <v>81</v>
      </c>
      <c r="R789" t="s">
        <v>70</v>
      </c>
      <c r="S789" t="s">
        <v>60</v>
      </c>
      <c r="T789" t="s">
        <v>120</v>
      </c>
      <c r="U789" t="s">
        <v>259</v>
      </c>
      <c r="V789" t="s">
        <v>147</v>
      </c>
      <c r="W789" t="s">
        <v>117</v>
      </c>
      <c r="X789" t="s">
        <v>58</v>
      </c>
      <c r="Y789" t="s">
        <v>64</v>
      </c>
      <c r="Z789" t="s">
        <v>51</v>
      </c>
      <c r="AA789" t="s">
        <v>354</v>
      </c>
      <c r="AB789" t="s">
        <v>251</v>
      </c>
      <c r="AC789" t="s">
        <v>64</v>
      </c>
      <c r="AD789" t="s">
        <v>307</v>
      </c>
      <c r="AE789" t="s">
        <v>68</v>
      </c>
      <c r="AF789" t="s">
        <v>69</v>
      </c>
      <c r="AG789" t="s">
        <v>131</v>
      </c>
      <c r="AH789" t="s">
        <v>71</v>
      </c>
      <c r="AI789" t="s">
        <v>533</v>
      </c>
      <c r="AJ789" t="s">
        <v>73</v>
      </c>
      <c r="AK789" t="s">
        <v>533</v>
      </c>
      <c r="AL789" t="s">
        <v>75</v>
      </c>
      <c r="AM789" t="s">
        <v>76</v>
      </c>
      <c r="AN789" t="s">
        <v>78</v>
      </c>
      <c r="AO789" t="s">
        <v>78</v>
      </c>
      <c r="AP789" t="s">
        <v>269</v>
      </c>
      <c r="AQ789" t="s">
        <v>119</v>
      </c>
      <c r="AR789" t="s">
        <v>64</v>
      </c>
      <c r="AS789" t="s">
        <v>56</v>
      </c>
      <c r="AT789" t="s">
        <v>520</v>
      </c>
      <c r="AU789" t="s">
        <v>84</v>
      </c>
    </row>
    <row r="790" spans="1:47" hidden="1" x14ac:dyDescent="0.3">
      <c r="A790" t="s">
        <v>3724</v>
      </c>
      <c r="B790" t="s">
        <v>3725</v>
      </c>
      <c r="C790" s="1" t="str">
        <f t="shared" si="64"/>
        <v>21:0097</v>
      </c>
      <c r="D790" s="1" t="str">
        <f t="shared" si="65"/>
        <v>21:0013</v>
      </c>
      <c r="E790" t="s">
        <v>3726</v>
      </c>
      <c r="F790" t="s">
        <v>3727</v>
      </c>
      <c r="H790">
        <v>65.093267499999996</v>
      </c>
      <c r="I790">
        <v>-113.46016659999999</v>
      </c>
      <c r="J790" s="1" t="str">
        <f t="shared" si="62"/>
        <v>Till</v>
      </c>
      <c r="K790" s="1" t="str">
        <f t="shared" si="63"/>
        <v>&lt;63 micron</v>
      </c>
      <c r="L790" t="s">
        <v>51</v>
      </c>
      <c r="M790" t="s">
        <v>299</v>
      </c>
      <c r="N790" t="s">
        <v>53</v>
      </c>
      <c r="O790" t="s">
        <v>112</v>
      </c>
      <c r="P790" t="s">
        <v>78</v>
      </c>
      <c r="Q790" t="s">
        <v>56</v>
      </c>
      <c r="R790" t="s">
        <v>389</v>
      </c>
      <c r="S790" t="s">
        <v>60</v>
      </c>
      <c r="T790" t="s">
        <v>276</v>
      </c>
      <c r="U790" t="s">
        <v>259</v>
      </c>
      <c r="V790" t="s">
        <v>154</v>
      </c>
      <c r="W790" t="s">
        <v>294</v>
      </c>
      <c r="X790" t="s">
        <v>58</v>
      </c>
      <c r="Y790" t="s">
        <v>64</v>
      </c>
      <c r="Z790" t="s">
        <v>51</v>
      </c>
      <c r="AA790" t="s">
        <v>65</v>
      </c>
      <c r="AB790" t="s">
        <v>753</v>
      </c>
      <c r="AC790" t="s">
        <v>64</v>
      </c>
      <c r="AD790" t="s">
        <v>784</v>
      </c>
      <c r="AE790" t="s">
        <v>276</v>
      </c>
      <c r="AF790" t="s">
        <v>69</v>
      </c>
      <c r="AG790" t="s">
        <v>562</v>
      </c>
      <c r="AH790" t="s">
        <v>71</v>
      </c>
      <c r="AI790" t="s">
        <v>153</v>
      </c>
      <c r="AJ790" t="s">
        <v>73</v>
      </c>
      <c r="AK790" t="s">
        <v>124</v>
      </c>
      <c r="AL790" t="s">
        <v>75</v>
      </c>
      <c r="AM790" t="s">
        <v>76</v>
      </c>
      <c r="AN790" t="s">
        <v>92</v>
      </c>
      <c r="AO790" t="s">
        <v>78</v>
      </c>
      <c r="AP790" t="s">
        <v>111</v>
      </c>
      <c r="AQ790" t="s">
        <v>283</v>
      </c>
      <c r="AR790" t="s">
        <v>64</v>
      </c>
      <c r="AS790" t="s">
        <v>56</v>
      </c>
      <c r="AT790" t="s">
        <v>171</v>
      </c>
      <c r="AU790" t="s">
        <v>84</v>
      </c>
    </row>
    <row r="791" spans="1:47" hidden="1" x14ac:dyDescent="0.3">
      <c r="A791" t="s">
        <v>3728</v>
      </c>
      <c r="B791" t="s">
        <v>3729</v>
      </c>
      <c r="C791" s="1" t="str">
        <f t="shared" si="64"/>
        <v>21:0097</v>
      </c>
      <c r="D791" s="1" t="str">
        <f t="shared" si="65"/>
        <v>21:0013</v>
      </c>
      <c r="E791" t="s">
        <v>3730</v>
      </c>
      <c r="F791" t="s">
        <v>3731</v>
      </c>
      <c r="H791">
        <v>65.022116299999993</v>
      </c>
      <c r="I791">
        <v>-113.43381650000001</v>
      </c>
      <c r="J791" s="1" t="str">
        <f t="shared" si="62"/>
        <v>Till</v>
      </c>
      <c r="K791" s="1" t="str">
        <f t="shared" si="63"/>
        <v>&lt;63 micron</v>
      </c>
      <c r="L791" t="s">
        <v>51</v>
      </c>
      <c r="M791" t="s">
        <v>56</v>
      </c>
      <c r="N791" t="s">
        <v>53</v>
      </c>
      <c r="O791" t="s">
        <v>233</v>
      </c>
      <c r="P791" t="s">
        <v>126</v>
      </c>
      <c r="Q791" t="s">
        <v>81</v>
      </c>
      <c r="R791" t="s">
        <v>238</v>
      </c>
      <c r="S791" t="s">
        <v>56</v>
      </c>
      <c r="T791" t="s">
        <v>223</v>
      </c>
      <c r="U791" t="s">
        <v>64</v>
      </c>
      <c r="V791" t="s">
        <v>95</v>
      </c>
      <c r="W791" t="s">
        <v>294</v>
      </c>
      <c r="X791" t="s">
        <v>209</v>
      </c>
      <c r="Y791" t="s">
        <v>64</v>
      </c>
      <c r="Z791" t="s">
        <v>51</v>
      </c>
      <c r="AA791" t="s">
        <v>149</v>
      </c>
      <c r="AB791" t="s">
        <v>753</v>
      </c>
      <c r="AC791" t="s">
        <v>64</v>
      </c>
      <c r="AD791" t="s">
        <v>784</v>
      </c>
      <c r="AE791" t="s">
        <v>470</v>
      </c>
      <c r="AF791" t="s">
        <v>69</v>
      </c>
      <c r="AG791" t="s">
        <v>211</v>
      </c>
      <c r="AH791" t="s">
        <v>194</v>
      </c>
      <c r="AI791" t="s">
        <v>264</v>
      </c>
      <c r="AJ791" t="s">
        <v>73</v>
      </c>
      <c r="AK791" t="s">
        <v>153</v>
      </c>
      <c r="AL791" t="s">
        <v>75</v>
      </c>
      <c r="AM791" t="s">
        <v>76</v>
      </c>
      <c r="AN791" t="s">
        <v>78</v>
      </c>
      <c r="AO791" t="s">
        <v>78</v>
      </c>
      <c r="AP791" t="s">
        <v>225</v>
      </c>
      <c r="AQ791" t="s">
        <v>283</v>
      </c>
      <c r="AR791" t="s">
        <v>64</v>
      </c>
      <c r="AS791" t="s">
        <v>340</v>
      </c>
      <c r="AT791" t="s">
        <v>171</v>
      </c>
      <c r="AU791" t="s">
        <v>84</v>
      </c>
    </row>
    <row r="792" spans="1:47" hidden="1" x14ac:dyDescent="0.3">
      <c r="A792" t="s">
        <v>3732</v>
      </c>
      <c r="B792" t="s">
        <v>3733</v>
      </c>
      <c r="C792" s="1" t="str">
        <f t="shared" si="64"/>
        <v>21:0097</v>
      </c>
      <c r="D792" s="1" t="str">
        <f t="shared" si="65"/>
        <v>21:0013</v>
      </c>
      <c r="E792" t="s">
        <v>3734</v>
      </c>
      <c r="F792" t="s">
        <v>3735</v>
      </c>
      <c r="H792">
        <v>65.069321299999999</v>
      </c>
      <c r="I792">
        <v>-113.35595050000001</v>
      </c>
      <c r="J792" s="1" t="str">
        <f t="shared" si="62"/>
        <v>Till</v>
      </c>
      <c r="K792" s="1" t="str">
        <f t="shared" si="63"/>
        <v>&lt;63 micron</v>
      </c>
      <c r="L792" t="s">
        <v>51</v>
      </c>
      <c r="M792" t="s">
        <v>91</v>
      </c>
      <c r="N792" t="s">
        <v>53</v>
      </c>
      <c r="O792" t="s">
        <v>743</v>
      </c>
      <c r="P792" t="s">
        <v>246</v>
      </c>
      <c r="Q792" t="s">
        <v>64</v>
      </c>
      <c r="R792" t="s">
        <v>562</v>
      </c>
      <c r="S792" t="s">
        <v>116</v>
      </c>
      <c r="T792" t="s">
        <v>507</v>
      </c>
      <c r="U792" t="s">
        <v>64</v>
      </c>
      <c r="V792" t="s">
        <v>259</v>
      </c>
      <c r="W792" t="s">
        <v>95</v>
      </c>
      <c r="X792" t="s">
        <v>72</v>
      </c>
      <c r="Y792" t="s">
        <v>64</v>
      </c>
      <c r="Z792" t="s">
        <v>51</v>
      </c>
      <c r="AA792" t="s">
        <v>149</v>
      </c>
      <c r="AB792" t="s">
        <v>789</v>
      </c>
      <c r="AC792" t="s">
        <v>64</v>
      </c>
      <c r="AD792" t="s">
        <v>362</v>
      </c>
      <c r="AE792" t="s">
        <v>276</v>
      </c>
      <c r="AF792" t="s">
        <v>69</v>
      </c>
      <c r="AG792" t="s">
        <v>621</v>
      </c>
      <c r="AH792" t="s">
        <v>71</v>
      </c>
      <c r="AI792" t="s">
        <v>155</v>
      </c>
      <c r="AJ792" t="s">
        <v>73</v>
      </c>
      <c r="AK792" t="s">
        <v>196</v>
      </c>
      <c r="AL792" t="s">
        <v>75</v>
      </c>
      <c r="AM792" t="s">
        <v>76</v>
      </c>
      <c r="AN792" t="s">
        <v>78</v>
      </c>
      <c r="AO792" t="s">
        <v>219</v>
      </c>
      <c r="AP792" t="s">
        <v>178</v>
      </c>
      <c r="AQ792" t="s">
        <v>398</v>
      </c>
      <c r="AR792" t="s">
        <v>64</v>
      </c>
      <c r="AS792" t="s">
        <v>333</v>
      </c>
      <c r="AT792" t="s">
        <v>171</v>
      </c>
      <c r="AU792" t="s">
        <v>84</v>
      </c>
    </row>
    <row r="793" spans="1:47" hidden="1" x14ac:dyDescent="0.3">
      <c r="A793" t="s">
        <v>3736</v>
      </c>
      <c r="B793" t="s">
        <v>3737</v>
      </c>
      <c r="C793" s="1" t="str">
        <f t="shared" ref="C793:C824" si="66">HYPERLINK("https://geochem.nrcan.gc.ca/cdogs/content/bdl/bdl210097_e.htm", "21:0097")</f>
        <v>21:0097</v>
      </c>
      <c r="D793" s="1" t="str">
        <f t="shared" ref="D793:D824" si="67">HYPERLINK("https://geochem.nrcan.gc.ca/cdogs/content/svy/svy210013_e.htm", "21:0013")</f>
        <v>21:0013</v>
      </c>
      <c r="E793" t="s">
        <v>3738</v>
      </c>
      <c r="F793" t="s">
        <v>3739</v>
      </c>
      <c r="H793">
        <v>65.056211300000001</v>
      </c>
      <c r="I793">
        <v>-113.2814166</v>
      </c>
      <c r="J793" s="1" t="str">
        <f t="shared" ref="J793:J856" si="68">HYPERLINK("https://geochem.nrcan.gc.ca/cdogs/content/kwd/kwd020044_e.htm", "Till")</f>
        <v>Till</v>
      </c>
      <c r="K793" s="1" t="str">
        <f t="shared" ref="K793:K856" si="69">HYPERLINK("https://geochem.nrcan.gc.ca/cdogs/content/kwd/kwd080004_e.htm", "&lt;63 micron")</f>
        <v>&lt;63 micron</v>
      </c>
      <c r="L793" t="s">
        <v>51</v>
      </c>
      <c r="M793" t="s">
        <v>333</v>
      </c>
      <c r="N793" t="s">
        <v>60</v>
      </c>
      <c r="O793" t="s">
        <v>493</v>
      </c>
      <c r="P793" t="s">
        <v>139</v>
      </c>
      <c r="Q793" t="s">
        <v>259</v>
      </c>
      <c r="R793" t="s">
        <v>420</v>
      </c>
      <c r="S793" t="s">
        <v>116</v>
      </c>
      <c r="T793" t="s">
        <v>337</v>
      </c>
      <c r="U793" t="s">
        <v>81</v>
      </c>
      <c r="V793" t="s">
        <v>61</v>
      </c>
      <c r="W793" t="s">
        <v>1354</v>
      </c>
      <c r="X793" t="s">
        <v>114</v>
      </c>
      <c r="Y793" t="s">
        <v>64</v>
      </c>
      <c r="Z793" t="s">
        <v>51</v>
      </c>
      <c r="AA793" t="s">
        <v>363</v>
      </c>
      <c r="AB793" t="s">
        <v>2358</v>
      </c>
      <c r="AC793" t="s">
        <v>64</v>
      </c>
      <c r="AD793" t="s">
        <v>1046</v>
      </c>
      <c r="AE793" t="s">
        <v>223</v>
      </c>
      <c r="AF793" t="s">
        <v>69</v>
      </c>
      <c r="AG793" t="s">
        <v>164</v>
      </c>
      <c r="AH793" t="s">
        <v>71</v>
      </c>
      <c r="AI793" t="s">
        <v>52</v>
      </c>
      <c r="AJ793" t="s">
        <v>73</v>
      </c>
      <c r="AK793" t="s">
        <v>277</v>
      </c>
      <c r="AL793" t="s">
        <v>75</v>
      </c>
      <c r="AM793" t="s">
        <v>76</v>
      </c>
      <c r="AN793" t="s">
        <v>78</v>
      </c>
      <c r="AO793" t="s">
        <v>78</v>
      </c>
      <c r="AP793" t="s">
        <v>111</v>
      </c>
      <c r="AQ793" t="s">
        <v>105</v>
      </c>
      <c r="AR793" t="s">
        <v>64</v>
      </c>
      <c r="AS793" t="s">
        <v>348</v>
      </c>
      <c r="AT793" t="s">
        <v>171</v>
      </c>
      <c r="AU793" t="s">
        <v>84</v>
      </c>
    </row>
    <row r="794" spans="1:47" hidden="1" x14ac:dyDescent="0.3">
      <c r="A794" t="s">
        <v>3740</v>
      </c>
      <c r="B794" t="s">
        <v>3741</v>
      </c>
      <c r="C794" s="1" t="str">
        <f t="shared" si="66"/>
        <v>21:0097</v>
      </c>
      <c r="D794" s="1" t="str">
        <f t="shared" si="67"/>
        <v>21:0013</v>
      </c>
      <c r="E794" t="s">
        <v>3742</v>
      </c>
      <c r="F794" t="s">
        <v>3743</v>
      </c>
      <c r="H794">
        <v>65.021380600000001</v>
      </c>
      <c r="I794">
        <v>-113.145584</v>
      </c>
      <c r="J794" s="1" t="str">
        <f t="shared" si="68"/>
        <v>Till</v>
      </c>
      <c r="K794" s="1" t="str">
        <f t="shared" si="69"/>
        <v>&lt;63 micron</v>
      </c>
      <c r="L794" t="s">
        <v>51</v>
      </c>
      <c r="M794" t="s">
        <v>56</v>
      </c>
      <c r="N794" t="s">
        <v>116</v>
      </c>
      <c r="O794" t="s">
        <v>493</v>
      </c>
      <c r="P794" t="s">
        <v>78</v>
      </c>
      <c r="Q794" t="s">
        <v>81</v>
      </c>
      <c r="R794" t="s">
        <v>774</v>
      </c>
      <c r="S794" t="s">
        <v>56</v>
      </c>
      <c r="T794" t="s">
        <v>287</v>
      </c>
      <c r="U794" t="s">
        <v>64</v>
      </c>
      <c r="V794" t="s">
        <v>154</v>
      </c>
      <c r="W794" t="s">
        <v>831</v>
      </c>
      <c r="X794" t="s">
        <v>58</v>
      </c>
      <c r="Y794" t="s">
        <v>64</v>
      </c>
      <c r="Z794" t="s">
        <v>51</v>
      </c>
      <c r="AA794" t="s">
        <v>65</v>
      </c>
      <c r="AB794" t="s">
        <v>2169</v>
      </c>
      <c r="AC794" t="s">
        <v>64</v>
      </c>
      <c r="AD794" t="s">
        <v>362</v>
      </c>
      <c r="AE794" t="s">
        <v>176</v>
      </c>
      <c r="AF794" t="s">
        <v>69</v>
      </c>
      <c r="AG794" t="s">
        <v>607</v>
      </c>
      <c r="AH794" t="s">
        <v>71</v>
      </c>
      <c r="AI794" t="s">
        <v>155</v>
      </c>
      <c r="AJ794" t="s">
        <v>73</v>
      </c>
      <c r="AK794" t="s">
        <v>686</v>
      </c>
      <c r="AL794" t="s">
        <v>75</v>
      </c>
      <c r="AM794" t="s">
        <v>76</v>
      </c>
      <c r="AN794" t="s">
        <v>78</v>
      </c>
      <c r="AO794" t="s">
        <v>78</v>
      </c>
      <c r="AP794" t="s">
        <v>111</v>
      </c>
      <c r="AQ794" t="s">
        <v>348</v>
      </c>
      <c r="AR794" t="s">
        <v>64</v>
      </c>
      <c r="AS794" t="s">
        <v>436</v>
      </c>
      <c r="AT794" t="s">
        <v>171</v>
      </c>
      <c r="AU794" t="s">
        <v>84</v>
      </c>
    </row>
    <row r="795" spans="1:47" hidden="1" x14ac:dyDescent="0.3">
      <c r="A795" t="s">
        <v>3744</v>
      </c>
      <c r="B795" t="s">
        <v>3745</v>
      </c>
      <c r="C795" s="1" t="str">
        <f t="shared" si="66"/>
        <v>21:0097</v>
      </c>
      <c r="D795" s="1" t="str">
        <f t="shared" si="67"/>
        <v>21:0013</v>
      </c>
      <c r="E795" t="s">
        <v>3746</v>
      </c>
      <c r="F795" t="s">
        <v>3747</v>
      </c>
      <c r="H795">
        <v>65.150112199999995</v>
      </c>
      <c r="I795">
        <v>-113.23686499999999</v>
      </c>
      <c r="J795" s="1" t="str">
        <f t="shared" si="68"/>
        <v>Till</v>
      </c>
      <c r="K795" s="1" t="str">
        <f t="shared" si="69"/>
        <v>&lt;63 micron</v>
      </c>
      <c r="L795" t="s">
        <v>51</v>
      </c>
      <c r="M795" t="s">
        <v>210</v>
      </c>
      <c r="N795" t="s">
        <v>53</v>
      </c>
      <c r="O795" t="s">
        <v>493</v>
      </c>
      <c r="P795" t="s">
        <v>124</v>
      </c>
      <c r="Q795" t="s">
        <v>64</v>
      </c>
      <c r="R795" t="s">
        <v>146</v>
      </c>
      <c r="S795" t="s">
        <v>181</v>
      </c>
      <c r="T795" t="s">
        <v>814</v>
      </c>
      <c r="U795" t="s">
        <v>64</v>
      </c>
      <c r="V795" t="s">
        <v>61</v>
      </c>
      <c r="W795" t="s">
        <v>407</v>
      </c>
      <c r="X795" t="s">
        <v>72</v>
      </c>
      <c r="Y795" t="s">
        <v>64</v>
      </c>
      <c r="Z795" t="s">
        <v>51</v>
      </c>
      <c r="AA795" t="s">
        <v>338</v>
      </c>
      <c r="AB795" t="s">
        <v>2680</v>
      </c>
      <c r="AC795" t="s">
        <v>64</v>
      </c>
      <c r="AD795" t="s">
        <v>67</v>
      </c>
      <c r="AE795" t="s">
        <v>336</v>
      </c>
      <c r="AF795" t="s">
        <v>69</v>
      </c>
      <c r="AG795" t="s">
        <v>494</v>
      </c>
      <c r="AH795" t="s">
        <v>71</v>
      </c>
      <c r="AI795" t="s">
        <v>80</v>
      </c>
      <c r="AJ795" t="s">
        <v>73</v>
      </c>
      <c r="AK795" t="s">
        <v>125</v>
      </c>
      <c r="AL795" t="s">
        <v>75</v>
      </c>
      <c r="AM795" t="s">
        <v>76</v>
      </c>
      <c r="AN795" t="s">
        <v>78</v>
      </c>
      <c r="AO795" t="s">
        <v>78</v>
      </c>
      <c r="AP795" t="s">
        <v>269</v>
      </c>
      <c r="AQ795" t="s">
        <v>339</v>
      </c>
      <c r="AR795" t="s">
        <v>64</v>
      </c>
      <c r="AS795" t="s">
        <v>436</v>
      </c>
      <c r="AT795" t="s">
        <v>171</v>
      </c>
      <c r="AU795" t="s">
        <v>84</v>
      </c>
    </row>
    <row r="796" spans="1:47" hidden="1" x14ac:dyDescent="0.3">
      <c r="A796" t="s">
        <v>3748</v>
      </c>
      <c r="B796" t="s">
        <v>3749</v>
      </c>
      <c r="C796" s="1" t="str">
        <f t="shared" si="66"/>
        <v>21:0097</v>
      </c>
      <c r="D796" s="1" t="str">
        <f t="shared" si="67"/>
        <v>21:0013</v>
      </c>
      <c r="E796" t="s">
        <v>3750</v>
      </c>
      <c r="F796" t="s">
        <v>3751</v>
      </c>
      <c r="H796">
        <v>65.158661499999994</v>
      </c>
      <c r="I796">
        <v>-113.00284069999999</v>
      </c>
      <c r="J796" s="1" t="str">
        <f t="shared" si="68"/>
        <v>Till</v>
      </c>
      <c r="K796" s="1" t="str">
        <f t="shared" si="69"/>
        <v>&lt;63 micron</v>
      </c>
      <c r="L796" t="s">
        <v>51</v>
      </c>
      <c r="M796" t="s">
        <v>430</v>
      </c>
      <c r="N796" t="s">
        <v>56</v>
      </c>
      <c r="O796" t="s">
        <v>203</v>
      </c>
      <c r="P796" t="s">
        <v>348</v>
      </c>
      <c r="Q796" t="s">
        <v>64</v>
      </c>
      <c r="R796" t="s">
        <v>709</v>
      </c>
      <c r="S796" t="s">
        <v>181</v>
      </c>
      <c r="T796" t="s">
        <v>101</v>
      </c>
      <c r="U796" t="s">
        <v>259</v>
      </c>
      <c r="V796" t="s">
        <v>259</v>
      </c>
      <c r="W796" t="s">
        <v>2190</v>
      </c>
      <c r="X796" t="s">
        <v>63</v>
      </c>
      <c r="Y796" t="s">
        <v>64</v>
      </c>
      <c r="Z796" t="s">
        <v>51</v>
      </c>
      <c r="AA796" t="s">
        <v>296</v>
      </c>
      <c r="AB796" t="s">
        <v>408</v>
      </c>
      <c r="AC796" t="s">
        <v>64</v>
      </c>
      <c r="AD796" t="s">
        <v>429</v>
      </c>
      <c r="AE796" t="s">
        <v>176</v>
      </c>
      <c r="AF796" t="s">
        <v>69</v>
      </c>
      <c r="AG796" t="s">
        <v>308</v>
      </c>
      <c r="AH796" t="s">
        <v>71</v>
      </c>
      <c r="AI796" t="s">
        <v>105</v>
      </c>
      <c r="AJ796" t="s">
        <v>73</v>
      </c>
      <c r="AK796" t="s">
        <v>686</v>
      </c>
      <c r="AL796" t="s">
        <v>75</v>
      </c>
      <c r="AM796" t="s">
        <v>76</v>
      </c>
      <c r="AN796" t="s">
        <v>78</v>
      </c>
      <c r="AO796" t="s">
        <v>78</v>
      </c>
      <c r="AP796" t="s">
        <v>223</v>
      </c>
      <c r="AQ796" t="s">
        <v>167</v>
      </c>
      <c r="AR796" t="s">
        <v>64</v>
      </c>
      <c r="AS796" t="s">
        <v>299</v>
      </c>
      <c r="AT796" t="s">
        <v>171</v>
      </c>
      <c r="AU796" t="s">
        <v>84</v>
      </c>
    </row>
    <row r="797" spans="1:47" hidden="1" x14ac:dyDescent="0.3">
      <c r="A797" t="s">
        <v>3752</v>
      </c>
      <c r="B797" t="s">
        <v>3753</v>
      </c>
      <c r="C797" s="1" t="str">
        <f t="shared" si="66"/>
        <v>21:0097</v>
      </c>
      <c r="D797" s="1" t="str">
        <f t="shared" si="67"/>
        <v>21:0013</v>
      </c>
      <c r="E797" t="s">
        <v>3754</v>
      </c>
      <c r="F797" t="s">
        <v>3755</v>
      </c>
      <c r="H797">
        <v>65.201245999999998</v>
      </c>
      <c r="I797">
        <v>-113.1825214</v>
      </c>
      <c r="J797" s="1" t="str">
        <f t="shared" si="68"/>
        <v>Till</v>
      </c>
      <c r="K797" s="1" t="str">
        <f t="shared" si="69"/>
        <v>&lt;63 micron</v>
      </c>
      <c r="L797" t="s">
        <v>51</v>
      </c>
      <c r="M797" t="s">
        <v>260</v>
      </c>
      <c r="N797" t="s">
        <v>53</v>
      </c>
      <c r="O797" t="s">
        <v>457</v>
      </c>
      <c r="P797" t="s">
        <v>78</v>
      </c>
      <c r="Q797" t="s">
        <v>64</v>
      </c>
      <c r="R797" t="s">
        <v>525</v>
      </c>
      <c r="S797" t="s">
        <v>97</v>
      </c>
      <c r="T797" t="s">
        <v>98</v>
      </c>
      <c r="U797" t="s">
        <v>64</v>
      </c>
      <c r="V797" t="s">
        <v>259</v>
      </c>
      <c r="W797" t="s">
        <v>658</v>
      </c>
      <c r="X797" t="s">
        <v>119</v>
      </c>
      <c r="Y797" t="s">
        <v>64</v>
      </c>
      <c r="Z797" t="s">
        <v>51</v>
      </c>
      <c r="AA797" t="s">
        <v>296</v>
      </c>
      <c r="AB797" t="s">
        <v>2055</v>
      </c>
      <c r="AC797" t="s">
        <v>64</v>
      </c>
      <c r="AD797" t="s">
        <v>415</v>
      </c>
      <c r="AE797" t="s">
        <v>276</v>
      </c>
      <c r="AF797" t="s">
        <v>69</v>
      </c>
      <c r="AG797" t="s">
        <v>94</v>
      </c>
      <c r="AH797" t="s">
        <v>71</v>
      </c>
      <c r="AI797" t="s">
        <v>686</v>
      </c>
      <c r="AJ797" t="s">
        <v>73</v>
      </c>
      <c r="AK797" t="s">
        <v>181</v>
      </c>
      <c r="AL797" t="s">
        <v>75</v>
      </c>
      <c r="AM797" t="s">
        <v>76</v>
      </c>
      <c r="AN797" t="s">
        <v>340</v>
      </c>
      <c r="AO797" t="s">
        <v>219</v>
      </c>
      <c r="AP797" t="s">
        <v>223</v>
      </c>
      <c r="AQ797" t="s">
        <v>105</v>
      </c>
      <c r="AR797" t="s">
        <v>64</v>
      </c>
      <c r="AS797" t="s">
        <v>92</v>
      </c>
      <c r="AT797" t="s">
        <v>171</v>
      </c>
      <c r="AU797" t="s">
        <v>84</v>
      </c>
    </row>
    <row r="798" spans="1:47" hidden="1" x14ac:dyDescent="0.3">
      <c r="A798" t="s">
        <v>3756</v>
      </c>
      <c r="B798" t="s">
        <v>3757</v>
      </c>
      <c r="C798" s="1" t="str">
        <f t="shared" si="66"/>
        <v>21:0097</v>
      </c>
      <c r="D798" s="1" t="str">
        <f t="shared" si="67"/>
        <v>21:0013</v>
      </c>
      <c r="E798" t="s">
        <v>3758</v>
      </c>
      <c r="F798" t="s">
        <v>3759</v>
      </c>
      <c r="H798">
        <v>65.238989399999994</v>
      </c>
      <c r="I798">
        <v>-113.0736974</v>
      </c>
      <c r="J798" s="1" t="str">
        <f t="shared" si="68"/>
        <v>Till</v>
      </c>
      <c r="K798" s="1" t="str">
        <f t="shared" si="69"/>
        <v>&lt;63 micron</v>
      </c>
      <c r="L798" t="s">
        <v>51</v>
      </c>
      <c r="M798" t="s">
        <v>162</v>
      </c>
      <c r="N798" t="s">
        <v>53</v>
      </c>
      <c r="O798" t="s">
        <v>457</v>
      </c>
      <c r="P798" t="s">
        <v>56</v>
      </c>
      <c r="Q798" t="s">
        <v>64</v>
      </c>
      <c r="R798" t="s">
        <v>106</v>
      </c>
      <c r="S798" t="s">
        <v>72</v>
      </c>
      <c r="T798" t="s">
        <v>548</v>
      </c>
      <c r="U798" t="s">
        <v>81</v>
      </c>
      <c r="V798" t="s">
        <v>147</v>
      </c>
      <c r="W798" t="s">
        <v>427</v>
      </c>
      <c r="X798" t="s">
        <v>119</v>
      </c>
      <c r="Y798" t="s">
        <v>64</v>
      </c>
      <c r="Z798" t="s">
        <v>51</v>
      </c>
      <c r="AA798" t="s">
        <v>218</v>
      </c>
      <c r="AB798" t="s">
        <v>768</v>
      </c>
      <c r="AC798" t="s">
        <v>64</v>
      </c>
      <c r="AD798" t="s">
        <v>1148</v>
      </c>
      <c r="AE798" t="s">
        <v>192</v>
      </c>
      <c r="AF798" t="s">
        <v>69</v>
      </c>
      <c r="AG798" t="s">
        <v>308</v>
      </c>
      <c r="AH798" t="s">
        <v>71</v>
      </c>
      <c r="AI798" t="s">
        <v>153</v>
      </c>
      <c r="AJ798" t="s">
        <v>73</v>
      </c>
      <c r="AK798" t="s">
        <v>321</v>
      </c>
      <c r="AL798" t="s">
        <v>75</v>
      </c>
      <c r="AM798" t="s">
        <v>76</v>
      </c>
      <c r="AN798" t="s">
        <v>78</v>
      </c>
      <c r="AO798" t="s">
        <v>139</v>
      </c>
      <c r="AP798" t="s">
        <v>162</v>
      </c>
      <c r="AQ798" t="s">
        <v>103</v>
      </c>
      <c r="AR798" t="s">
        <v>64</v>
      </c>
      <c r="AS798" t="s">
        <v>299</v>
      </c>
      <c r="AT798" t="s">
        <v>171</v>
      </c>
      <c r="AU798" t="s">
        <v>84</v>
      </c>
    </row>
    <row r="799" spans="1:47" hidden="1" x14ac:dyDescent="0.3">
      <c r="A799" t="s">
        <v>3760</v>
      </c>
      <c r="B799" t="s">
        <v>3761</v>
      </c>
      <c r="C799" s="1" t="str">
        <f t="shared" si="66"/>
        <v>21:0097</v>
      </c>
      <c r="D799" s="1" t="str">
        <f t="shared" si="67"/>
        <v>21:0013</v>
      </c>
      <c r="E799" t="s">
        <v>3762</v>
      </c>
      <c r="F799" t="s">
        <v>3763</v>
      </c>
      <c r="H799">
        <v>65.740797599999993</v>
      </c>
      <c r="I799">
        <v>-112.7932364</v>
      </c>
      <c r="J799" s="1" t="str">
        <f t="shared" si="68"/>
        <v>Till</v>
      </c>
      <c r="K799" s="1" t="str">
        <f t="shared" si="69"/>
        <v>&lt;63 micron</v>
      </c>
      <c r="L799" t="s">
        <v>51</v>
      </c>
      <c r="M799" t="s">
        <v>570</v>
      </c>
      <c r="N799" t="s">
        <v>81</v>
      </c>
      <c r="O799" t="s">
        <v>203</v>
      </c>
      <c r="P799" t="s">
        <v>55</v>
      </c>
      <c r="Q799" t="s">
        <v>64</v>
      </c>
      <c r="R799" t="s">
        <v>145</v>
      </c>
      <c r="S799" t="s">
        <v>60</v>
      </c>
      <c r="T799" t="s">
        <v>65</v>
      </c>
      <c r="U799" t="s">
        <v>64</v>
      </c>
      <c r="V799" t="s">
        <v>147</v>
      </c>
      <c r="W799" t="s">
        <v>506</v>
      </c>
      <c r="X799" t="s">
        <v>119</v>
      </c>
      <c r="Y799" t="s">
        <v>64</v>
      </c>
      <c r="Z799" t="s">
        <v>51</v>
      </c>
      <c r="AA799" t="s">
        <v>318</v>
      </c>
      <c r="AB799" t="s">
        <v>576</v>
      </c>
      <c r="AC799" t="s">
        <v>64</v>
      </c>
      <c r="AD799" t="s">
        <v>1064</v>
      </c>
      <c r="AE799" t="s">
        <v>101</v>
      </c>
      <c r="AF799" t="s">
        <v>69</v>
      </c>
      <c r="AG799" t="s">
        <v>84</v>
      </c>
      <c r="AH799" t="s">
        <v>71</v>
      </c>
      <c r="AI799" t="s">
        <v>277</v>
      </c>
      <c r="AJ799" t="s">
        <v>73</v>
      </c>
      <c r="AK799" t="s">
        <v>288</v>
      </c>
      <c r="AL799" t="s">
        <v>75</v>
      </c>
      <c r="AM799" t="s">
        <v>76</v>
      </c>
      <c r="AN799" t="s">
        <v>78</v>
      </c>
      <c r="AO799" t="s">
        <v>78</v>
      </c>
      <c r="AP799" t="s">
        <v>58</v>
      </c>
      <c r="AQ799" t="s">
        <v>105</v>
      </c>
      <c r="AR799" t="s">
        <v>64</v>
      </c>
      <c r="AS799" t="s">
        <v>56</v>
      </c>
      <c r="AT799" t="s">
        <v>171</v>
      </c>
      <c r="AU799" t="s">
        <v>84</v>
      </c>
    </row>
    <row r="800" spans="1:47" hidden="1" x14ac:dyDescent="0.3">
      <c r="A800" t="s">
        <v>3764</v>
      </c>
      <c r="B800" t="s">
        <v>3765</v>
      </c>
      <c r="C800" s="1" t="str">
        <f t="shared" si="66"/>
        <v>21:0097</v>
      </c>
      <c r="D800" s="1" t="str">
        <f t="shared" si="67"/>
        <v>21:0013</v>
      </c>
      <c r="E800" t="s">
        <v>3766</v>
      </c>
      <c r="F800" t="s">
        <v>3767</v>
      </c>
      <c r="H800">
        <v>65.692145300000007</v>
      </c>
      <c r="I800">
        <v>-112.74835830000001</v>
      </c>
      <c r="J800" s="1" t="str">
        <f t="shared" si="68"/>
        <v>Till</v>
      </c>
      <c r="K800" s="1" t="str">
        <f t="shared" si="69"/>
        <v>&lt;63 micron</v>
      </c>
      <c r="L800" t="s">
        <v>51</v>
      </c>
      <c r="M800" t="s">
        <v>114</v>
      </c>
      <c r="N800" t="s">
        <v>53</v>
      </c>
      <c r="O800" t="s">
        <v>189</v>
      </c>
      <c r="P800" t="s">
        <v>167</v>
      </c>
      <c r="Q800" t="s">
        <v>64</v>
      </c>
      <c r="R800" t="s">
        <v>384</v>
      </c>
      <c r="S800" t="s">
        <v>181</v>
      </c>
      <c r="T800" t="s">
        <v>413</v>
      </c>
      <c r="U800" t="s">
        <v>81</v>
      </c>
      <c r="V800" t="s">
        <v>61</v>
      </c>
      <c r="W800" t="s">
        <v>685</v>
      </c>
      <c r="X800" t="s">
        <v>63</v>
      </c>
      <c r="Y800" t="s">
        <v>64</v>
      </c>
      <c r="Z800" t="s">
        <v>51</v>
      </c>
      <c r="AA800" t="s">
        <v>334</v>
      </c>
      <c r="AB800" t="s">
        <v>134</v>
      </c>
      <c r="AC800" t="s">
        <v>64</v>
      </c>
      <c r="AD800" t="s">
        <v>407</v>
      </c>
      <c r="AE800" t="s">
        <v>176</v>
      </c>
      <c r="AF800" t="s">
        <v>69</v>
      </c>
      <c r="AG800" t="s">
        <v>217</v>
      </c>
      <c r="AH800" t="s">
        <v>71</v>
      </c>
      <c r="AI800" t="s">
        <v>202</v>
      </c>
      <c r="AJ800" t="s">
        <v>73</v>
      </c>
      <c r="AK800" t="s">
        <v>314</v>
      </c>
      <c r="AL800" t="s">
        <v>75</v>
      </c>
      <c r="AM800" t="s">
        <v>76</v>
      </c>
      <c r="AN800" t="s">
        <v>299</v>
      </c>
      <c r="AO800" t="s">
        <v>78</v>
      </c>
      <c r="AP800" t="s">
        <v>72</v>
      </c>
      <c r="AQ800" t="s">
        <v>155</v>
      </c>
      <c r="AR800" t="s">
        <v>64</v>
      </c>
      <c r="AS800" t="s">
        <v>126</v>
      </c>
      <c r="AT800" t="s">
        <v>171</v>
      </c>
      <c r="AU800" t="s">
        <v>84</v>
      </c>
    </row>
    <row r="801" spans="1:47" hidden="1" x14ac:dyDescent="0.3">
      <c r="A801" t="s">
        <v>3768</v>
      </c>
      <c r="B801" t="s">
        <v>3769</v>
      </c>
      <c r="C801" s="1" t="str">
        <f t="shared" si="66"/>
        <v>21:0097</v>
      </c>
      <c r="D801" s="1" t="str">
        <f t="shared" si="67"/>
        <v>21:0013</v>
      </c>
      <c r="E801" t="s">
        <v>3770</v>
      </c>
      <c r="F801" t="s">
        <v>3771</v>
      </c>
      <c r="H801">
        <v>65.671641199999996</v>
      </c>
      <c r="I801">
        <v>-112.9429799</v>
      </c>
      <c r="J801" s="1" t="str">
        <f t="shared" si="68"/>
        <v>Till</v>
      </c>
      <c r="K801" s="1" t="str">
        <f t="shared" si="69"/>
        <v>&lt;63 micron</v>
      </c>
      <c r="L801" t="s">
        <v>51</v>
      </c>
      <c r="M801" t="s">
        <v>80</v>
      </c>
      <c r="N801" t="s">
        <v>53</v>
      </c>
      <c r="O801" t="s">
        <v>381</v>
      </c>
      <c r="P801" t="s">
        <v>436</v>
      </c>
      <c r="Q801" t="s">
        <v>64</v>
      </c>
      <c r="R801" t="s">
        <v>145</v>
      </c>
      <c r="S801" t="s">
        <v>97</v>
      </c>
      <c r="T801" t="s">
        <v>68</v>
      </c>
      <c r="U801" t="s">
        <v>81</v>
      </c>
      <c r="V801" t="s">
        <v>117</v>
      </c>
      <c r="W801" t="s">
        <v>383</v>
      </c>
      <c r="X801" t="s">
        <v>119</v>
      </c>
      <c r="Y801" t="s">
        <v>64</v>
      </c>
      <c r="Z801" t="s">
        <v>51</v>
      </c>
      <c r="AA801" t="s">
        <v>68</v>
      </c>
      <c r="AB801" t="s">
        <v>487</v>
      </c>
      <c r="AC801" t="s">
        <v>64</v>
      </c>
      <c r="AD801" t="s">
        <v>415</v>
      </c>
      <c r="AE801" t="s">
        <v>176</v>
      </c>
      <c r="AF801" t="s">
        <v>69</v>
      </c>
      <c r="AG801" t="s">
        <v>192</v>
      </c>
      <c r="AH801" t="s">
        <v>71</v>
      </c>
      <c r="AI801" t="s">
        <v>422</v>
      </c>
      <c r="AJ801" t="s">
        <v>73</v>
      </c>
      <c r="AK801" t="s">
        <v>264</v>
      </c>
      <c r="AL801" t="s">
        <v>75</v>
      </c>
      <c r="AM801" t="s">
        <v>76</v>
      </c>
      <c r="AN801" t="s">
        <v>81</v>
      </c>
      <c r="AO801" t="s">
        <v>78</v>
      </c>
      <c r="AP801" t="s">
        <v>58</v>
      </c>
      <c r="AQ801" t="s">
        <v>60</v>
      </c>
      <c r="AR801" t="s">
        <v>64</v>
      </c>
      <c r="AS801" t="s">
        <v>170</v>
      </c>
      <c r="AT801" t="s">
        <v>308</v>
      </c>
      <c r="AU801" t="s">
        <v>84</v>
      </c>
    </row>
    <row r="802" spans="1:47" hidden="1" x14ac:dyDescent="0.3">
      <c r="A802" t="s">
        <v>3772</v>
      </c>
      <c r="B802" t="s">
        <v>3773</v>
      </c>
      <c r="C802" s="1" t="str">
        <f t="shared" si="66"/>
        <v>21:0097</v>
      </c>
      <c r="D802" s="1" t="str">
        <f t="shared" si="67"/>
        <v>21:0013</v>
      </c>
      <c r="E802" t="s">
        <v>3774</v>
      </c>
      <c r="F802" t="s">
        <v>3775</v>
      </c>
      <c r="H802">
        <v>65.651863399999996</v>
      </c>
      <c r="I802">
        <v>-113.0083889</v>
      </c>
      <c r="J802" s="1" t="str">
        <f t="shared" si="68"/>
        <v>Till</v>
      </c>
      <c r="K802" s="1" t="str">
        <f t="shared" si="69"/>
        <v>&lt;63 micron</v>
      </c>
      <c r="L802" t="s">
        <v>51</v>
      </c>
      <c r="M802" t="s">
        <v>355</v>
      </c>
      <c r="N802" t="s">
        <v>53</v>
      </c>
      <c r="O802" t="s">
        <v>270</v>
      </c>
      <c r="P802" t="s">
        <v>481</v>
      </c>
      <c r="Q802" t="s">
        <v>64</v>
      </c>
      <c r="R802" t="s">
        <v>327</v>
      </c>
      <c r="S802" t="s">
        <v>97</v>
      </c>
      <c r="T802" t="s">
        <v>336</v>
      </c>
      <c r="U802" t="s">
        <v>81</v>
      </c>
      <c r="V802" t="s">
        <v>95</v>
      </c>
      <c r="W802" t="s">
        <v>527</v>
      </c>
      <c r="X802" t="s">
        <v>97</v>
      </c>
      <c r="Y802" t="s">
        <v>64</v>
      </c>
      <c r="Z802" t="s">
        <v>51</v>
      </c>
      <c r="AA802" t="s">
        <v>336</v>
      </c>
      <c r="AB802" t="s">
        <v>768</v>
      </c>
      <c r="AC802" t="s">
        <v>64</v>
      </c>
      <c r="AD802" t="s">
        <v>854</v>
      </c>
      <c r="AE802" t="s">
        <v>176</v>
      </c>
      <c r="AF802" t="s">
        <v>69</v>
      </c>
      <c r="AG802" t="s">
        <v>149</v>
      </c>
      <c r="AH802" t="s">
        <v>71</v>
      </c>
      <c r="AI802" t="s">
        <v>422</v>
      </c>
      <c r="AJ802" t="s">
        <v>73</v>
      </c>
      <c r="AK802" t="s">
        <v>196</v>
      </c>
      <c r="AL802" t="s">
        <v>75</v>
      </c>
      <c r="AM802" t="s">
        <v>76</v>
      </c>
      <c r="AN802" t="s">
        <v>78</v>
      </c>
      <c r="AO802" t="s">
        <v>78</v>
      </c>
      <c r="AP802" t="s">
        <v>209</v>
      </c>
      <c r="AQ802" t="s">
        <v>155</v>
      </c>
      <c r="AR802" t="s">
        <v>64</v>
      </c>
      <c r="AS802" t="s">
        <v>333</v>
      </c>
      <c r="AT802" t="s">
        <v>171</v>
      </c>
      <c r="AU802" t="s">
        <v>84</v>
      </c>
    </row>
    <row r="803" spans="1:47" hidden="1" x14ac:dyDescent="0.3">
      <c r="A803" t="s">
        <v>3776</v>
      </c>
      <c r="B803" t="s">
        <v>3777</v>
      </c>
      <c r="C803" s="1" t="str">
        <f t="shared" si="66"/>
        <v>21:0097</v>
      </c>
      <c r="D803" s="1" t="str">
        <f t="shared" si="67"/>
        <v>21:0013</v>
      </c>
      <c r="E803" t="s">
        <v>3778</v>
      </c>
      <c r="F803" t="s">
        <v>3779</v>
      </c>
      <c r="H803">
        <v>65.629923599999998</v>
      </c>
      <c r="I803">
        <v>-112.9555459</v>
      </c>
      <c r="J803" s="1" t="str">
        <f t="shared" si="68"/>
        <v>Till</v>
      </c>
      <c r="K803" s="1" t="str">
        <f t="shared" si="69"/>
        <v>&lt;63 micron</v>
      </c>
      <c r="L803" t="s">
        <v>51</v>
      </c>
      <c r="M803" t="s">
        <v>116</v>
      </c>
      <c r="N803" t="s">
        <v>53</v>
      </c>
      <c r="O803" t="s">
        <v>245</v>
      </c>
      <c r="P803" t="s">
        <v>56</v>
      </c>
      <c r="Q803" t="s">
        <v>64</v>
      </c>
      <c r="R803" t="s">
        <v>308</v>
      </c>
      <c r="S803" t="s">
        <v>97</v>
      </c>
      <c r="T803" t="s">
        <v>354</v>
      </c>
      <c r="U803" t="s">
        <v>56</v>
      </c>
      <c r="V803" t="s">
        <v>95</v>
      </c>
      <c r="W803" t="s">
        <v>222</v>
      </c>
      <c r="X803" t="s">
        <v>63</v>
      </c>
      <c r="Y803" t="s">
        <v>64</v>
      </c>
      <c r="Z803" t="s">
        <v>51</v>
      </c>
      <c r="AA803" t="s">
        <v>98</v>
      </c>
      <c r="AB803" t="s">
        <v>606</v>
      </c>
      <c r="AC803" t="s">
        <v>64</v>
      </c>
      <c r="AD803" t="s">
        <v>77</v>
      </c>
      <c r="AE803" t="s">
        <v>223</v>
      </c>
      <c r="AF803" t="s">
        <v>69</v>
      </c>
      <c r="AG803" t="s">
        <v>363</v>
      </c>
      <c r="AH803" t="s">
        <v>71</v>
      </c>
      <c r="AI803" t="s">
        <v>584</v>
      </c>
      <c r="AJ803" t="s">
        <v>73</v>
      </c>
      <c r="AK803" t="s">
        <v>60</v>
      </c>
      <c r="AL803" t="s">
        <v>75</v>
      </c>
      <c r="AM803" t="s">
        <v>76</v>
      </c>
      <c r="AN803" t="s">
        <v>78</v>
      </c>
      <c r="AO803" t="s">
        <v>78</v>
      </c>
      <c r="AP803" t="s">
        <v>72</v>
      </c>
      <c r="AQ803" t="s">
        <v>283</v>
      </c>
      <c r="AR803" t="s">
        <v>64</v>
      </c>
      <c r="AS803" t="s">
        <v>246</v>
      </c>
      <c r="AT803" t="s">
        <v>171</v>
      </c>
      <c r="AU803" t="s">
        <v>84</v>
      </c>
    </row>
    <row r="804" spans="1:47" hidden="1" x14ac:dyDescent="0.3">
      <c r="A804" t="s">
        <v>3780</v>
      </c>
      <c r="B804" t="s">
        <v>3781</v>
      </c>
      <c r="C804" s="1" t="str">
        <f t="shared" si="66"/>
        <v>21:0097</v>
      </c>
      <c r="D804" s="1" t="str">
        <f t="shared" si="67"/>
        <v>21:0013</v>
      </c>
      <c r="E804" t="s">
        <v>3782</v>
      </c>
      <c r="F804" t="s">
        <v>3783</v>
      </c>
      <c r="H804">
        <v>65.631754000000001</v>
      </c>
      <c r="I804">
        <v>-112.8757231</v>
      </c>
      <c r="J804" s="1" t="str">
        <f t="shared" si="68"/>
        <v>Till</v>
      </c>
      <c r="K804" s="1" t="str">
        <f t="shared" si="69"/>
        <v>&lt;63 micron</v>
      </c>
      <c r="L804" t="s">
        <v>51</v>
      </c>
      <c r="M804" t="s">
        <v>72</v>
      </c>
      <c r="N804" t="s">
        <v>53</v>
      </c>
      <c r="O804" t="s">
        <v>877</v>
      </c>
      <c r="P804" t="s">
        <v>170</v>
      </c>
      <c r="Q804" t="s">
        <v>81</v>
      </c>
      <c r="R804" t="s">
        <v>217</v>
      </c>
      <c r="S804" t="s">
        <v>97</v>
      </c>
      <c r="T804" t="s">
        <v>338</v>
      </c>
      <c r="U804" t="s">
        <v>81</v>
      </c>
      <c r="V804" t="s">
        <v>61</v>
      </c>
      <c r="W804" t="s">
        <v>151</v>
      </c>
      <c r="X804" t="s">
        <v>63</v>
      </c>
      <c r="Y804" t="s">
        <v>64</v>
      </c>
      <c r="Z804" t="s">
        <v>51</v>
      </c>
      <c r="AA804" t="s">
        <v>68</v>
      </c>
      <c r="AB804" t="s">
        <v>768</v>
      </c>
      <c r="AC804" t="s">
        <v>64</v>
      </c>
      <c r="AD804" t="s">
        <v>81</v>
      </c>
      <c r="AE804" t="s">
        <v>152</v>
      </c>
      <c r="AF804" t="s">
        <v>69</v>
      </c>
      <c r="AG804" t="s">
        <v>346</v>
      </c>
      <c r="AH804" t="s">
        <v>71</v>
      </c>
      <c r="AI804" t="s">
        <v>202</v>
      </c>
      <c r="AJ804" t="s">
        <v>73</v>
      </c>
      <c r="AK804" t="s">
        <v>264</v>
      </c>
      <c r="AL804" t="s">
        <v>75</v>
      </c>
      <c r="AM804" t="s">
        <v>76</v>
      </c>
      <c r="AN804" t="s">
        <v>92</v>
      </c>
      <c r="AO804" t="s">
        <v>78</v>
      </c>
      <c r="AP804" t="s">
        <v>209</v>
      </c>
      <c r="AQ804" t="s">
        <v>348</v>
      </c>
      <c r="AR804" t="s">
        <v>64</v>
      </c>
      <c r="AS804" t="s">
        <v>333</v>
      </c>
      <c r="AT804" t="s">
        <v>171</v>
      </c>
      <c r="AU804" t="s">
        <v>84</v>
      </c>
    </row>
    <row r="805" spans="1:47" hidden="1" x14ac:dyDescent="0.3">
      <c r="A805" t="s">
        <v>3784</v>
      </c>
      <c r="B805" t="s">
        <v>3785</v>
      </c>
      <c r="C805" s="1" t="str">
        <f t="shared" si="66"/>
        <v>21:0097</v>
      </c>
      <c r="D805" s="1" t="str">
        <f t="shared" si="67"/>
        <v>21:0013</v>
      </c>
      <c r="E805" t="s">
        <v>3786</v>
      </c>
      <c r="F805" t="s">
        <v>3787</v>
      </c>
      <c r="H805">
        <v>65.628327499999997</v>
      </c>
      <c r="I805">
        <v>-112.7806681</v>
      </c>
      <c r="J805" s="1" t="str">
        <f t="shared" si="68"/>
        <v>Till</v>
      </c>
      <c r="K805" s="1" t="str">
        <f t="shared" si="69"/>
        <v>&lt;63 micron</v>
      </c>
      <c r="L805" t="s">
        <v>51</v>
      </c>
      <c r="M805" t="s">
        <v>72</v>
      </c>
      <c r="N805" t="s">
        <v>53</v>
      </c>
      <c r="O805" t="s">
        <v>650</v>
      </c>
      <c r="P805" t="s">
        <v>196</v>
      </c>
      <c r="Q805" t="s">
        <v>56</v>
      </c>
      <c r="R805" t="s">
        <v>131</v>
      </c>
      <c r="S805" t="s">
        <v>60</v>
      </c>
      <c r="T805" t="s">
        <v>218</v>
      </c>
      <c r="U805" t="s">
        <v>56</v>
      </c>
      <c r="V805" t="s">
        <v>95</v>
      </c>
      <c r="W805" t="s">
        <v>248</v>
      </c>
      <c r="X805" t="s">
        <v>97</v>
      </c>
      <c r="Y805" t="s">
        <v>64</v>
      </c>
      <c r="Z805" t="s">
        <v>51</v>
      </c>
      <c r="AA805" t="s">
        <v>336</v>
      </c>
      <c r="AB805" t="s">
        <v>319</v>
      </c>
      <c r="AC805" t="s">
        <v>64</v>
      </c>
      <c r="AD805" t="s">
        <v>81</v>
      </c>
      <c r="AE805" t="s">
        <v>152</v>
      </c>
      <c r="AF805" t="s">
        <v>69</v>
      </c>
      <c r="AG805" t="s">
        <v>218</v>
      </c>
      <c r="AH805" t="s">
        <v>71</v>
      </c>
      <c r="AI805" t="s">
        <v>533</v>
      </c>
      <c r="AJ805" t="s">
        <v>73</v>
      </c>
      <c r="AK805" t="s">
        <v>355</v>
      </c>
      <c r="AL805" t="s">
        <v>75</v>
      </c>
      <c r="AM805" t="s">
        <v>76</v>
      </c>
      <c r="AN805" t="s">
        <v>78</v>
      </c>
      <c r="AO805" t="s">
        <v>78</v>
      </c>
      <c r="AP805" t="s">
        <v>58</v>
      </c>
      <c r="AQ805" t="s">
        <v>271</v>
      </c>
      <c r="AR805" t="s">
        <v>259</v>
      </c>
      <c r="AS805" t="s">
        <v>126</v>
      </c>
      <c r="AT805" t="s">
        <v>171</v>
      </c>
      <c r="AU805" t="s">
        <v>84</v>
      </c>
    </row>
    <row r="806" spans="1:47" hidden="1" x14ac:dyDescent="0.3">
      <c r="A806" t="s">
        <v>3788</v>
      </c>
      <c r="B806" t="s">
        <v>3789</v>
      </c>
      <c r="C806" s="1" t="str">
        <f t="shared" si="66"/>
        <v>21:0097</v>
      </c>
      <c r="D806" s="1" t="str">
        <f t="shared" si="67"/>
        <v>21:0013</v>
      </c>
      <c r="E806" t="s">
        <v>3790</v>
      </c>
      <c r="F806" t="s">
        <v>3791</v>
      </c>
      <c r="H806">
        <v>65.571606799999998</v>
      </c>
      <c r="I806">
        <v>-112.8919198</v>
      </c>
      <c r="J806" s="1" t="str">
        <f t="shared" si="68"/>
        <v>Till</v>
      </c>
      <c r="K806" s="1" t="str">
        <f t="shared" si="69"/>
        <v>&lt;63 micron</v>
      </c>
      <c r="L806" t="s">
        <v>51</v>
      </c>
      <c r="M806" t="s">
        <v>74</v>
      </c>
      <c r="N806" t="s">
        <v>56</v>
      </c>
      <c r="O806" t="s">
        <v>189</v>
      </c>
      <c r="P806" t="s">
        <v>116</v>
      </c>
      <c r="Q806" t="s">
        <v>64</v>
      </c>
      <c r="R806" t="s">
        <v>140</v>
      </c>
      <c r="S806" t="s">
        <v>97</v>
      </c>
      <c r="T806" t="s">
        <v>548</v>
      </c>
      <c r="U806" t="s">
        <v>81</v>
      </c>
      <c r="V806" t="s">
        <v>61</v>
      </c>
      <c r="W806" t="s">
        <v>820</v>
      </c>
      <c r="X806" t="s">
        <v>63</v>
      </c>
      <c r="Y806" t="s">
        <v>64</v>
      </c>
      <c r="Z806" t="s">
        <v>51</v>
      </c>
      <c r="AA806" t="s">
        <v>68</v>
      </c>
      <c r="AB806" t="s">
        <v>319</v>
      </c>
      <c r="AC806" t="s">
        <v>64</v>
      </c>
      <c r="AD806" t="s">
        <v>583</v>
      </c>
      <c r="AE806" t="s">
        <v>276</v>
      </c>
      <c r="AF806" t="s">
        <v>69</v>
      </c>
      <c r="AG806" t="s">
        <v>140</v>
      </c>
      <c r="AH806" t="s">
        <v>71</v>
      </c>
      <c r="AI806" t="s">
        <v>332</v>
      </c>
      <c r="AJ806" t="s">
        <v>73</v>
      </c>
      <c r="AK806" t="s">
        <v>208</v>
      </c>
      <c r="AL806" t="s">
        <v>75</v>
      </c>
      <c r="AM806" t="s">
        <v>76</v>
      </c>
      <c r="AN806" t="s">
        <v>78</v>
      </c>
      <c r="AO806" t="s">
        <v>219</v>
      </c>
      <c r="AP806" t="s">
        <v>58</v>
      </c>
      <c r="AQ806" t="s">
        <v>421</v>
      </c>
      <c r="AR806" t="s">
        <v>64</v>
      </c>
      <c r="AS806" t="s">
        <v>299</v>
      </c>
      <c r="AT806" t="s">
        <v>171</v>
      </c>
      <c r="AU806" t="s">
        <v>84</v>
      </c>
    </row>
    <row r="807" spans="1:47" hidden="1" x14ac:dyDescent="0.3">
      <c r="A807" t="s">
        <v>3792</v>
      </c>
      <c r="B807" t="s">
        <v>3793</v>
      </c>
      <c r="C807" s="1" t="str">
        <f t="shared" si="66"/>
        <v>21:0097</v>
      </c>
      <c r="D807" s="1" t="str">
        <f t="shared" si="67"/>
        <v>21:0013</v>
      </c>
      <c r="E807" t="s">
        <v>3794</v>
      </c>
      <c r="F807" t="s">
        <v>3795</v>
      </c>
      <c r="H807">
        <v>65.542546400000006</v>
      </c>
      <c r="I807">
        <v>-112.80553569999999</v>
      </c>
      <c r="J807" s="1" t="str">
        <f t="shared" si="68"/>
        <v>Till</v>
      </c>
      <c r="K807" s="1" t="str">
        <f t="shared" si="69"/>
        <v>&lt;63 micron</v>
      </c>
      <c r="L807" t="s">
        <v>51</v>
      </c>
      <c r="M807" t="s">
        <v>298</v>
      </c>
      <c r="N807" t="s">
        <v>116</v>
      </c>
      <c r="O807" t="s">
        <v>1184</v>
      </c>
      <c r="P807" t="s">
        <v>116</v>
      </c>
      <c r="Q807" t="s">
        <v>64</v>
      </c>
      <c r="R807" t="s">
        <v>272</v>
      </c>
      <c r="S807" t="s">
        <v>63</v>
      </c>
      <c r="T807" t="s">
        <v>316</v>
      </c>
      <c r="U807" t="s">
        <v>81</v>
      </c>
      <c r="V807" t="s">
        <v>61</v>
      </c>
      <c r="W807" t="s">
        <v>697</v>
      </c>
      <c r="X807" t="s">
        <v>63</v>
      </c>
      <c r="Y807" t="s">
        <v>64</v>
      </c>
      <c r="Z807" t="s">
        <v>51</v>
      </c>
      <c r="AA807" t="s">
        <v>470</v>
      </c>
      <c r="AB807" t="s">
        <v>2761</v>
      </c>
      <c r="AC807" t="s">
        <v>64</v>
      </c>
      <c r="AD807" t="s">
        <v>2214</v>
      </c>
      <c r="AE807" t="s">
        <v>419</v>
      </c>
      <c r="AF807" t="s">
        <v>69</v>
      </c>
      <c r="AG807" t="s">
        <v>249</v>
      </c>
      <c r="AH807" t="s">
        <v>71</v>
      </c>
      <c r="AI807" t="s">
        <v>584</v>
      </c>
      <c r="AJ807" t="s">
        <v>73</v>
      </c>
      <c r="AK807" t="s">
        <v>60</v>
      </c>
      <c r="AL807" t="s">
        <v>75</v>
      </c>
      <c r="AM807" t="s">
        <v>76</v>
      </c>
      <c r="AN807" t="s">
        <v>117</v>
      </c>
      <c r="AO807" t="s">
        <v>78</v>
      </c>
      <c r="AP807" t="s">
        <v>570</v>
      </c>
      <c r="AQ807" t="s">
        <v>56</v>
      </c>
      <c r="AR807" t="s">
        <v>64</v>
      </c>
      <c r="AS807" t="s">
        <v>55</v>
      </c>
      <c r="AT807" t="s">
        <v>171</v>
      </c>
      <c r="AU807" t="s">
        <v>84</v>
      </c>
    </row>
    <row r="808" spans="1:47" hidden="1" x14ac:dyDescent="0.3">
      <c r="A808" t="s">
        <v>3796</v>
      </c>
      <c r="B808" t="s">
        <v>3797</v>
      </c>
      <c r="C808" s="1" t="str">
        <f t="shared" si="66"/>
        <v>21:0097</v>
      </c>
      <c r="D808" s="1" t="str">
        <f t="shared" si="67"/>
        <v>21:0013</v>
      </c>
      <c r="E808" t="s">
        <v>3798</v>
      </c>
      <c r="F808" t="s">
        <v>3799</v>
      </c>
      <c r="H808">
        <v>65.6069648</v>
      </c>
      <c r="I808">
        <v>-112.72161749999999</v>
      </c>
      <c r="J808" s="1" t="str">
        <f t="shared" si="68"/>
        <v>Till</v>
      </c>
      <c r="K808" s="1" t="str">
        <f t="shared" si="69"/>
        <v>&lt;63 micron</v>
      </c>
      <c r="L808" t="s">
        <v>51</v>
      </c>
      <c r="M808" t="s">
        <v>195</v>
      </c>
      <c r="N808" t="s">
        <v>53</v>
      </c>
      <c r="O808" t="s">
        <v>375</v>
      </c>
      <c r="P808" t="s">
        <v>473</v>
      </c>
      <c r="Q808" t="s">
        <v>64</v>
      </c>
      <c r="R808" t="s">
        <v>94</v>
      </c>
      <c r="S808" t="s">
        <v>181</v>
      </c>
      <c r="T808" t="s">
        <v>413</v>
      </c>
      <c r="U808" t="s">
        <v>81</v>
      </c>
      <c r="V808" t="s">
        <v>147</v>
      </c>
      <c r="W808" t="s">
        <v>471</v>
      </c>
      <c r="X808" t="s">
        <v>72</v>
      </c>
      <c r="Y808" t="s">
        <v>64</v>
      </c>
      <c r="Z808" t="s">
        <v>51</v>
      </c>
      <c r="AA808" t="s">
        <v>338</v>
      </c>
      <c r="AB808" t="s">
        <v>2761</v>
      </c>
      <c r="AC808" t="s">
        <v>64</v>
      </c>
      <c r="AD808" t="s">
        <v>1148</v>
      </c>
      <c r="AE808" t="s">
        <v>336</v>
      </c>
      <c r="AF808" t="s">
        <v>69</v>
      </c>
      <c r="AG808" t="s">
        <v>334</v>
      </c>
      <c r="AH808" t="s">
        <v>71</v>
      </c>
      <c r="AI808" t="s">
        <v>929</v>
      </c>
      <c r="AJ808" t="s">
        <v>73</v>
      </c>
      <c r="AK808" t="s">
        <v>80</v>
      </c>
      <c r="AL808" t="s">
        <v>75</v>
      </c>
      <c r="AM808" t="s">
        <v>76</v>
      </c>
      <c r="AN808" t="s">
        <v>78</v>
      </c>
      <c r="AO808" t="s">
        <v>78</v>
      </c>
      <c r="AP808" t="s">
        <v>209</v>
      </c>
      <c r="AQ808" t="s">
        <v>91</v>
      </c>
      <c r="AR808" t="s">
        <v>64</v>
      </c>
      <c r="AS808" t="s">
        <v>56</v>
      </c>
      <c r="AT808" t="s">
        <v>171</v>
      </c>
      <c r="AU808" t="s">
        <v>84</v>
      </c>
    </row>
    <row r="809" spans="1:47" hidden="1" x14ac:dyDescent="0.3">
      <c r="A809" t="s">
        <v>3800</v>
      </c>
      <c r="B809" t="s">
        <v>3801</v>
      </c>
      <c r="C809" s="1" t="str">
        <f t="shared" si="66"/>
        <v>21:0097</v>
      </c>
      <c r="D809" s="1" t="str">
        <f t="shared" si="67"/>
        <v>21:0013</v>
      </c>
      <c r="E809" t="s">
        <v>3802</v>
      </c>
      <c r="F809" t="s">
        <v>3803</v>
      </c>
      <c r="H809">
        <v>65.585581099999999</v>
      </c>
      <c r="I809">
        <v>-112.5869074</v>
      </c>
      <c r="J809" s="1" t="str">
        <f t="shared" si="68"/>
        <v>Till</v>
      </c>
      <c r="K809" s="1" t="str">
        <f t="shared" si="69"/>
        <v>&lt;63 micron</v>
      </c>
      <c r="L809" t="s">
        <v>51</v>
      </c>
      <c r="M809" t="s">
        <v>321</v>
      </c>
      <c r="N809" t="s">
        <v>116</v>
      </c>
      <c r="O809" t="s">
        <v>707</v>
      </c>
      <c r="P809" t="s">
        <v>283</v>
      </c>
      <c r="Q809" t="s">
        <v>64</v>
      </c>
      <c r="R809" t="s">
        <v>414</v>
      </c>
      <c r="S809" t="s">
        <v>181</v>
      </c>
      <c r="T809" t="s">
        <v>354</v>
      </c>
      <c r="U809" t="s">
        <v>81</v>
      </c>
      <c r="V809" t="s">
        <v>95</v>
      </c>
      <c r="W809" t="s">
        <v>506</v>
      </c>
      <c r="X809" t="s">
        <v>97</v>
      </c>
      <c r="Y809" t="s">
        <v>259</v>
      </c>
      <c r="Z809" t="s">
        <v>51</v>
      </c>
      <c r="AA809" t="s">
        <v>101</v>
      </c>
      <c r="AB809" t="s">
        <v>606</v>
      </c>
      <c r="AC809" t="s">
        <v>64</v>
      </c>
      <c r="AD809" t="s">
        <v>864</v>
      </c>
      <c r="AE809" t="s">
        <v>223</v>
      </c>
      <c r="AF809" t="s">
        <v>69</v>
      </c>
      <c r="AG809" t="s">
        <v>308</v>
      </c>
      <c r="AH809" t="s">
        <v>71</v>
      </c>
      <c r="AI809" t="s">
        <v>600</v>
      </c>
      <c r="AJ809" t="s">
        <v>73</v>
      </c>
      <c r="AK809" t="s">
        <v>339</v>
      </c>
      <c r="AL809" t="s">
        <v>75</v>
      </c>
      <c r="AM809" t="s">
        <v>76</v>
      </c>
      <c r="AN809" t="s">
        <v>78</v>
      </c>
      <c r="AO809" t="s">
        <v>78</v>
      </c>
      <c r="AP809" t="s">
        <v>169</v>
      </c>
      <c r="AQ809" t="s">
        <v>481</v>
      </c>
      <c r="AR809" t="s">
        <v>64</v>
      </c>
      <c r="AS809" t="s">
        <v>299</v>
      </c>
      <c r="AT809" t="s">
        <v>171</v>
      </c>
      <c r="AU809" t="s">
        <v>84</v>
      </c>
    </row>
    <row r="810" spans="1:47" hidden="1" x14ac:dyDescent="0.3">
      <c r="A810" t="s">
        <v>3804</v>
      </c>
      <c r="B810" t="s">
        <v>3805</v>
      </c>
      <c r="C810" s="1" t="str">
        <f t="shared" si="66"/>
        <v>21:0097</v>
      </c>
      <c r="D810" s="1" t="str">
        <f t="shared" si="67"/>
        <v>21:0013</v>
      </c>
      <c r="E810" t="s">
        <v>3806</v>
      </c>
      <c r="F810" t="s">
        <v>3807</v>
      </c>
      <c r="H810">
        <v>65.682209499999999</v>
      </c>
      <c r="I810">
        <v>-112.53060929999999</v>
      </c>
      <c r="J810" s="1" t="str">
        <f t="shared" si="68"/>
        <v>Till</v>
      </c>
      <c r="K810" s="1" t="str">
        <f t="shared" si="69"/>
        <v>&lt;63 micron</v>
      </c>
      <c r="L810" t="s">
        <v>51</v>
      </c>
      <c r="M810" t="s">
        <v>363</v>
      </c>
      <c r="N810" t="s">
        <v>181</v>
      </c>
      <c r="O810" t="s">
        <v>270</v>
      </c>
      <c r="P810" t="s">
        <v>481</v>
      </c>
      <c r="Q810" t="s">
        <v>64</v>
      </c>
      <c r="R810" t="s">
        <v>692</v>
      </c>
      <c r="S810" t="s">
        <v>72</v>
      </c>
      <c r="T810" t="s">
        <v>190</v>
      </c>
      <c r="U810" t="s">
        <v>116</v>
      </c>
      <c r="V810" t="s">
        <v>117</v>
      </c>
      <c r="W810" t="s">
        <v>2954</v>
      </c>
      <c r="X810" t="s">
        <v>97</v>
      </c>
      <c r="Y810" t="s">
        <v>64</v>
      </c>
      <c r="Z810" t="s">
        <v>51</v>
      </c>
      <c r="AA810" t="s">
        <v>346</v>
      </c>
      <c r="AB810" t="s">
        <v>2055</v>
      </c>
      <c r="AC810" t="s">
        <v>64</v>
      </c>
      <c r="AD810" t="s">
        <v>442</v>
      </c>
      <c r="AE810" t="s">
        <v>336</v>
      </c>
      <c r="AF810" t="s">
        <v>69</v>
      </c>
      <c r="AG810" t="s">
        <v>316</v>
      </c>
      <c r="AH810" t="s">
        <v>71</v>
      </c>
      <c r="AI810" t="s">
        <v>474</v>
      </c>
      <c r="AJ810" t="s">
        <v>73</v>
      </c>
      <c r="AK810" t="s">
        <v>277</v>
      </c>
      <c r="AL810" t="s">
        <v>75</v>
      </c>
      <c r="AM810" t="s">
        <v>76</v>
      </c>
      <c r="AN810" t="s">
        <v>78</v>
      </c>
      <c r="AO810" t="s">
        <v>154</v>
      </c>
      <c r="AP810" t="s">
        <v>209</v>
      </c>
      <c r="AQ810" t="s">
        <v>271</v>
      </c>
      <c r="AR810" t="s">
        <v>116</v>
      </c>
      <c r="AS810" t="s">
        <v>92</v>
      </c>
      <c r="AT810" t="s">
        <v>123</v>
      </c>
      <c r="AU810" t="s">
        <v>84</v>
      </c>
    </row>
    <row r="811" spans="1:47" hidden="1" x14ac:dyDescent="0.3">
      <c r="A811" t="s">
        <v>3808</v>
      </c>
      <c r="B811" t="s">
        <v>3809</v>
      </c>
      <c r="C811" s="1" t="str">
        <f t="shared" si="66"/>
        <v>21:0097</v>
      </c>
      <c r="D811" s="1" t="str">
        <f t="shared" si="67"/>
        <v>21:0013</v>
      </c>
      <c r="E811" t="s">
        <v>3810</v>
      </c>
      <c r="F811" t="s">
        <v>3811</v>
      </c>
      <c r="H811">
        <v>65.713830999999999</v>
      </c>
      <c r="I811">
        <v>-112.579382</v>
      </c>
      <c r="J811" s="1" t="str">
        <f t="shared" si="68"/>
        <v>Till</v>
      </c>
      <c r="K811" s="1" t="str">
        <f t="shared" si="69"/>
        <v>&lt;63 micron</v>
      </c>
      <c r="L811" t="s">
        <v>51</v>
      </c>
      <c r="M811" t="s">
        <v>166</v>
      </c>
      <c r="N811" t="s">
        <v>53</v>
      </c>
      <c r="O811" t="s">
        <v>707</v>
      </c>
      <c r="P811" t="s">
        <v>89</v>
      </c>
      <c r="Q811" t="s">
        <v>64</v>
      </c>
      <c r="R811" t="s">
        <v>131</v>
      </c>
      <c r="S811" t="s">
        <v>181</v>
      </c>
      <c r="T811" t="s">
        <v>308</v>
      </c>
      <c r="U811" t="s">
        <v>81</v>
      </c>
      <c r="V811" t="s">
        <v>61</v>
      </c>
      <c r="W811" t="s">
        <v>77</v>
      </c>
      <c r="X811" t="s">
        <v>63</v>
      </c>
      <c r="Y811" t="s">
        <v>64</v>
      </c>
      <c r="Z811" t="s">
        <v>51</v>
      </c>
      <c r="AA811" t="s">
        <v>192</v>
      </c>
      <c r="AB811" t="s">
        <v>134</v>
      </c>
      <c r="AC811" t="s">
        <v>64</v>
      </c>
      <c r="AD811" t="s">
        <v>459</v>
      </c>
      <c r="AE811" t="s">
        <v>206</v>
      </c>
      <c r="AF811" t="s">
        <v>69</v>
      </c>
      <c r="AG811" t="s">
        <v>318</v>
      </c>
      <c r="AH811" t="s">
        <v>194</v>
      </c>
      <c r="AI811" t="s">
        <v>202</v>
      </c>
      <c r="AJ811" t="s">
        <v>73</v>
      </c>
      <c r="AK811" t="s">
        <v>314</v>
      </c>
      <c r="AL811" t="s">
        <v>75</v>
      </c>
      <c r="AM811" t="s">
        <v>76</v>
      </c>
      <c r="AN811" t="s">
        <v>78</v>
      </c>
      <c r="AO811" t="s">
        <v>78</v>
      </c>
      <c r="AP811" t="s">
        <v>72</v>
      </c>
      <c r="AQ811" t="s">
        <v>421</v>
      </c>
      <c r="AR811" t="s">
        <v>64</v>
      </c>
      <c r="AS811" t="s">
        <v>126</v>
      </c>
      <c r="AT811" t="s">
        <v>171</v>
      </c>
      <c r="AU811" t="s">
        <v>84</v>
      </c>
    </row>
    <row r="812" spans="1:47" hidden="1" x14ac:dyDescent="0.3">
      <c r="A812" t="s">
        <v>3812</v>
      </c>
      <c r="B812" t="s">
        <v>3813</v>
      </c>
      <c r="C812" s="1" t="str">
        <f t="shared" si="66"/>
        <v>21:0097</v>
      </c>
      <c r="D812" s="1" t="str">
        <f t="shared" si="67"/>
        <v>21:0013</v>
      </c>
      <c r="E812" t="s">
        <v>3814</v>
      </c>
      <c r="F812" t="s">
        <v>3815</v>
      </c>
      <c r="H812">
        <v>65.725237300000003</v>
      </c>
      <c r="I812">
        <v>-112.6514676</v>
      </c>
      <c r="J812" s="1" t="str">
        <f t="shared" si="68"/>
        <v>Till</v>
      </c>
      <c r="K812" s="1" t="str">
        <f t="shared" si="69"/>
        <v>&lt;63 micron</v>
      </c>
      <c r="L812" t="s">
        <v>51</v>
      </c>
      <c r="M812" t="s">
        <v>225</v>
      </c>
      <c r="N812" t="s">
        <v>116</v>
      </c>
      <c r="O812" t="s">
        <v>909</v>
      </c>
      <c r="P812" t="s">
        <v>78</v>
      </c>
      <c r="Q812" t="s">
        <v>64</v>
      </c>
      <c r="R812" t="s">
        <v>774</v>
      </c>
      <c r="S812" t="s">
        <v>97</v>
      </c>
      <c r="T812" t="s">
        <v>414</v>
      </c>
      <c r="U812" t="s">
        <v>56</v>
      </c>
      <c r="V812" t="s">
        <v>147</v>
      </c>
      <c r="W812" t="s">
        <v>459</v>
      </c>
      <c r="X812" t="s">
        <v>119</v>
      </c>
      <c r="Y812" t="s">
        <v>64</v>
      </c>
      <c r="Z812" t="s">
        <v>51</v>
      </c>
      <c r="AA812" t="s">
        <v>354</v>
      </c>
      <c r="AB812" t="s">
        <v>391</v>
      </c>
      <c r="AC812" t="s">
        <v>64</v>
      </c>
      <c r="AD812" t="s">
        <v>307</v>
      </c>
      <c r="AE812" t="s">
        <v>98</v>
      </c>
      <c r="AF812" t="s">
        <v>69</v>
      </c>
      <c r="AG812" t="s">
        <v>414</v>
      </c>
      <c r="AH812" t="s">
        <v>71</v>
      </c>
      <c r="AI812" t="s">
        <v>252</v>
      </c>
      <c r="AJ812" t="s">
        <v>73</v>
      </c>
      <c r="AK812" t="s">
        <v>600</v>
      </c>
      <c r="AL812" t="s">
        <v>75</v>
      </c>
      <c r="AM812" t="s">
        <v>76</v>
      </c>
      <c r="AN812" t="s">
        <v>253</v>
      </c>
      <c r="AO812" t="s">
        <v>259</v>
      </c>
      <c r="AP812" t="s">
        <v>260</v>
      </c>
      <c r="AQ812" t="s">
        <v>405</v>
      </c>
      <c r="AR812" t="s">
        <v>64</v>
      </c>
      <c r="AS812" t="s">
        <v>56</v>
      </c>
      <c r="AT812" t="s">
        <v>272</v>
      </c>
      <c r="AU812" t="s">
        <v>84</v>
      </c>
    </row>
    <row r="813" spans="1:47" hidden="1" x14ac:dyDescent="0.3">
      <c r="A813" t="s">
        <v>3816</v>
      </c>
      <c r="B813" t="s">
        <v>3817</v>
      </c>
      <c r="C813" s="1" t="str">
        <f t="shared" si="66"/>
        <v>21:0097</v>
      </c>
      <c r="D813" s="1" t="str">
        <f t="shared" si="67"/>
        <v>21:0013</v>
      </c>
      <c r="E813" t="s">
        <v>3818</v>
      </c>
      <c r="F813" t="s">
        <v>3819</v>
      </c>
      <c r="H813">
        <v>65.993551400000001</v>
      </c>
      <c r="I813">
        <v>-113.42654810000001</v>
      </c>
      <c r="J813" s="1" t="str">
        <f t="shared" si="68"/>
        <v>Till</v>
      </c>
      <c r="K813" s="1" t="str">
        <f t="shared" si="69"/>
        <v>&lt;63 micron</v>
      </c>
      <c r="L813" t="s">
        <v>51</v>
      </c>
      <c r="M813" t="s">
        <v>405</v>
      </c>
      <c r="N813" t="s">
        <v>181</v>
      </c>
      <c r="O813" t="s">
        <v>909</v>
      </c>
      <c r="P813" t="s">
        <v>436</v>
      </c>
      <c r="Q813" t="s">
        <v>64</v>
      </c>
      <c r="R813" t="s">
        <v>131</v>
      </c>
      <c r="S813" t="s">
        <v>60</v>
      </c>
      <c r="T813" t="s">
        <v>120</v>
      </c>
      <c r="U813" t="s">
        <v>81</v>
      </c>
      <c r="V813" t="s">
        <v>95</v>
      </c>
      <c r="W813" t="s">
        <v>139</v>
      </c>
      <c r="X813" t="s">
        <v>119</v>
      </c>
      <c r="Y813" t="s">
        <v>64</v>
      </c>
      <c r="Z813" t="s">
        <v>51</v>
      </c>
      <c r="AA813" t="s">
        <v>68</v>
      </c>
      <c r="AB813" t="s">
        <v>2761</v>
      </c>
      <c r="AC813" t="s">
        <v>64</v>
      </c>
      <c r="AD813" t="s">
        <v>734</v>
      </c>
      <c r="AE813" t="s">
        <v>223</v>
      </c>
      <c r="AF813" t="s">
        <v>69</v>
      </c>
      <c r="AG813" t="s">
        <v>369</v>
      </c>
      <c r="AH813" t="s">
        <v>102</v>
      </c>
      <c r="AI813" t="s">
        <v>80</v>
      </c>
      <c r="AJ813" t="s">
        <v>73</v>
      </c>
      <c r="AK813" t="s">
        <v>196</v>
      </c>
      <c r="AL813" t="s">
        <v>75</v>
      </c>
      <c r="AM813" t="s">
        <v>76</v>
      </c>
      <c r="AN813" t="s">
        <v>82</v>
      </c>
      <c r="AO813" t="s">
        <v>78</v>
      </c>
      <c r="AP813" t="s">
        <v>58</v>
      </c>
      <c r="AQ813" t="s">
        <v>56</v>
      </c>
      <c r="AR813" t="s">
        <v>64</v>
      </c>
      <c r="AS813" t="s">
        <v>92</v>
      </c>
      <c r="AT813" t="s">
        <v>171</v>
      </c>
      <c r="AU813" t="s">
        <v>84</v>
      </c>
    </row>
    <row r="814" spans="1:47" hidden="1" x14ac:dyDescent="0.3">
      <c r="A814" t="s">
        <v>3820</v>
      </c>
      <c r="B814" t="s">
        <v>3821</v>
      </c>
      <c r="C814" s="1" t="str">
        <f t="shared" si="66"/>
        <v>21:0097</v>
      </c>
      <c r="D814" s="1" t="str">
        <f t="shared" si="67"/>
        <v>21:0013</v>
      </c>
      <c r="E814" t="s">
        <v>3822</v>
      </c>
      <c r="F814" t="s">
        <v>3823</v>
      </c>
      <c r="H814">
        <v>65.725968399999999</v>
      </c>
      <c r="I814">
        <v>-113.8979144</v>
      </c>
      <c r="J814" s="1" t="str">
        <f t="shared" si="68"/>
        <v>Till</v>
      </c>
      <c r="K814" s="1" t="str">
        <f t="shared" si="69"/>
        <v>&lt;63 micron</v>
      </c>
      <c r="L814" t="s">
        <v>51</v>
      </c>
      <c r="M814" t="s">
        <v>167</v>
      </c>
      <c r="N814" t="s">
        <v>53</v>
      </c>
      <c r="O814" t="s">
        <v>493</v>
      </c>
      <c r="P814" t="s">
        <v>210</v>
      </c>
      <c r="Q814" t="s">
        <v>64</v>
      </c>
      <c r="R814" t="s">
        <v>145</v>
      </c>
      <c r="S814" t="s">
        <v>97</v>
      </c>
      <c r="T814" t="s">
        <v>363</v>
      </c>
      <c r="U814" t="s">
        <v>81</v>
      </c>
      <c r="V814" t="s">
        <v>95</v>
      </c>
      <c r="W814" t="s">
        <v>429</v>
      </c>
      <c r="X814" t="s">
        <v>97</v>
      </c>
      <c r="Y814" t="s">
        <v>64</v>
      </c>
      <c r="Z814" t="s">
        <v>51</v>
      </c>
      <c r="AA814" t="s">
        <v>149</v>
      </c>
      <c r="AB814" t="s">
        <v>576</v>
      </c>
      <c r="AC814" t="s">
        <v>64</v>
      </c>
      <c r="AD814" t="s">
        <v>263</v>
      </c>
      <c r="AE814" t="s">
        <v>152</v>
      </c>
      <c r="AF814" t="s">
        <v>69</v>
      </c>
      <c r="AG814" t="s">
        <v>692</v>
      </c>
      <c r="AH814" t="s">
        <v>71</v>
      </c>
      <c r="AI814" t="s">
        <v>584</v>
      </c>
      <c r="AJ814" t="s">
        <v>73</v>
      </c>
      <c r="AK814" t="s">
        <v>314</v>
      </c>
      <c r="AL814" t="s">
        <v>75</v>
      </c>
      <c r="AM814" t="s">
        <v>76</v>
      </c>
      <c r="AN814" t="s">
        <v>78</v>
      </c>
      <c r="AO814" t="s">
        <v>78</v>
      </c>
      <c r="AP814" t="s">
        <v>114</v>
      </c>
      <c r="AQ814" t="s">
        <v>340</v>
      </c>
      <c r="AR814" t="s">
        <v>64</v>
      </c>
      <c r="AS814" t="s">
        <v>170</v>
      </c>
      <c r="AT814" t="s">
        <v>171</v>
      </c>
      <c r="AU814" t="s">
        <v>84</v>
      </c>
    </row>
    <row r="815" spans="1:47" hidden="1" x14ac:dyDescent="0.3">
      <c r="A815" t="s">
        <v>3824</v>
      </c>
      <c r="B815" t="s">
        <v>3825</v>
      </c>
      <c r="C815" s="1" t="str">
        <f t="shared" si="66"/>
        <v>21:0097</v>
      </c>
      <c r="D815" s="1" t="str">
        <f t="shared" si="67"/>
        <v>21:0013</v>
      </c>
      <c r="E815" t="s">
        <v>3826</v>
      </c>
      <c r="F815" t="s">
        <v>3827</v>
      </c>
      <c r="H815">
        <v>65.6573116</v>
      </c>
      <c r="I815">
        <v>-113.8607985</v>
      </c>
      <c r="J815" s="1" t="str">
        <f t="shared" si="68"/>
        <v>Till</v>
      </c>
      <c r="K815" s="1" t="str">
        <f t="shared" si="69"/>
        <v>&lt;63 micron</v>
      </c>
      <c r="L815" t="s">
        <v>51</v>
      </c>
      <c r="M815" t="s">
        <v>52</v>
      </c>
      <c r="N815" t="s">
        <v>53</v>
      </c>
      <c r="O815" t="s">
        <v>909</v>
      </c>
      <c r="P815" t="s">
        <v>92</v>
      </c>
      <c r="Q815" t="s">
        <v>81</v>
      </c>
      <c r="R815" t="s">
        <v>131</v>
      </c>
      <c r="S815" t="s">
        <v>63</v>
      </c>
      <c r="T815" t="s">
        <v>363</v>
      </c>
      <c r="U815" t="s">
        <v>81</v>
      </c>
      <c r="V815" t="s">
        <v>147</v>
      </c>
      <c r="W815" t="s">
        <v>864</v>
      </c>
      <c r="X815" t="s">
        <v>63</v>
      </c>
      <c r="Y815" t="s">
        <v>64</v>
      </c>
      <c r="Z815" t="s">
        <v>51</v>
      </c>
      <c r="AA815" t="s">
        <v>336</v>
      </c>
      <c r="AB815" t="s">
        <v>2349</v>
      </c>
      <c r="AC815" t="s">
        <v>64</v>
      </c>
      <c r="AD815" t="s">
        <v>1064</v>
      </c>
      <c r="AE815" t="s">
        <v>101</v>
      </c>
      <c r="AF815" t="s">
        <v>69</v>
      </c>
      <c r="AG815" t="s">
        <v>197</v>
      </c>
      <c r="AH815" t="s">
        <v>194</v>
      </c>
      <c r="AI815" t="s">
        <v>226</v>
      </c>
      <c r="AJ815" t="s">
        <v>73</v>
      </c>
      <c r="AK815" t="s">
        <v>52</v>
      </c>
      <c r="AL815" t="s">
        <v>75</v>
      </c>
      <c r="AM815" t="s">
        <v>76</v>
      </c>
      <c r="AN815" t="s">
        <v>78</v>
      </c>
      <c r="AO815" t="s">
        <v>219</v>
      </c>
      <c r="AP815" t="s">
        <v>58</v>
      </c>
      <c r="AQ815" t="s">
        <v>82</v>
      </c>
      <c r="AR815" t="s">
        <v>64</v>
      </c>
      <c r="AS815" t="s">
        <v>170</v>
      </c>
      <c r="AT815" t="s">
        <v>272</v>
      </c>
      <c r="AU815" t="s">
        <v>84</v>
      </c>
    </row>
    <row r="816" spans="1:47" hidden="1" x14ac:dyDescent="0.3">
      <c r="A816" t="s">
        <v>3828</v>
      </c>
      <c r="B816" t="s">
        <v>3829</v>
      </c>
      <c r="C816" s="1" t="str">
        <f t="shared" si="66"/>
        <v>21:0097</v>
      </c>
      <c r="D816" s="1" t="str">
        <f t="shared" si="67"/>
        <v>21:0013</v>
      </c>
      <c r="E816" t="s">
        <v>3830</v>
      </c>
      <c r="F816" t="s">
        <v>3831</v>
      </c>
      <c r="H816">
        <v>65.612161499999999</v>
      </c>
      <c r="I816">
        <v>-113.9072639</v>
      </c>
      <c r="J816" s="1" t="str">
        <f t="shared" si="68"/>
        <v>Till</v>
      </c>
      <c r="K816" s="1" t="str">
        <f t="shared" si="69"/>
        <v>&lt;63 micron</v>
      </c>
      <c r="L816" t="s">
        <v>51</v>
      </c>
      <c r="M816" t="s">
        <v>72</v>
      </c>
      <c r="N816" t="s">
        <v>53</v>
      </c>
      <c r="O816" t="s">
        <v>517</v>
      </c>
      <c r="P816" t="s">
        <v>340</v>
      </c>
      <c r="Q816" t="s">
        <v>64</v>
      </c>
      <c r="R816" t="s">
        <v>217</v>
      </c>
      <c r="S816" t="s">
        <v>114</v>
      </c>
      <c r="T816" t="s">
        <v>273</v>
      </c>
      <c r="U816" t="s">
        <v>81</v>
      </c>
      <c r="V816" t="s">
        <v>147</v>
      </c>
      <c r="W816" t="s">
        <v>992</v>
      </c>
      <c r="X816" t="s">
        <v>97</v>
      </c>
      <c r="Y816" t="s">
        <v>64</v>
      </c>
      <c r="Z816" t="s">
        <v>51</v>
      </c>
      <c r="AA816" t="s">
        <v>68</v>
      </c>
      <c r="AB816" t="s">
        <v>1172</v>
      </c>
      <c r="AC816" t="s">
        <v>64</v>
      </c>
      <c r="AD816" t="s">
        <v>295</v>
      </c>
      <c r="AE816" t="s">
        <v>276</v>
      </c>
      <c r="AF816" t="s">
        <v>69</v>
      </c>
      <c r="AG816" t="s">
        <v>413</v>
      </c>
      <c r="AH816" t="s">
        <v>391</v>
      </c>
      <c r="AI816" t="s">
        <v>239</v>
      </c>
      <c r="AJ816" t="s">
        <v>73</v>
      </c>
      <c r="AK816" t="s">
        <v>208</v>
      </c>
      <c r="AL816" t="s">
        <v>75</v>
      </c>
      <c r="AM816" t="s">
        <v>76</v>
      </c>
      <c r="AN816" t="s">
        <v>78</v>
      </c>
      <c r="AO816" t="s">
        <v>154</v>
      </c>
      <c r="AP816" t="s">
        <v>114</v>
      </c>
      <c r="AQ816" t="s">
        <v>333</v>
      </c>
      <c r="AR816" t="s">
        <v>81</v>
      </c>
      <c r="AS816" t="s">
        <v>436</v>
      </c>
      <c r="AT816" t="s">
        <v>171</v>
      </c>
      <c r="AU816" t="s">
        <v>84</v>
      </c>
    </row>
    <row r="817" spans="1:47" hidden="1" x14ac:dyDescent="0.3">
      <c r="A817" t="s">
        <v>3832</v>
      </c>
      <c r="B817" t="s">
        <v>3833</v>
      </c>
      <c r="C817" s="1" t="str">
        <f t="shared" si="66"/>
        <v>21:0097</v>
      </c>
      <c r="D817" s="1" t="str">
        <f t="shared" si="67"/>
        <v>21:0013</v>
      </c>
      <c r="E817" t="s">
        <v>3834</v>
      </c>
      <c r="F817" t="s">
        <v>3835</v>
      </c>
      <c r="H817">
        <v>65.615566799999996</v>
      </c>
      <c r="I817">
        <v>-113.7047443</v>
      </c>
      <c r="J817" s="1" t="str">
        <f t="shared" si="68"/>
        <v>Till</v>
      </c>
      <c r="K817" s="1" t="str">
        <f t="shared" si="69"/>
        <v>&lt;63 micron</v>
      </c>
      <c r="L817" t="s">
        <v>51</v>
      </c>
      <c r="M817" t="s">
        <v>74</v>
      </c>
      <c r="N817" t="s">
        <v>53</v>
      </c>
      <c r="O817" t="s">
        <v>1363</v>
      </c>
      <c r="P817" t="s">
        <v>333</v>
      </c>
      <c r="Q817" t="s">
        <v>64</v>
      </c>
      <c r="R817" t="s">
        <v>140</v>
      </c>
      <c r="S817" t="s">
        <v>97</v>
      </c>
      <c r="T817" t="s">
        <v>338</v>
      </c>
      <c r="U817" t="s">
        <v>81</v>
      </c>
      <c r="V817" t="s">
        <v>61</v>
      </c>
      <c r="W817" t="s">
        <v>441</v>
      </c>
      <c r="X817" t="s">
        <v>63</v>
      </c>
      <c r="Y817" t="s">
        <v>64</v>
      </c>
      <c r="Z817" t="s">
        <v>51</v>
      </c>
      <c r="AA817" t="s">
        <v>149</v>
      </c>
      <c r="AB817" t="s">
        <v>768</v>
      </c>
      <c r="AC817" t="s">
        <v>64</v>
      </c>
      <c r="AD817" t="s">
        <v>347</v>
      </c>
      <c r="AE817" t="s">
        <v>101</v>
      </c>
      <c r="AF817" t="s">
        <v>69</v>
      </c>
      <c r="AG817" t="s">
        <v>382</v>
      </c>
      <c r="AH817" t="s">
        <v>71</v>
      </c>
      <c r="AI817" t="s">
        <v>202</v>
      </c>
      <c r="AJ817" t="s">
        <v>73</v>
      </c>
      <c r="AK817" t="s">
        <v>124</v>
      </c>
      <c r="AL817" t="s">
        <v>75</v>
      </c>
      <c r="AM817" t="s">
        <v>76</v>
      </c>
      <c r="AN817" t="s">
        <v>78</v>
      </c>
      <c r="AO817" t="s">
        <v>219</v>
      </c>
      <c r="AP817" t="s">
        <v>58</v>
      </c>
      <c r="AQ817" t="s">
        <v>56</v>
      </c>
      <c r="AR817" t="s">
        <v>64</v>
      </c>
      <c r="AS817" t="s">
        <v>56</v>
      </c>
      <c r="AT817" t="s">
        <v>171</v>
      </c>
      <c r="AU817" t="s">
        <v>84</v>
      </c>
    </row>
    <row r="818" spans="1:47" hidden="1" x14ac:dyDescent="0.3">
      <c r="A818" t="s">
        <v>3836</v>
      </c>
      <c r="B818" t="s">
        <v>3837</v>
      </c>
      <c r="C818" s="1" t="str">
        <f t="shared" si="66"/>
        <v>21:0097</v>
      </c>
      <c r="D818" s="1" t="str">
        <f t="shared" si="67"/>
        <v>21:0013</v>
      </c>
      <c r="E818" t="s">
        <v>3838</v>
      </c>
      <c r="F818" t="s">
        <v>3839</v>
      </c>
      <c r="H818">
        <v>65.541652900000003</v>
      </c>
      <c r="I818">
        <v>-113.9263706</v>
      </c>
      <c r="J818" s="1" t="str">
        <f t="shared" si="68"/>
        <v>Till</v>
      </c>
      <c r="K818" s="1" t="str">
        <f t="shared" si="69"/>
        <v>&lt;63 micron</v>
      </c>
      <c r="L818" t="s">
        <v>51</v>
      </c>
      <c r="M818" t="s">
        <v>105</v>
      </c>
      <c r="N818" t="s">
        <v>116</v>
      </c>
      <c r="O818" t="s">
        <v>1184</v>
      </c>
      <c r="P818" t="s">
        <v>297</v>
      </c>
      <c r="Q818" t="s">
        <v>64</v>
      </c>
      <c r="R818" t="s">
        <v>272</v>
      </c>
      <c r="S818" t="s">
        <v>97</v>
      </c>
      <c r="T818" t="s">
        <v>318</v>
      </c>
      <c r="U818" t="s">
        <v>259</v>
      </c>
      <c r="V818" t="s">
        <v>154</v>
      </c>
      <c r="W818" t="s">
        <v>744</v>
      </c>
      <c r="X818" t="s">
        <v>97</v>
      </c>
      <c r="Y818" t="s">
        <v>64</v>
      </c>
      <c r="Z818" t="s">
        <v>51</v>
      </c>
      <c r="AA818" t="s">
        <v>470</v>
      </c>
      <c r="AB818" t="s">
        <v>606</v>
      </c>
      <c r="AC818" t="s">
        <v>64</v>
      </c>
      <c r="AD818" t="s">
        <v>320</v>
      </c>
      <c r="AE818" t="s">
        <v>337</v>
      </c>
      <c r="AF818" t="s">
        <v>69</v>
      </c>
      <c r="AG818" t="s">
        <v>211</v>
      </c>
      <c r="AH818" t="s">
        <v>71</v>
      </c>
      <c r="AI818" t="s">
        <v>288</v>
      </c>
      <c r="AJ818" t="s">
        <v>73</v>
      </c>
      <c r="AK818" t="s">
        <v>473</v>
      </c>
      <c r="AL818" t="s">
        <v>75</v>
      </c>
      <c r="AM818" t="s">
        <v>76</v>
      </c>
      <c r="AN818" t="s">
        <v>78</v>
      </c>
      <c r="AO818" t="s">
        <v>137</v>
      </c>
      <c r="AP818" t="s">
        <v>72</v>
      </c>
      <c r="AQ818" t="s">
        <v>299</v>
      </c>
      <c r="AR818" t="s">
        <v>64</v>
      </c>
      <c r="AS818" t="s">
        <v>82</v>
      </c>
      <c r="AT818" t="s">
        <v>171</v>
      </c>
      <c r="AU818" t="s">
        <v>84</v>
      </c>
    </row>
    <row r="819" spans="1:47" hidden="1" x14ac:dyDescent="0.3">
      <c r="A819" t="s">
        <v>3840</v>
      </c>
      <c r="B819" t="s">
        <v>3841</v>
      </c>
      <c r="C819" s="1" t="str">
        <f t="shared" si="66"/>
        <v>21:0097</v>
      </c>
      <c r="D819" s="1" t="str">
        <f t="shared" si="67"/>
        <v>21:0013</v>
      </c>
      <c r="E819" t="s">
        <v>3842</v>
      </c>
      <c r="F819" t="s">
        <v>3843</v>
      </c>
      <c r="H819">
        <v>65.518365799999998</v>
      </c>
      <c r="I819">
        <v>-113.67114429999999</v>
      </c>
      <c r="J819" s="1" t="str">
        <f t="shared" si="68"/>
        <v>Till</v>
      </c>
      <c r="K819" s="1" t="str">
        <f t="shared" si="69"/>
        <v>&lt;63 micron</v>
      </c>
      <c r="L819" t="s">
        <v>51</v>
      </c>
      <c r="M819" t="s">
        <v>264</v>
      </c>
      <c r="N819" t="s">
        <v>60</v>
      </c>
      <c r="O819" t="s">
        <v>707</v>
      </c>
      <c r="P819" t="s">
        <v>55</v>
      </c>
      <c r="Q819" t="s">
        <v>81</v>
      </c>
      <c r="R819" t="s">
        <v>127</v>
      </c>
      <c r="S819" t="s">
        <v>97</v>
      </c>
      <c r="T819" t="s">
        <v>548</v>
      </c>
      <c r="U819" t="s">
        <v>81</v>
      </c>
      <c r="V819" t="s">
        <v>61</v>
      </c>
      <c r="W819" t="s">
        <v>285</v>
      </c>
      <c r="X819" t="s">
        <v>63</v>
      </c>
      <c r="Y819" t="s">
        <v>64</v>
      </c>
      <c r="Z819" t="s">
        <v>51</v>
      </c>
      <c r="AA819" t="s">
        <v>68</v>
      </c>
      <c r="AB819" t="s">
        <v>487</v>
      </c>
      <c r="AC819" t="s">
        <v>64</v>
      </c>
      <c r="AD819" t="s">
        <v>1148</v>
      </c>
      <c r="AE819" t="s">
        <v>287</v>
      </c>
      <c r="AF819" t="s">
        <v>69</v>
      </c>
      <c r="AG819" t="s">
        <v>363</v>
      </c>
      <c r="AH819" t="s">
        <v>71</v>
      </c>
      <c r="AI819" t="s">
        <v>97</v>
      </c>
      <c r="AJ819" t="s">
        <v>73</v>
      </c>
      <c r="AK819" t="s">
        <v>196</v>
      </c>
      <c r="AL819" t="s">
        <v>75</v>
      </c>
      <c r="AM819" t="s">
        <v>76</v>
      </c>
      <c r="AN819" t="s">
        <v>95</v>
      </c>
      <c r="AO819" t="s">
        <v>168</v>
      </c>
      <c r="AP819" t="s">
        <v>209</v>
      </c>
      <c r="AQ819" t="s">
        <v>271</v>
      </c>
      <c r="AR819" t="s">
        <v>64</v>
      </c>
      <c r="AS819" t="s">
        <v>299</v>
      </c>
      <c r="AT819" t="s">
        <v>171</v>
      </c>
      <c r="AU819" t="s">
        <v>84</v>
      </c>
    </row>
    <row r="820" spans="1:47" hidden="1" x14ac:dyDescent="0.3">
      <c r="A820" t="s">
        <v>3844</v>
      </c>
      <c r="B820" t="s">
        <v>3845</v>
      </c>
      <c r="C820" s="1" t="str">
        <f t="shared" si="66"/>
        <v>21:0097</v>
      </c>
      <c r="D820" s="1" t="str">
        <f t="shared" si="67"/>
        <v>21:0013</v>
      </c>
      <c r="E820" t="s">
        <v>3846</v>
      </c>
      <c r="F820" t="s">
        <v>3847</v>
      </c>
      <c r="H820">
        <v>65.604791199999994</v>
      </c>
      <c r="I820">
        <v>-113.4997434</v>
      </c>
      <c r="J820" s="1" t="str">
        <f t="shared" si="68"/>
        <v>Till</v>
      </c>
      <c r="K820" s="1" t="str">
        <f t="shared" si="69"/>
        <v>&lt;63 micron</v>
      </c>
      <c r="L820" t="s">
        <v>51</v>
      </c>
      <c r="M820" t="s">
        <v>125</v>
      </c>
      <c r="N820" t="s">
        <v>53</v>
      </c>
      <c r="O820" t="s">
        <v>1800</v>
      </c>
      <c r="P820" t="s">
        <v>56</v>
      </c>
      <c r="Q820" t="s">
        <v>259</v>
      </c>
      <c r="R820" t="s">
        <v>384</v>
      </c>
      <c r="S820" t="s">
        <v>63</v>
      </c>
      <c r="T820" t="s">
        <v>211</v>
      </c>
      <c r="U820" t="s">
        <v>81</v>
      </c>
      <c r="V820" t="s">
        <v>61</v>
      </c>
      <c r="W820" t="s">
        <v>81</v>
      </c>
      <c r="X820" t="s">
        <v>63</v>
      </c>
      <c r="Y820" t="s">
        <v>64</v>
      </c>
      <c r="Z820" t="s">
        <v>51</v>
      </c>
      <c r="AA820" t="s">
        <v>192</v>
      </c>
      <c r="AB820" t="s">
        <v>789</v>
      </c>
      <c r="AC820" t="s">
        <v>64</v>
      </c>
      <c r="AD820" t="s">
        <v>415</v>
      </c>
      <c r="AE820" t="s">
        <v>152</v>
      </c>
      <c r="AF820" t="s">
        <v>69</v>
      </c>
      <c r="AG820" t="s">
        <v>607</v>
      </c>
      <c r="AH820" t="s">
        <v>71</v>
      </c>
      <c r="AI820" t="s">
        <v>584</v>
      </c>
      <c r="AJ820" t="s">
        <v>73</v>
      </c>
      <c r="AK820" t="s">
        <v>314</v>
      </c>
      <c r="AL820" t="s">
        <v>75</v>
      </c>
      <c r="AM820" t="s">
        <v>76</v>
      </c>
      <c r="AN820" t="s">
        <v>300</v>
      </c>
      <c r="AO820" t="s">
        <v>78</v>
      </c>
      <c r="AP820" t="s">
        <v>58</v>
      </c>
      <c r="AQ820" t="s">
        <v>91</v>
      </c>
      <c r="AR820" t="s">
        <v>64</v>
      </c>
      <c r="AS820" t="s">
        <v>436</v>
      </c>
      <c r="AT820" t="s">
        <v>171</v>
      </c>
      <c r="AU820" t="s">
        <v>84</v>
      </c>
    </row>
    <row r="821" spans="1:47" hidden="1" x14ac:dyDescent="0.3">
      <c r="A821" t="s">
        <v>3848</v>
      </c>
      <c r="B821" t="s">
        <v>3849</v>
      </c>
      <c r="C821" s="1" t="str">
        <f t="shared" si="66"/>
        <v>21:0097</v>
      </c>
      <c r="D821" s="1" t="str">
        <f t="shared" si="67"/>
        <v>21:0013</v>
      </c>
      <c r="E821" t="s">
        <v>3850</v>
      </c>
      <c r="F821" t="s">
        <v>3851</v>
      </c>
      <c r="H821">
        <v>65.698657600000004</v>
      </c>
      <c r="I821">
        <v>-113.5315748</v>
      </c>
      <c r="J821" s="1" t="str">
        <f t="shared" si="68"/>
        <v>Till</v>
      </c>
      <c r="K821" s="1" t="str">
        <f t="shared" si="69"/>
        <v>&lt;63 micron</v>
      </c>
      <c r="L821" t="s">
        <v>51</v>
      </c>
      <c r="M821" t="s">
        <v>125</v>
      </c>
      <c r="N821" t="s">
        <v>53</v>
      </c>
      <c r="O821" t="s">
        <v>1800</v>
      </c>
      <c r="P821" t="s">
        <v>481</v>
      </c>
      <c r="Q821" t="s">
        <v>259</v>
      </c>
      <c r="R821" t="s">
        <v>369</v>
      </c>
      <c r="S821" t="s">
        <v>119</v>
      </c>
      <c r="T821" t="s">
        <v>814</v>
      </c>
      <c r="U821" t="s">
        <v>81</v>
      </c>
      <c r="V821" t="s">
        <v>61</v>
      </c>
      <c r="W821" t="s">
        <v>452</v>
      </c>
      <c r="X821" t="s">
        <v>63</v>
      </c>
      <c r="Y821" t="s">
        <v>64</v>
      </c>
      <c r="Z821" t="s">
        <v>51</v>
      </c>
      <c r="AA821" t="s">
        <v>336</v>
      </c>
      <c r="AB821" t="s">
        <v>2680</v>
      </c>
      <c r="AC821" t="s">
        <v>64</v>
      </c>
      <c r="AD821" t="s">
        <v>399</v>
      </c>
      <c r="AE821" t="s">
        <v>176</v>
      </c>
      <c r="AF821" t="s">
        <v>69</v>
      </c>
      <c r="AG821" t="s">
        <v>65</v>
      </c>
      <c r="AH821" t="s">
        <v>71</v>
      </c>
      <c r="AI821" t="s">
        <v>332</v>
      </c>
      <c r="AJ821" t="s">
        <v>73</v>
      </c>
      <c r="AK821" t="s">
        <v>52</v>
      </c>
      <c r="AL821" t="s">
        <v>75</v>
      </c>
      <c r="AM821" t="s">
        <v>76</v>
      </c>
      <c r="AN821" t="s">
        <v>61</v>
      </c>
      <c r="AO821" t="s">
        <v>78</v>
      </c>
      <c r="AP821" t="s">
        <v>72</v>
      </c>
      <c r="AQ821" t="s">
        <v>299</v>
      </c>
      <c r="AR821" t="s">
        <v>64</v>
      </c>
      <c r="AS821" t="s">
        <v>436</v>
      </c>
      <c r="AT821" t="s">
        <v>171</v>
      </c>
      <c r="AU821" t="s">
        <v>84</v>
      </c>
    </row>
    <row r="822" spans="1:47" hidden="1" x14ac:dyDescent="0.3">
      <c r="A822" t="s">
        <v>3852</v>
      </c>
      <c r="B822" t="s">
        <v>3853</v>
      </c>
      <c r="C822" s="1" t="str">
        <f t="shared" si="66"/>
        <v>21:0097</v>
      </c>
      <c r="D822" s="1" t="str">
        <f t="shared" si="67"/>
        <v>21:0013</v>
      </c>
      <c r="E822" t="s">
        <v>3854</v>
      </c>
      <c r="F822" t="s">
        <v>3855</v>
      </c>
      <c r="H822">
        <v>65.688718300000005</v>
      </c>
      <c r="I822">
        <v>-113.6571399</v>
      </c>
      <c r="J822" s="1" t="str">
        <f t="shared" si="68"/>
        <v>Till</v>
      </c>
      <c r="K822" s="1" t="str">
        <f t="shared" si="69"/>
        <v>&lt;63 micron</v>
      </c>
      <c r="L822" t="s">
        <v>51</v>
      </c>
      <c r="M822" t="s">
        <v>422</v>
      </c>
      <c r="N822" t="s">
        <v>53</v>
      </c>
      <c r="O822" t="s">
        <v>245</v>
      </c>
      <c r="P822" t="s">
        <v>139</v>
      </c>
      <c r="Q822" t="s">
        <v>64</v>
      </c>
      <c r="R822" t="s">
        <v>272</v>
      </c>
      <c r="S822" t="s">
        <v>63</v>
      </c>
      <c r="T822" t="s">
        <v>65</v>
      </c>
      <c r="U822" t="s">
        <v>56</v>
      </c>
      <c r="V822" t="s">
        <v>95</v>
      </c>
      <c r="W822" t="s">
        <v>407</v>
      </c>
      <c r="X822" t="s">
        <v>181</v>
      </c>
      <c r="Y822" t="s">
        <v>64</v>
      </c>
      <c r="Z822" t="s">
        <v>51</v>
      </c>
      <c r="AA822" t="s">
        <v>336</v>
      </c>
      <c r="AB822" t="s">
        <v>319</v>
      </c>
      <c r="AC822" t="s">
        <v>64</v>
      </c>
      <c r="AD822" t="s">
        <v>427</v>
      </c>
      <c r="AE822" t="s">
        <v>223</v>
      </c>
      <c r="AF822" t="s">
        <v>69</v>
      </c>
      <c r="AG822" t="s">
        <v>164</v>
      </c>
      <c r="AH822" t="s">
        <v>102</v>
      </c>
      <c r="AI822" t="s">
        <v>929</v>
      </c>
      <c r="AJ822" t="s">
        <v>73</v>
      </c>
      <c r="AK822" t="s">
        <v>103</v>
      </c>
      <c r="AL822" t="s">
        <v>75</v>
      </c>
      <c r="AM822" t="s">
        <v>76</v>
      </c>
      <c r="AN822" t="s">
        <v>78</v>
      </c>
      <c r="AO822" t="s">
        <v>168</v>
      </c>
      <c r="AP822" t="s">
        <v>58</v>
      </c>
      <c r="AQ822" t="s">
        <v>299</v>
      </c>
      <c r="AR822" t="s">
        <v>64</v>
      </c>
      <c r="AS822" t="s">
        <v>299</v>
      </c>
      <c r="AT822" t="s">
        <v>171</v>
      </c>
      <c r="AU822" t="s">
        <v>84</v>
      </c>
    </row>
    <row r="823" spans="1:47" hidden="1" x14ac:dyDescent="0.3">
      <c r="A823" t="s">
        <v>3856</v>
      </c>
      <c r="B823" t="s">
        <v>3857</v>
      </c>
      <c r="C823" s="1" t="str">
        <f t="shared" si="66"/>
        <v>21:0097</v>
      </c>
      <c r="D823" s="1" t="str">
        <f t="shared" si="67"/>
        <v>21:0013</v>
      </c>
      <c r="E823" t="s">
        <v>3858</v>
      </c>
      <c r="F823" t="s">
        <v>3859</v>
      </c>
      <c r="H823">
        <v>65.743962100000005</v>
      </c>
      <c r="I823">
        <v>-113.5950611</v>
      </c>
      <c r="J823" s="1" t="str">
        <f t="shared" si="68"/>
        <v>Till</v>
      </c>
      <c r="K823" s="1" t="str">
        <f t="shared" si="69"/>
        <v>&lt;63 micron</v>
      </c>
      <c r="L823" t="s">
        <v>51</v>
      </c>
      <c r="M823" t="s">
        <v>91</v>
      </c>
      <c r="N823" t="s">
        <v>97</v>
      </c>
      <c r="O823" t="s">
        <v>163</v>
      </c>
      <c r="P823" t="s">
        <v>340</v>
      </c>
      <c r="Q823" t="s">
        <v>81</v>
      </c>
      <c r="R823" t="s">
        <v>369</v>
      </c>
      <c r="S823" t="s">
        <v>181</v>
      </c>
      <c r="T823" t="s">
        <v>318</v>
      </c>
      <c r="U823" t="s">
        <v>81</v>
      </c>
      <c r="V823" t="s">
        <v>61</v>
      </c>
      <c r="W823" t="s">
        <v>820</v>
      </c>
      <c r="X823" t="s">
        <v>63</v>
      </c>
      <c r="Y823" t="s">
        <v>64</v>
      </c>
      <c r="Z823" t="s">
        <v>51</v>
      </c>
      <c r="AA823" t="s">
        <v>192</v>
      </c>
      <c r="AB823" t="s">
        <v>768</v>
      </c>
      <c r="AC823" t="s">
        <v>64</v>
      </c>
      <c r="AD823" t="s">
        <v>100</v>
      </c>
      <c r="AE823" t="s">
        <v>162</v>
      </c>
      <c r="AF823" t="s">
        <v>69</v>
      </c>
      <c r="AG823" t="s">
        <v>272</v>
      </c>
      <c r="AH823" t="s">
        <v>983</v>
      </c>
      <c r="AI823" t="s">
        <v>226</v>
      </c>
      <c r="AJ823" t="s">
        <v>73</v>
      </c>
      <c r="AK823" t="s">
        <v>314</v>
      </c>
      <c r="AL823" t="s">
        <v>75</v>
      </c>
      <c r="AM823" t="s">
        <v>76</v>
      </c>
      <c r="AN823" t="s">
        <v>95</v>
      </c>
      <c r="AO823" t="s">
        <v>168</v>
      </c>
      <c r="AP823" t="s">
        <v>58</v>
      </c>
      <c r="AQ823" t="s">
        <v>333</v>
      </c>
      <c r="AR823" t="s">
        <v>64</v>
      </c>
      <c r="AS823" t="s">
        <v>333</v>
      </c>
      <c r="AT823" t="s">
        <v>171</v>
      </c>
      <c r="AU823" t="s">
        <v>84</v>
      </c>
    </row>
    <row r="824" spans="1:47" hidden="1" x14ac:dyDescent="0.3">
      <c r="A824" t="s">
        <v>3860</v>
      </c>
      <c r="B824" t="s">
        <v>3861</v>
      </c>
      <c r="C824" s="1" t="str">
        <f t="shared" si="66"/>
        <v>21:0097</v>
      </c>
      <c r="D824" s="1" t="str">
        <f t="shared" si="67"/>
        <v>21:0013</v>
      </c>
      <c r="E824" t="s">
        <v>3862</v>
      </c>
      <c r="F824" t="s">
        <v>3863</v>
      </c>
      <c r="H824">
        <v>65.766942799999995</v>
      </c>
      <c r="I824">
        <v>-113.4275684</v>
      </c>
      <c r="J824" s="1" t="str">
        <f t="shared" si="68"/>
        <v>Till</v>
      </c>
      <c r="K824" s="1" t="str">
        <f t="shared" si="69"/>
        <v>&lt;63 micron</v>
      </c>
      <c r="L824" t="s">
        <v>51</v>
      </c>
      <c r="M824" t="s">
        <v>74</v>
      </c>
      <c r="N824" t="s">
        <v>63</v>
      </c>
      <c r="O824" t="s">
        <v>352</v>
      </c>
      <c r="P824" t="s">
        <v>81</v>
      </c>
      <c r="Q824" t="s">
        <v>259</v>
      </c>
      <c r="R824" t="s">
        <v>413</v>
      </c>
      <c r="S824" t="s">
        <v>63</v>
      </c>
      <c r="T824" t="s">
        <v>206</v>
      </c>
      <c r="U824" t="s">
        <v>81</v>
      </c>
      <c r="V824" t="s">
        <v>154</v>
      </c>
      <c r="W824" t="s">
        <v>519</v>
      </c>
      <c r="X824" t="s">
        <v>119</v>
      </c>
      <c r="Y824" t="s">
        <v>64</v>
      </c>
      <c r="Z824" t="s">
        <v>51</v>
      </c>
      <c r="AA824" t="s">
        <v>101</v>
      </c>
      <c r="AB824" t="s">
        <v>1172</v>
      </c>
      <c r="AC824" t="s">
        <v>64</v>
      </c>
      <c r="AD824" t="s">
        <v>734</v>
      </c>
      <c r="AE824" t="s">
        <v>419</v>
      </c>
      <c r="AF824" t="s">
        <v>69</v>
      </c>
      <c r="AG824" t="s">
        <v>218</v>
      </c>
      <c r="AH824" t="s">
        <v>71</v>
      </c>
      <c r="AI824" t="s">
        <v>125</v>
      </c>
      <c r="AJ824" t="s">
        <v>73</v>
      </c>
      <c r="AK824" t="s">
        <v>167</v>
      </c>
      <c r="AL824" t="s">
        <v>75</v>
      </c>
      <c r="AM824" t="s">
        <v>76</v>
      </c>
      <c r="AN824" t="s">
        <v>78</v>
      </c>
      <c r="AO824" t="s">
        <v>137</v>
      </c>
      <c r="AP824" t="s">
        <v>166</v>
      </c>
      <c r="AQ824" t="s">
        <v>81</v>
      </c>
      <c r="AR824" t="s">
        <v>64</v>
      </c>
      <c r="AS824" t="s">
        <v>92</v>
      </c>
      <c r="AT824" t="s">
        <v>171</v>
      </c>
      <c r="AU824" t="s">
        <v>84</v>
      </c>
    </row>
    <row r="825" spans="1:47" hidden="1" x14ac:dyDescent="0.3">
      <c r="A825" t="s">
        <v>3864</v>
      </c>
      <c r="B825" t="s">
        <v>3865</v>
      </c>
      <c r="C825" s="1" t="str">
        <f t="shared" ref="C825:C856" si="70">HYPERLINK("https://geochem.nrcan.gc.ca/cdogs/content/bdl/bdl210097_e.htm", "21:0097")</f>
        <v>21:0097</v>
      </c>
      <c r="D825" s="1" t="str">
        <f t="shared" ref="D825:D856" si="71">HYPERLINK("https://geochem.nrcan.gc.ca/cdogs/content/svy/svy210013_e.htm", "21:0013")</f>
        <v>21:0013</v>
      </c>
      <c r="E825" t="s">
        <v>3866</v>
      </c>
      <c r="F825" t="s">
        <v>3867</v>
      </c>
      <c r="H825">
        <v>65.792147400000005</v>
      </c>
      <c r="I825">
        <v>-113.3537094</v>
      </c>
      <c r="J825" s="1" t="str">
        <f t="shared" si="68"/>
        <v>Till</v>
      </c>
      <c r="K825" s="1" t="str">
        <f t="shared" si="69"/>
        <v>&lt;63 micron</v>
      </c>
      <c r="L825" t="s">
        <v>51</v>
      </c>
      <c r="M825" t="s">
        <v>271</v>
      </c>
      <c r="N825" t="s">
        <v>81</v>
      </c>
      <c r="O825" t="s">
        <v>1363</v>
      </c>
      <c r="P825" t="s">
        <v>153</v>
      </c>
      <c r="Q825" t="s">
        <v>81</v>
      </c>
      <c r="R825" t="s">
        <v>136</v>
      </c>
      <c r="S825" t="s">
        <v>60</v>
      </c>
      <c r="T825" t="s">
        <v>98</v>
      </c>
      <c r="U825" t="s">
        <v>259</v>
      </c>
      <c r="V825" t="s">
        <v>154</v>
      </c>
      <c r="W825" t="s">
        <v>1308</v>
      </c>
      <c r="X825" t="s">
        <v>63</v>
      </c>
      <c r="Y825" t="s">
        <v>64</v>
      </c>
      <c r="Z825" t="s">
        <v>51</v>
      </c>
      <c r="AA825" t="s">
        <v>223</v>
      </c>
      <c r="AB825" t="s">
        <v>134</v>
      </c>
      <c r="AC825" t="s">
        <v>64</v>
      </c>
      <c r="AD825" t="s">
        <v>480</v>
      </c>
      <c r="AE825" t="s">
        <v>507</v>
      </c>
      <c r="AF825" t="s">
        <v>69</v>
      </c>
      <c r="AG825" t="s">
        <v>273</v>
      </c>
      <c r="AH825" t="s">
        <v>71</v>
      </c>
      <c r="AI825" t="s">
        <v>339</v>
      </c>
      <c r="AJ825" t="s">
        <v>73</v>
      </c>
      <c r="AK825" t="s">
        <v>116</v>
      </c>
      <c r="AL825" t="s">
        <v>75</v>
      </c>
      <c r="AM825" t="s">
        <v>76</v>
      </c>
      <c r="AN825" t="s">
        <v>147</v>
      </c>
      <c r="AO825" t="s">
        <v>104</v>
      </c>
      <c r="AP825" t="s">
        <v>195</v>
      </c>
      <c r="AQ825" t="s">
        <v>333</v>
      </c>
      <c r="AR825" t="s">
        <v>64</v>
      </c>
      <c r="AS825" t="s">
        <v>126</v>
      </c>
      <c r="AT825" t="s">
        <v>171</v>
      </c>
      <c r="AU825" t="s">
        <v>84</v>
      </c>
    </row>
    <row r="826" spans="1:47" hidden="1" x14ac:dyDescent="0.3">
      <c r="A826" t="s">
        <v>3868</v>
      </c>
      <c r="B826" t="s">
        <v>3869</v>
      </c>
      <c r="C826" s="1" t="str">
        <f t="shared" si="70"/>
        <v>21:0097</v>
      </c>
      <c r="D826" s="1" t="str">
        <f t="shared" si="71"/>
        <v>21:0013</v>
      </c>
      <c r="E826" t="s">
        <v>3870</v>
      </c>
      <c r="F826" t="s">
        <v>3871</v>
      </c>
      <c r="H826">
        <v>65.829926999999998</v>
      </c>
      <c r="I826">
        <v>-113.3293303</v>
      </c>
      <c r="J826" s="1" t="str">
        <f t="shared" si="68"/>
        <v>Till</v>
      </c>
      <c r="K826" s="1" t="str">
        <f t="shared" si="69"/>
        <v>&lt;63 micron</v>
      </c>
      <c r="L826" t="s">
        <v>51</v>
      </c>
      <c r="M826" t="s">
        <v>283</v>
      </c>
      <c r="N826" t="s">
        <v>53</v>
      </c>
      <c r="O826" t="s">
        <v>877</v>
      </c>
      <c r="P826" t="s">
        <v>147</v>
      </c>
      <c r="Q826" t="s">
        <v>259</v>
      </c>
      <c r="R826" t="s">
        <v>607</v>
      </c>
      <c r="S826" t="s">
        <v>181</v>
      </c>
      <c r="T826" t="s">
        <v>162</v>
      </c>
      <c r="U826" t="s">
        <v>259</v>
      </c>
      <c r="V826" t="s">
        <v>154</v>
      </c>
      <c r="W826" t="s">
        <v>630</v>
      </c>
      <c r="X826" t="s">
        <v>119</v>
      </c>
      <c r="Y826" t="s">
        <v>64</v>
      </c>
      <c r="Z826" t="s">
        <v>51</v>
      </c>
      <c r="AA826" t="s">
        <v>98</v>
      </c>
      <c r="AB826" t="s">
        <v>2055</v>
      </c>
      <c r="AC826" t="s">
        <v>64</v>
      </c>
      <c r="AD826" t="s">
        <v>429</v>
      </c>
      <c r="AE826" t="s">
        <v>287</v>
      </c>
      <c r="AF826" t="s">
        <v>69</v>
      </c>
      <c r="AG826" t="s">
        <v>548</v>
      </c>
      <c r="AH826" t="s">
        <v>194</v>
      </c>
      <c r="AI826" t="s">
        <v>314</v>
      </c>
      <c r="AJ826" t="s">
        <v>73</v>
      </c>
      <c r="AK826" t="s">
        <v>210</v>
      </c>
      <c r="AL826" t="s">
        <v>75</v>
      </c>
      <c r="AM826" t="s">
        <v>76</v>
      </c>
      <c r="AN826" t="s">
        <v>117</v>
      </c>
      <c r="AO826" t="s">
        <v>137</v>
      </c>
      <c r="AP826" t="s">
        <v>72</v>
      </c>
      <c r="AQ826" t="s">
        <v>105</v>
      </c>
      <c r="AR826" t="s">
        <v>64</v>
      </c>
      <c r="AS826" t="s">
        <v>55</v>
      </c>
      <c r="AT826" t="s">
        <v>171</v>
      </c>
      <c r="AU826" t="s">
        <v>84</v>
      </c>
    </row>
    <row r="827" spans="1:47" hidden="1" x14ac:dyDescent="0.3">
      <c r="A827" t="s">
        <v>3872</v>
      </c>
      <c r="B827" t="s">
        <v>3873</v>
      </c>
      <c r="C827" s="1" t="str">
        <f t="shared" si="70"/>
        <v>21:0097</v>
      </c>
      <c r="D827" s="1" t="str">
        <f t="shared" si="71"/>
        <v>21:0013</v>
      </c>
      <c r="E827" t="s">
        <v>3874</v>
      </c>
      <c r="F827" t="s">
        <v>3875</v>
      </c>
      <c r="H827">
        <v>65.246392900000004</v>
      </c>
      <c r="I827">
        <v>-112.0833246</v>
      </c>
      <c r="J827" s="1" t="str">
        <f t="shared" si="68"/>
        <v>Till</v>
      </c>
      <c r="K827" s="1" t="str">
        <f t="shared" si="69"/>
        <v>&lt;63 micron</v>
      </c>
      <c r="L827" t="s">
        <v>51</v>
      </c>
      <c r="M827" t="s">
        <v>126</v>
      </c>
      <c r="N827" t="s">
        <v>53</v>
      </c>
      <c r="O827" t="s">
        <v>532</v>
      </c>
      <c r="P827" t="s">
        <v>288</v>
      </c>
      <c r="Q827" t="s">
        <v>64</v>
      </c>
      <c r="R827" t="s">
        <v>123</v>
      </c>
      <c r="S827" t="s">
        <v>97</v>
      </c>
      <c r="T827" t="s">
        <v>249</v>
      </c>
      <c r="U827" t="s">
        <v>56</v>
      </c>
      <c r="V827" t="s">
        <v>154</v>
      </c>
      <c r="W827" t="s">
        <v>471</v>
      </c>
      <c r="X827" t="s">
        <v>97</v>
      </c>
      <c r="Y827" t="s">
        <v>64</v>
      </c>
      <c r="Z827" t="s">
        <v>51</v>
      </c>
      <c r="AA827" t="s">
        <v>336</v>
      </c>
      <c r="AB827" t="s">
        <v>99</v>
      </c>
      <c r="AC827" t="s">
        <v>64</v>
      </c>
      <c r="AD827" t="s">
        <v>326</v>
      </c>
      <c r="AE827" t="s">
        <v>276</v>
      </c>
      <c r="AF827" t="s">
        <v>69</v>
      </c>
      <c r="AG827" t="s">
        <v>238</v>
      </c>
      <c r="AH827" t="s">
        <v>71</v>
      </c>
      <c r="AI827" t="s">
        <v>929</v>
      </c>
      <c r="AJ827" t="s">
        <v>73</v>
      </c>
      <c r="AK827" t="s">
        <v>103</v>
      </c>
      <c r="AL827" t="s">
        <v>75</v>
      </c>
      <c r="AM827" t="s">
        <v>76</v>
      </c>
      <c r="AN827" t="s">
        <v>117</v>
      </c>
      <c r="AO827" t="s">
        <v>219</v>
      </c>
      <c r="AP827" t="s">
        <v>114</v>
      </c>
      <c r="AQ827" t="s">
        <v>333</v>
      </c>
      <c r="AR827" t="s">
        <v>64</v>
      </c>
      <c r="AS827" t="s">
        <v>81</v>
      </c>
      <c r="AT827" t="s">
        <v>413</v>
      </c>
      <c r="AU827" t="s">
        <v>84</v>
      </c>
    </row>
    <row r="828" spans="1:47" hidden="1" x14ac:dyDescent="0.3">
      <c r="A828" t="s">
        <v>3876</v>
      </c>
      <c r="B828" t="s">
        <v>3877</v>
      </c>
      <c r="C828" s="1" t="str">
        <f t="shared" si="70"/>
        <v>21:0097</v>
      </c>
      <c r="D828" s="1" t="str">
        <f t="shared" si="71"/>
        <v>21:0013</v>
      </c>
      <c r="E828" t="s">
        <v>3878</v>
      </c>
      <c r="F828" t="s">
        <v>3879</v>
      </c>
      <c r="H828">
        <v>65.221946799999998</v>
      </c>
      <c r="I828">
        <v>-112.1382278</v>
      </c>
      <c r="J828" s="1" t="str">
        <f t="shared" si="68"/>
        <v>Till</v>
      </c>
      <c r="K828" s="1" t="str">
        <f t="shared" si="69"/>
        <v>&lt;63 micron</v>
      </c>
      <c r="L828" t="s">
        <v>51</v>
      </c>
      <c r="M828" t="s">
        <v>168</v>
      </c>
      <c r="N828" t="s">
        <v>181</v>
      </c>
      <c r="O828" t="s">
        <v>397</v>
      </c>
      <c r="P828" t="s">
        <v>340</v>
      </c>
      <c r="Q828" t="s">
        <v>81</v>
      </c>
      <c r="R828" t="s">
        <v>224</v>
      </c>
      <c r="S828" t="s">
        <v>60</v>
      </c>
      <c r="T828" t="s">
        <v>68</v>
      </c>
      <c r="U828" t="s">
        <v>81</v>
      </c>
      <c r="V828" t="s">
        <v>95</v>
      </c>
      <c r="W828" t="s">
        <v>500</v>
      </c>
      <c r="X828" t="s">
        <v>209</v>
      </c>
      <c r="Y828" t="s">
        <v>64</v>
      </c>
      <c r="Z828" t="s">
        <v>51</v>
      </c>
      <c r="AA828" t="s">
        <v>217</v>
      </c>
      <c r="AB828" t="s">
        <v>576</v>
      </c>
      <c r="AC828" t="s">
        <v>64</v>
      </c>
      <c r="AD828" t="s">
        <v>734</v>
      </c>
      <c r="AE828" t="s">
        <v>65</v>
      </c>
      <c r="AF828" t="s">
        <v>69</v>
      </c>
      <c r="AG828" t="s">
        <v>94</v>
      </c>
      <c r="AH828" t="s">
        <v>71</v>
      </c>
      <c r="AI828" t="s">
        <v>600</v>
      </c>
      <c r="AJ828" t="s">
        <v>73</v>
      </c>
      <c r="AK828" t="s">
        <v>309</v>
      </c>
      <c r="AL828" t="s">
        <v>75</v>
      </c>
      <c r="AM828" t="s">
        <v>76</v>
      </c>
      <c r="AN828" t="s">
        <v>154</v>
      </c>
      <c r="AO828" t="s">
        <v>78</v>
      </c>
      <c r="AP828" t="s">
        <v>98</v>
      </c>
      <c r="AQ828" t="s">
        <v>277</v>
      </c>
      <c r="AR828" t="s">
        <v>64</v>
      </c>
      <c r="AS828" t="s">
        <v>170</v>
      </c>
      <c r="AT828" t="s">
        <v>171</v>
      </c>
      <c r="AU828" t="s">
        <v>84</v>
      </c>
    </row>
    <row r="829" spans="1:47" hidden="1" x14ac:dyDescent="0.3">
      <c r="A829" t="s">
        <v>3880</v>
      </c>
      <c r="B829" t="s">
        <v>3881</v>
      </c>
      <c r="C829" s="1" t="str">
        <f t="shared" si="70"/>
        <v>21:0097</v>
      </c>
      <c r="D829" s="1" t="str">
        <f t="shared" si="71"/>
        <v>21:0013</v>
      </c>
      <c r="E829" t="s">
        <v>3882</v>
      </c>
      <c r="F829" t="s">
        <v>3883</v>
      </c>
      <c r="H829">
        <v>65.188977800000004</v>
      </c>
      <c r="I829">
        <v>-112.0021421</v>
      </c>
      <c r="J829" s="1" t="str">
        <f t="shared" si="68"/>
        <v>Till</v>
      </c>
      <c r="K829" s="1" t="str">
        <f t="shared" si="69"/>
        <v>&lt;63 micron</v>
      </c>
      <c r="L829" t="s">
        <v>51</v>
      </c>
      <c r="M829" t="s">
        <v>95</v>
      </c>
      <c r="N829" t="s">
        <v>53</v>
      </c>
      <c r="O829" t="s">
        <v>258</v>
      </c>
      <c r="P829" t="s">
        <v>246</v>
      </c>
      <c r="Q829" t="s">
        <v>81</v>
      </c>
      <c r="R829" t="s">
        <v>179</v>
      </c>
      <c r="S829" t="s">
        <v>181</v>
      </c>
      <c r="T829" t="s">
        <v>470</v>
      </c>
      <c r="U829" t="s">
        <v>64</v>
      </c>
      <c r="V829" t="s">
        <v>259</v>
      </c>
      <c r="W829" t="s">
        <v>317</v>
      </c>
      <c r="X829" t="s">
        <v>58</v>
      </c>
      <c r="Y829" t="s">
        <v>64</v>
      </c>
      <c r="Z829" t="s">
        <v>51</v>
      </c>
      <c r="AA829" t="s">
        <v>140</v>
      </c>
      <c r="AB829" t="s">
        <v>576</v>
      </c>
      <c r="AC829" t="s">
        <v>64</v>
      </c>
      <c r="AD829" t="s">
        <v>82</v>
      </c>
      <c r="AE829" t="s">
        <v>296</v>
      </c>
      <c r="AF829" t="s">
        <v>69</v>
      </c>
      <c r="AG829" t="s">
        <v>70</v>
      </c>
      <c r="AH829" t="s">
        <v>71</v>
      </c>
      <c r="AI829" t="s">
        <v>277</v>
      </c>
      <c r="AJ829" t="s">
        <v>73</v>
      </c>
      <c r="AK829" t="s">
        <v>309</v>
      </c>
      <c r="AL829" t="s">
        <v>75</v>
      </c>
      <c r="AM829" t="s">
        <v>76</v>
      </c>
      <c r="AN829" t="s">
        <v>78</v>
      </c>
      <c r="AO829" t="s">
        <v>61</v>
      </c>
      <c r="AP829" t="s">
        <v>284</v>
      </c>
      <c r="AQ829" t="s">
        <v>288</v>
      </c>
      <c r="AR829" t="s">
        <v>64</v>
      </c>
      <c r="AS829" t="s">
        <v>436</v>
      </c>
      <c r="AT829" t="s">
        <v>171</v>
      </c>
      <c r="AU829" t="s">
        <v>84</v>
      </c>
    </row>
    <row r="830" spans="1:47" hidden="1" x14ac:dyDescent="0.3">
      <c r="A830" t="s">
        <v>3884</v>
      </c>
      <c r="B830" t="s">
        <v>3885</v>
      </c>
      <c r="C830" s="1" t="str">
        <f t="shared" si="70"/>
        <v>21:0097</v>
      </c>
      <c r="D830" s="1" t="str">
        <f t="shared" si="71"/>
        <v>21:0013</v>
      </c>
      <c r="E830" t="s">
        <v>3886</v>
      </c>
      <c r="F830" t="s">
        <v>3887</v>
      </c>
      <c r="H830">
        <v>65.119029999999995</v>
      </c>
      <c r="I830">
        <v>-112.0297989</v>
      </c>
      <c r="J830" s="1" t="str">
        <f t="shared" si="68"/>
        <v>Till</v>
      </c>
      <c r="K830" s="1" t="str">
        <f t="shared" si="69"/>
        <v>&lt;63 micron</v>
      </c>
      <c r="L830" t="s">
        <v>51</v>
      </c>
      <c r="M830" t="s">
        <v>117</v>
      </c>
      <c r="N830" t="s">
        <v>53</v>
      </c>
      <c r="O830" t="s">
        <v>2664</v>
      </c>
      <c r="P830" t="s">
        <v>264</v>
      </c>
      <c r="Q830" t="s">
        <v>64</v>
      </c>
      <c r="R830" t="s">
        <v>224</v>
      </c>
      <c r="S830" t="s">
        <v>63</v>
      </c>
      <c r="T830" t="s">
        <v>334</v>
      </c>
      <c r="U830" t="s">
        <v>81</v>
      </c>
      <c r="V830" t="s">
        <v>259</v>
      </c>
      <c r="W830" t="s">
        <v>429</v>
      </c>
      <c r="X830" t="s">
        <v>119</v>
      </c>
      <c r="Y830" t="s">
        <v>64</v>
      </c>
      <c r="Z830" t="s">
        <v>51</v>
      </c>
      <c r="AA830" t="s">
        <v>384</v>
      </c>
      <c r="AB830" t="s">
        <v>606</v>
      </c>
      <c r="AC830" t="s">
        <v>64</v>
      </c>
      <c r="AD830" t="s">
        <v>222</v>
      </c>
      <c r="AE830" t="s">
        <v>65</v>
      </c>
      <c r="AF830" t="s">
        <v>69</v>
      </c>
      <c r="AG830" t="s">
        <v>179</v>
      </c>
      <c r="AH830" t="s">
        <v>71</v>
      </c>
      <c r="AI830" t="s">
        <v>74</v>
      </c>
      <c r="AJ830" t="s">
        <v>73</v>
      </c>
      <c r="AK830" t="s">
        <v>929</v>
      </c>
      <c r="AL830" t="s">
        <v>75</v>
      </c>
      <c r="AM830" t="s">
        <v>76</v>
      </c>
      <c r="AN830" t="s">
        <v>78</v>
      </c>
      <c r="AO830" t="s">
        <v>78</v>
      </c>
      <c r="AP830" t="s">
        <v>296</v>
      </c>
      <c r="AQ830" t="s">
        <v>97</v>
      </c>
      <c r="AR830" t="s">
        <v>64</v>
      </c>
      <c r="AS830" t="s">
        <v>82</v>
      </c>
      <c r="AT830" t="s">
        <v>123</v>
      </c>
      <c r="AU830" t="s">
        <v>84</v>
      </c>
    </row>
    <row r="831" spans="1:47" hidden="1" x14ac:dyDescent="0.3">
      <c r="A831" t="s">
        <v>3888</v>
      </c>
      <c r="B831" t="s">
        <v>3889</v>
      </c>
      <c r="C831" s="1" t="str">
        <f t="shared" si="70"/>
        <v>21:0097</v>
      </c>
      <c r="D831" s="1" t="str">
        <f t="shared" si="71"/>
        <v>21:0013</v>
      </c>
      <c r="E831" t="s">
        <v>3890</v>
      </c>
      <c r="F831" t="s">
        <v>3891</v>
      </c>
      <c r="H831">
        <v>65.087215099999995</v>
      </c>
      <c r="I831">
        <v>-112.0811884</v>
      </c>
      <c r="J831" s="1" t="str">
        <f t="shared" si="68"/>
        <v>Till</v>
      </c>
      <c r="K831" s="1" t="str">
        <f t="shared" si="69"/>
        <v>&lt;63 micron</v>
      </c>
      <c r="L831" t="s">
        <v>51</v>
      </c>
      <c r="M831" t="s">
        <v>95</v>
      </c>
      <c r="N831" t="s">
        <v>56</v>
      </c>
      <c r="O831" t="s">
        <v>743</v>
      </c>
      <c r="P831" t="s">
        <v>283</v>
      </c>
      <c r="Q831" t="s">
        <v>64</v>
      </c>
      <c r="R831" t="s">
        <v>70</v>
      </c>
      <c r="S831" t="s">
        <v>116</v>
      </c>
      <c r="T831" t="s">
        <v>287</v>
      </c>
      <c r="U831" t="s">
        <v>259</v>
      </c>
      <c r="V831" t="s">
        <v>219</v>
      </c>
      <c r="W831" t="s">
        <v>1492</v>
      </c>
      <c r="X831" t="s">
        <v>119</v>
      </c>
      <c r="Y831" t="s">
        <v>64</v>
      </c>
      <c r="Z831" t="s">
        <v>51</v>
      </c>
      <c r="AA831" t="s">
        <v>272</v>
      </c>
      <c r="AB831" t="s">
        <v>487</v>
      </c>
      <c r="AC831" t="s">
        <v>64</v>
      </c>
      <c r="AD831" t="s">
        <v>685</v>
      </c>
      <c r="AE831" t="s">
        <v>149</v>
      </c>
      <c r="AF831" t="s">
        <v>69</v>
      </c>
      <c r="AG831" t="s">
        <v>261</v>
      </c>
      <c r="AH831" t="s">
        <v>71</v>
      </c>
      <c r="AI831" t="s">
        <v>339</v>
      </c>
      <c r="AJ831" t="s">
        <v>73</v>
      </c>
      <c r="AK831" t="s">
        <v>321</v>
      </c>
      <c r="AL831" t="s">
        <v>75</v>
      </c>
      <c r="AM831" t="s">
        <v>76</v>
      </c>
      <c r="AN831" t="s">
        <v>95</v>
      </c>
      <c r="AO831" t="s">
        <v>168</v>
      </c>
      <c r="AP831" t="s">
        <v>192</v>
      </c>
      <c r="AQ831" t="s">
        <v>97</v>
      </c>
      <c r="AR831" t="s">
        <v>81</v>
      </c>
      <c r="AS831" t="s">
        <v>299</v>
      </c>
      <c r="AT831" t="s">
        <v>171</v>
      </c>
      <c r="AU831" t="s">
        <v>84</v>
      </c>
    </row>
    <row r="832" spans="1:47" hidden="1" x14ac:dyDescent="0.3">
      <c r="A832" t="s">
        <v>3892</v>
      </c>
      <c r="B832" t="s">
        <v>3893</v>
      </c>
      <c r="C832" s="1" t="str">
        <f t="shared" si="70"/>
        <v>21:0097</v>
      </c>
      <c r="D832" s="1" t="str">
        <f t="shared" si="71"/>
        <v>21:0013</v>
      </c>
      <c r="E832" t="s">
        <v>3894</v>
      </c>
      <c r="F832" t="s">
        <v>3895</v>
      </c>
      <c r="H832">
        <v>65.032822499999995</v>
      </c>
      <c r="I832">
        <v>-112.04492569999999</v>
      </c>
      <c r="J832" s="1" t="str">
        <f t="shared" si="68"/>
        <v>Till</v>
      </c>
      <c r="K832" s="1" t="str">
        <f t="shared" si="69"/>
        <v>&lt;63 micron</v>
      </c>
      <c r="L832" t="s">
        <v>51</v>
      </c>
      <c r="M832" t="s">
        <v>147</v>
      </c>
      <c r="N832" t="s">
        <v>53</v>
      </c>
      <c r="O832" t="s">
        <v>650</v>
      </c>
      <c r="P832" t="s">
        <v>60</v>
      </c>
      <c r="Q832" t="s">
        <v>64</v>
      </c>
      <c r="R832" t="s">
        <v>106</v>
      </c>
      <c r="S832" t="s">
        <v>56</v>
      </c>
      <c r="T832" t="s">
        <v>162</v>
      </c>
      <c r="U832" t="s">
        <v>259</v>
      </c>
      <c r="V832" t="s">
        <v>219</v>
      </c>
      <c r="W832" t="s">
        <v>1414</v>
      </c>
      <c r="X832" t="s">
        <v>72</v>
      </c>
      <c r="Y832" t="s">
        <v>64</v>
      </c>
      <c r="Z832" t="s">
        <v>51</v>
      </c>
      <c r="AA832" t="s">
        <v>316</v>
      </c>
      <c r="AB832" t="s">
        <v>753</v>
      </c>
      <c r="AC832" t="s">
        <v>64</v>
      </c>
      <c r="AD832" t="s">
        <v>326</v>
      </c>
      <c r="AE832" t="s">
        <v>98</v>
      </c>
      <c r="AF832" t="s">
        <v>69</v>
      </c>
      <c r="AG832" t="s">
        <v>261</v>
      </c>
      <c r="AH832" t="s">
        <v>71</v>
      </c>
      <c r="AI832" t="s">
        <v>339</v>
      </c>
      <c r="AJ832" t="s">
        <v>73</v>
      </c>
      <c r="AK832" t="s">
        <v>277</v>
      </c>
      <c r="AL832" t="s">
        <v>75</v>
      </c>
      <c r="AM832" t="s">
        <v>76</v>
      </c>
      <c r="AN832" t="s">
        <v>78</v>
      </c>
      <c r="AO832" t="s">
        <v>78</v>
      </c>
      <c r="AP832" t="s">
        <v>98</v>
      </c>
      <c r="AQ832" t="s">
        <v>686</v>
      </c>
      <c r="AR832" t="s">
        <v>64</v>
      </c>
      <c r="AS832" t="s">
        <v>340</v>
      </c>
      <c r="AT832" t="s">
        <v>171</v>
      </c>
      <c r="AU832" t="s">
        <v>84</v>
      </c>
    </row>
    <row r="833" spans="1:47" hidden="1" x14ac:dyDescent="0.3">
      <c r="A833" t="s">
        <v>3896</v>
      </c>
      <c r="B833" t="s">
        <v>3897</v>
      </c>
      <c r="C833" s="1" t="str">
        <f t="shared" si="70"/>
        <v>21:0097</v>
      </c>
      <c r="D833" s="1" t="str">
        <f t="shared" si="71"/>
        <v>21:0013</v>
      </c>
      <c r="E833" t="s">
        <v>3898</v>
      </c>
      <c r="F833" t="s">
        <v>3899</v>
      </c>
      <c r="H833">
        <v>65.030581299999994</v>
      </c>
      <c r="I833">
        <v>-112.4314351</v>
      </c>
      <c r="J833" s="1" t="str">
        <f t="shared" si="68"/>
        <v>Till</v>
      </c>
      <c r="K833" s="1" t="str">
        <f t="shared" si="69"/>
        <v>&lt;63 micron</v>
      </c>
      <c r="L833" t="s">
        <v>51</v>
      </c>
      <c r="M833" t="s">
        <v>139</v>
      </c>
      <c r="N833" t="s">
        <v>56</v>
      </c>
      <c r="O833" t="s">
        <v>203</v>
      </c>
      <c r="P833" t="s">
        <v>595</v>
      </c>
      <c r="Q833" t="s">
        <v>64</v>
      </c>
      <c r="R833" t="s">
        <v>389</v>
      </c>
      <c r="S833" t="s">
        <v>56</v>
      </c>
      <c r="T833" t="s">
        <v>281</v>
      </c>
      <c r="U833" t="s">
        <v>259</v>
      </c>
      <c r="V833" t="s">
        <v>259</v>
      </c>
      <c r="W833" t="s">
        <v>2128</v>
      </c>
      <c r="X833" t="s">
        <v>72</v>
      </c>
      <c r="Y833" t="s">
        <v>64</v>
      </c>
      <c r="Z833" t="s">
        <v>51</v>
      </c>
      <c r="AA833" t="s">
        <v>284</v>
      </c>
      <c r="AB833" t="s">
        <v>789</v>
      </c>
      <c r="AC833" t="s">
        <v>64</v>
      </c>
      <c r="AD833" t="s">
        <v>685</v>
      </c>
      <c r="AE833" t="s">
        <v>470</v>
      </c>
      <c r="AF833" t="s">
        <v>69</v>
      </c>
      <c r="AG833" t="s">
        <v>238</v>
      </c>
      <c r="AH833" t="s">
        <v>71</v>
      </c>
      <c r="AI833" t="s">
        <v>116</v>
      </c>
      <c r="AJ833" t="s">
        <v>73</v>
      </c>
      <c r="AK833" t="s">
        <v>124</v>
      </c>
      <c r="AL833" t="s">
        <v>75</v>
      </c>
      <c r="AM833" t="s">
        <v>76</v>
      </c>
      <c r="AN833" t="s">
        <v>300</v>
      </c>
      <c r="AO833" t="s">
        <v>219</v>
      </c>
      <c r="AP833" t="s">
        <v>162</v>
      </c>
      <c r="AQ833" t="s">
        <v>103</v>
      </c>
      <c r="AR833" t="s">
        <v>64</v>
      </c>
      <c r="AS833" t="s">
        <v>170</v>
      </c>
      <c r="AT833" t="s">
        <v>171</v>
      </c>
      <c r="AU833" t="s">
        <v>84</v>
      </c>
    </row>
    <row r="834" spans="1:47" hidden="1" x14ac:dyDescent="0.3">
      <c r="A834" t="s">
        <v>3900</v>
      </c>
      <c r="B834" t="s">
        <v>3901</v>
      </c>
      <c r="C834" s="1" t="str">
        <f t="shared" si="70"/>
        <v>21:0097</v>
      </c>
      <c r="D834" s="1" t="str">
        <f t="shared" si="71"/>
        <v>21:0013</v>
      </c>
      <c r="E834" t="s">
        <v>3902</v>
      </c>
      <c r="F834" t="s">
        <v>3903</v>
      </c>
      <c r="H834">
        <v>65.079991199999995</v>
      </c>
      <c r="I834">
        <v>-112.4139</v>
      </c>
      <c r="J834" s="1" t="str">
        <f t="shared" si="68"/>
        <v>Till</v>
      </c>
      <c r="K834" s="1" t="str">
        <f t="shared" si="69"/>
        <v>&lt;63 micron</v>
      </c>
      <c r="L834" t="s">
        <v>51</v>
      </c>
      <c r="M834" t="s">
        <v>219</v>
      </c>
      <c r="N834" t="s">
        <v>56</v>
      </c>
      <c r="O834" t="s">
        <v>457</v>
      </c>
      <c r="P834" t="s">
        <v>78</v>
      </c>
      <c r="Q834" t="s">
        <v>64</v>
      </c>
      <c r="R834" t="s">
        <v>420</v>
      </c>
      <c r="S834" t="s">
        <v>81</v>
      </c>
      <c r="T834" t="s">
        <v>281</v>
      </c>
      <c r="U834" t="s">
        <v>259</v>
      </c>
      <c r="V834" t="s">
        <v>259</v>
      </c>
      <c r="W834" t="s">
        <v>3904</v>
      </c>
      <c r="X834" t="s">
        <v>72</v>
      </c>
      <c r="Y834" t="s">
        <v>64</v>
      </c>
      <c r="Z834" t="s">
        <v>51</v>
      </c>
      <c r="AA834" t="s">
        <v>316</v>
      </c>
      <c r="AB834" t="s">
        <v>576</v>
      </c>
      <c r="AC834" t="s">
        <v>64</v>
      </c>
      <c r="AD834" t="s">
        <v>1064</v>
      </c>
      <c r="AE834" t="s">
        <v>206</v>
      </c>
      <c r="AF834" t="s">
        <v>69</v>
      </c>
      <c r="AG834" t="s">
        <v>709</v>
      </c>
      <c r="AH834" t="s">
        <v>71</v>
      </c>
      <c r="AI834" t="s">
        <v>283</v>
      </c>
      <c r="AJ834" t="s">
        <v>73</v>
      </c>
      <c r="AK834" t="s">
        <v>277</v>
      </c>
      <c r="AL834" t="s">
        <v>75</v>
      </c>
      <c r="AM834" t="s">
        <v>76</v>
      </c>
      <c r="AN834" t="s">
        <v>78</v>
      </c>
      <c r="AO834" t="s">
        <v>78</v>
      </c>
      <c r="AP834" t="s">
        <v>152</v>
      </c>
      <c r="AQ834" t="s">
        <v>52</v>
      </c>
      <c r="AR834" t="s">
        <v>64</v>
      </c>
      <c r="AS834" t="s">
        <v>299</v>
      </c>
      <c r="AT834" t="s">
        <v>171</v>
      </c>
      <c r="AU834" t="s">
        <v>84</v>
      </c>
    </row>
    <row r="835" spans="1:47" hidden="1" x14ac:dyDescent="0.3">
      <c r="A835" t="s">
        <v>3905</v>
      </c>
      <c r="B835" t="s">
        <v>3906</v>
      </c>
      <c r="C835" s="1" t="str">
        <f t="shared" si="70"/>
        <v>21:0097</v>
      </c>
      <c r="D835" s="1" t="str">
        <f t="shared" si="71"/>
        <v>21:0013</v>
      </c>
      <c r="E835" t="s">
        <v>3907</v>
      </c>
      <c r="F835" t="s">
        <v>3908</v>
      </c>
      <c r="H835">
        <v>65.088719999999995</v>
      </c>
      <c r="I835">
        <v>-112.1960084</v>
      </c>
      <c r="J835" s="1" t="str">
        <f t="shared" si="68"/>
        <v>Till</v>
      </c>
      <c r="K835" s="1" t="str">
        <f t="shared" si="69"/>
        <v>&lt;63 micron</v>
      </c>
      <c r="L835" t="s">
        <v>51</v>
      </c>
      <c r="M835" t="s">
        <v>78</v>
      </c>
      <c r="N835" t="s">
        <v>53</v>
      </c>
      <c r="O835" t="s">
        <v>1204</v>
      </c>
      <c r="P835" t="s">
        <v>117</v>
      </c>
      <c r="Q835" t="s">
        <v>64</v>
      </c>
      <c r="R835" t="s">
        <v>1309</v>
      </c>
      <c r="S835" t="s">
        <v>81</v>
      </c>
      <c r="T835" t="s">
        <v>209</v>
      </c>
      <c r="U835" t="s">
        <v>64</v>
      </c>
      <c r="V835" t="s">
        <v>259</v>
      </c>
      <c r="W835" t="s">
        <v>3904</v>
      </c>
      <c r="X835" t="s">
        <v>114</v>
      </c>
      <c r="Y835" t="s">
        <v>64</v>
      </c>
      <c r="Z835" t="s">
        <v>51</v>
      </c>
      <c r="AA835" t="s">
        <v>106</v>
      </c>
      <c r="AB835" t="s">
        <v>2680</v>
      </c>
      <c r="AC835" t="s">
        <v>64</v>
      </c>
      <c r="AD835" t="s">
        <v>82</v>
      </c>
      <c r="AE835" t="s">
        <v>136</v>
      </c>
      <c r="AF835" t="s">
        <v>69</v>
      </c>
      <c r="AG835" t="s">
        <v>224</v>
      </c>
      <c r="AH835" t="s">
        <v>71</v>
      </c>
      <c r="AI835" t="s">
        <v>283</v>
      </c>
      <c r="AJ835" t="s">
        <v>73</v>
      </c>
      <c r="AK835" t="s">
        <v>364</v>
      </c>
      <c r="AL835" t="s">
        <v>75</v>
      </c>
      <c r="AM835" t="s">
        <v>76</v>
      </c>
      <c r="AN835" t="s">
        <v>78</v>
      </c>
      <c r="AO835" t="s">
        <v>300</v>
      </c>
      <c r="AP835" t="s">
        <v>93</v>
      </c>
      <c r="AQ835" t="s">
        <v>252</v>
      </c>
      <c r="AR835" t="s">
        <v>64</v>
      </c>
      <c r="AS835" t="s">
        <v>170</v>
      </c>
      <c r="AT835" t="s">
        <v>171</v>
      </c>
      <c r="AU835" t="s">
        <v>84</v>
      </c>
    </row>
    <row r="836" spans="1:47" hidden="1" x14ac:dyDescent="0.3">
      <c r="A836" t="s">
        <v>3909</v>
      </c>
      <c r="B836" t="s">
        <v>3910</v>
      </c>
      <c r="C836" s="1" t="str">
        <f t="shared" si="70"/>
        <v>21:0097</v>
      </c>
      <c r="D836" s="1" t="str">
        <f t="shared" si="71"/>
        <v>21:0013</v>
      </c>
      <c r="E836" t="s">
        <v>3911</v>
      </c>
      <c r="F836" t="s">
        <v>3912</v>
      </c>
      <c r="H836">
        <v>65.143393200000006</v>
      </c>
      <c r="I836">
        <v>-112.2397297</v>
      </c>
      <c r="J836" s="1" t="str">
        <f t="shared" si="68"/>
        <v>Till</v>
      </c>
      <c r="K836" s="1" t="str">
        <f t="shared" si="69"/>
        <v>&lt;63 micron</v>
      </c>
      <c r="L836" t="s">
        <v>51</v>
      </c>
      <c r="M836" t="s">
        <v>78</v>
      </c>
      <c r="N836" t="s">
        <v>53</v>
      </c>
      <c r="O836" t="s">
        <v>532</v>
      </c>
      <c r="P836" t="s">
        <v>91</v>
      </c>
      <c r="Q836" t="s">
        <v>64</v>
      </c>
      <c r="R836" t="s">
        <v>261</v>
      </c>
      <c r="S836" t="s">
        <v>60</v>
      </c>
      <c r="T836" t="s">
        <v>98</v>
      </c>
      <c r="U836" t="s">
        <v>64</v>
      </c>
      <c r="V836" t="s">
        <v>259</v>
      </c>
      <c r="W836" t="s">
        <v>550</v>
      </c>
      <c r="X836" t="s">
        <v>119</v>
      </c>
      <c r="Y836" t="s">
        <v>64</v>
      </c>
      <c r="Z836" t="s">
        <v>51</v>
      </c>
      <c r="AA836" t="s">
        <v>123</v>
      </c>
      <c r="AB836" t="s">
        <v>2055</v>
      </c>
      <c r="AC836" t="s">
        <v>64</v>
      </c>
      <c r="AD836" t="s">
        <v>122</v>
      </c>
      <c r="AE836" t="s">
        <v>120</v>
      </c>
      <c r="AF836" t="s">
        <v>69</v>
      </c>
      <c r="AG836" t="s">
        <v>525</v>
      </c>
      <c r="AH836" t="s">
        <v>71</v>
      </c>
      <c r="AI836" t="s">
        <v>355</v>
      </c>
      <c r="AJ836" t="s">
        <v>73</v>
      </c>
      <c r="AK836" t="s">
        <v>226</v>
      </c>
      <c r="AL836" t="s">
        <v>75</v>
      </c>
      <c r="AM836" t="s">
        <v>76</v>
      </c>
      <c r="AN836" t="s">
        <v>259</v>
      </c>
      <c r="AO836" t="s">
        <v>259</v>
      </c>
      <c r="AP836" t="s">
        <v>338</v>
      </c>
      <c r="AQ836" t="s">
        <v>288</v>
      </c>
      <c r="AR836" t="s">
        <v>64</v>
      </c>
      <c r="AS836" t="s">
        <v>246</v>
      </c>
      <c r="AT836" t="s">
        <v>171</v>
      </c>
      <c r="AU836" t="s">
        <v>84</v>
      </c>
    </row>
    <row r="837" spans="1:47" hidden="1" x14ac:dyDescent="0.3">
      <c r="A837" t="s">
        <v>3913</v>
      </c>
      <c r="B837" t="s">
        <v>3914</v>
      </c>
      <c r="C837" s="1" t="str">
        <f t="shared" si="70"/>
        <v>21:0097</v>
      </c>
      <c r="D837" s="1" t="str">
        <f t="shared" si="71"/>
        <v>21:0013</v>
      </c>
      <c r="E837" t="s">
        <v>3915</v>
      </c>
      <c r="F837" t="s">
        <v>3916</v>
      </c>
      <c r="H837">
        <v>65.102524000000003</v>
      </c>
      <c r="I837">
        <v>-112.50173409999999</v>
      </c>
      <c r="J837" s="1" t="str">
        <f t="shared" si="68"/>
        <v>Till</v>
      </c>
      <c r="K837" s="1" t="str">
        <f t="shared" si="69"/>
        <v>&lt;63 micron</v>
      </c>
      <c r="L837" t="s">
        <v>51</v>
      </c>
      <c r="M837" t="s">
        <v>91</v>
      </c>
      <c r="N837" t="s">
        <v>53</v>
      </c>
      <c r="O837" t="s">
        <v>650</v>
      </c>
      <c r="P837" t="s">
        <v>348</v>
      </c>
      <c r="Q837" t="s">
        <v>64</v>
      </c>
      <c r="R837" t="s">
        <v>94</v>
      </c>
      <c r="S837" t="s">
        <v>60</v>
      </c>
      <c r="T837" t="s">
        <v>101</v>
      </c>
      <c r="U837" t="s">
        <v>259</v>
      </c>
      <c r="V837" t="s">
        <v>219</v>
      </c>
      <c r="W837" t="s">
        <v>1548</v>
      </c>
      <c r="X837" t="s">
        <v>119</v>
      </c>
      <c r="Y837" t="s">
        <v>64</v>
      </c>
      <c r="Z837" t="s">
        <v>51</v>
      </c>
      <c r="AA837" t="s">
        <v>548</v>
      </c>
      <c r="AB837" t="s">
        <v>606</v>
      </c>
      <c r="AC837" t="s">
        <v>64</v>
      </c>
      <c r="AD837" t="s">
        <v>719</v>
      </c>
      <c r="AE837" t="s">
        <v>336</v>
      </c>
      <c r="AF837" t="s">
        <v>69</v>
      </c>
      <c r="AG837" t="s">
        <v>140</v>
      </c>
      <c r="AH837" t="s">
        <v>71</v>
      </c>
      <c r="AI837" t="s">
        <v>155</v>
      </c>
      <c r="AJ837" t="s">
        <v>73</v>
      </c>
      <c r="AK837" t="s">
        <v>181</v>
      </c>
      <c r="AL837" t="s">
        <v>75</v>
      </c>
      <c r="AM837" t="s">
        <v>76</v>
      </c>
      <c r="AN837" t="s">
        <v>300</v>
      </c>
      <c r="AO837" t="s">
        <v>78</v>
      </c>
      <c r="AP837" t="s">
        <v>152</v>
      </c>
      <c r="AQ837" t="s">
        <v>167</v>
      </c>
      <c r="AR837" t="s">
        <v>64</v>
      </c>
      <c r="AS837" t="s">
        <v>246</v>
      </c>
      <c r="AT837" t="s">
        <v>171</v>
      </c>
      <c r="AU837" t="s">
        <v>84</v>
      </c>
    </row>
    <row r="838" spans="1:47" hidden="1" x14ac:dyDescent="0.3">
      <c r="A838" t="s">
        <v>3917</v>
      </c>
      <c r="B838" t="s">
        <v>3918</v>
      </c>
      <c r="C838" s="1" t="str">
        <f t="shared" si="70"/>
        <v>21:0097</v>
      </c>
      <c r="D838" s="1" t="str">
        <f t="shared" si="71"/>
        <v>21:0013</v>
      </c>
      <c r="E838" t="s">
        <v>3919</v>
      </c>
      <c r="F838" t="s">
        <v>3920</v>
      </c>
      <c r="H838">
        <v>65.143833299999997</v>
      </c>
      <c r="I838">
        <v>-112.4838314</v>
      </c>
      <c r="J838" s="1" t="str">
        <f t="shared" si="68"/>
        <v>Till</v>
      </c>
      <c r="K838" s="1" t="str">
        <f t="shared" si="69"/>
        <v>&lt;63 micron</v>
      </c>
      <c r="L838" t="s">
        <v>51</v>
      </c>
      <c r="M838" t="s">
        <v>72</v>
      </c>
      <c r="N838" t="s">
        <v>116</v>
      </c>
      <c r="O838" t="s">
        <v>397</v>
      </c>
      <c r="P838" t="s">
        <v>584</v>
      </c>
      <c r="Q838" t="s">
        <v>64</v>
      </c>
      <c r="R838" t="s">
        <v>70</v>
      </c>
      <c r="S838" t="s">
        <v>97</v>
      </c>
      <c r="T838" t="s">
        <v>363</v>
      </c>
      <c r="U838" t="s">
        <v>259</v>
      </c>
      <c r="V838" t="s">
        <v>95</v>
      </c>
      <c r="W838" t="s">
        <v>506</v>
      </c>
      <c r="X838" t="s">
        <v>63</v>
      </c>
      <c r="Y838" t="s">
        <v>64</v>
      </c>
      <c r="Z838" t="s">
        <v>51</v>
      </c>
      <c r="AA838" t="s">
        <v>164</v>
      </c>
      <c r="AB838" t="s">
        <v>487</v>
      </c>
      <c r="AC838" t="s">
        <v>64</v>
      </c>
      <c r="AD838" t="s">
        <v>320</v>
      </c>
      <c r="AE838" t="s">
        <v>68</v>
      </c>
      <c r="AF838" t="s">
        <v>69</v>
      </c>
      <c r="AG838" t="s">
        <v>217</v>
      </c>
      <c r="AH838" t="s">
        <v>983</v>
      </c>
      <c r="AI838" t="s">
        <v>181</v>
      </c>
      <c r="AJ838" t="s">
        <v>73</v>
      </c>
      <c r="AK838" t="s">
        <v>226</v>
      </c>
      <c r="AL838" t="s">
        <v>75</v>
      </c>
      <c r="AM838" t="s">
        <v>76</v>
      </c>
      <c r="AN838" t="s">
        <v>78</v>
      </c>
      <c r="AO838" t="s">
        <v>219</v>
      </c>
      <c r="AP838" t="s">
        <v>336</v>
      </c>
      <c r="AQ838" t="s">
        <v>153</v>
      </c>
      <c r="AR838" t="s">
        <v>64</v>
      </c>
      <c r="AS838" t="s">
        <v>246</v>
      </c>
      <c r="AT838" t="s">
        <v>171</v>
      </c>
      <c r="AU838" t="s">
        <v>84</v>
      </c>
    </row>
    <row r="839" spans="1:47" hidden="1" x14ac:dyDescent="0.3">
      <c r="A839" t="s">
        <v>3921</v>
      </c>
      <c r="B839" t="s">
        <v>3922</v>
      </c>
      <c r="C839" s="1" t="str">
        <f t="shared" si="70"/>
        <v>21:0097</v>
      </c>
      <c r="D839" s="1" t="str">
        <f t="shared" si="71"/>
        <v>21:0013</v>
      </c>
      <c r="E839" t="s">
        <v>3923</v>
      </c>
      <c r="F839" t="s">
        <v>3924</v>
      </c>
      <c r="H839">
        <v>65.218782300000001</v>
      </c>
      <c r="I839">
        <v>-112.3974635</v>
      </c>
      <c r="J839" s="1" t="str">
        <f t="shared" si="68"/>
        <v>Till</v>
      </c>
      <c r="K839" s="1" t="str">
        <f t="shared" si="69"/>
        <v>&lt;63 micron</v>
      </c>
      <c r="L839" t="s">
        <v>51</v>
      </c>
      <c r="M839" t="s">
        <v>56</v>
      </c>
      <c r="N839" t="s">
        <v>116</v>
      </c>
      <c r="O839" t="s">
        <v>504</v>
      </c>
      <c r="P839" t="s">
        <v>82</v>
      </c>
      <c r="Q839" t="s">
        <v>259</v>
      </c>
      <c r="R839" t="s">
        <v>389</v>
      </c>
      <c r="S839" t="s">
        <v>63</v>
      </c>
      <c r="T839" t="s">
        <v>93</v>
      </c>
      <c r="U839" t="s">
        <v>81</v>
      </c>
      <c r="V839" t="s">
        <v>61</v>
      </c>
      <c r="W839" t="s">
        <v>864</v>
      </c>
      <c r="X839" t="s">
        <v>72</v>
      </c>
      <c r="Y839" t="s">
        <v>64</v>
      </c>
      <c r="Z839" t="s">
        <v>51</v>
      </c>
      <c r="AA839" t="s">
        <v>548</v>
      </c>
      <c r="AB839" t="s">
        <v>134</v>
      </c>
      <c r="AC839" t="s">
        <v>64</v>
      </c>
      <c r="AD839" t="s">
        <v>442</v>
      </c>
      <c r="AE839" t="s">
        <v>336</v>
      </c>
      <c r="AF839" t="s">
        <v>69</v>
      </c>
      <c r="AG839" t="s">
        <v>562</v>
      </c>
      <c r="AH839" t="s">
        <v>71</v>
      </c>
      <c r="AI839" t="s">
        <v>309</v>
      </c>
      <c r="AJ839" t="s">
        <v>73</v>
      </c>
      <c r="AK839" t="s">
        <v>74</v>
      </c>
      <c r="AL839" t="s">
        <v>75</v>
      </c>
      <c r="AM839" t="s">
        <v>76</v>
      </c>
      <c r="AN839" t="s">
        <v>78</v>
      </c>
      <c r="AO839" t="s">
        <v>78</v>
      </c>
      <c r="AP839" t="s">
        <v>269</v>
      </c>
      <c r="AQ839" t="s">
        <v>210</v>
      </c>
      <c r="AR839" t="s">
        <v>64</v>
      </c>
      <c r="AS839" t="s">
        <v>126</v>
      </c>
      <c r="AT839" t="s">
        <v>171</v>
      </c>
      <c r="AU839" t="s">
        <v>84</v>
      </c>
    </row>
    <row r="840" spans="1:47" hidden="1" x14ac:dyDescent="0.3">
      <c r="A840" t="s">
        <v>3925</v>
      </c>
      <c r="B840" t="s">
        <v>3926</v>
      </c>
      <c r="C840" s="1" t="str">
        <f t="shared" si="70"/>
        <v>21:0097</v>
      </c>
      <c r="D840" s="1" t="str">
        <f t="shared" si="71"/>
        <v>21:0013</v>
      </c>
      <c r="E840" t="s">
        <v>3927</v>
      </c>
      <c r="F840" t="s">
        <v>3928</v>
      </c>
      <c r="H840">
        <v>65.289968299999998</v>
      </c>
      <c r="I840">
        <v>-112.6599949</v>
      </c>
      <c r="J840" s="1" t="str">
        <f t="shared" si="68"/>
        <v>Till</v>
      </c>
      <c r="K840" s="1" t="str">
        <f t="shared" si="69"/>
        <v>&lt;63 micron</v>
      </c>
      <c r="L840" t="s">
        <v>51</v>
      </c>
      <c r="M840" t="s">
        <v>405</v>
      </c>
      <c r="N840" t="s">
        <v>53</v>
      </c>
      <c r="O840" t="s">
        <v>345</v>
      </c>
      <c r="P840" t="s">
        <v>481</v>
      </c>
      <c r="Q840" t="s">
        <v>81</v>
      </c>
      <c r="R840" t="s">
        <v>217</v>
      </c>
      <c r="S840" t="s">
        <v>116</v>
      </c>
      <c r="T840" t="s">
        <v>470</v>
      </c>
      <c r="U840" t="s">
        <v>64</v>
      </c>
      <c r="V840" t="s">
        <v>154</v>
      </c>
      <c r="W840" t="s">
        <v>1369</v>
      </c>
      <c r="X840" t="s">
        <v>63</v>
      </c>
      <c r="Y840" t="s">
        <v>64</v>
      </c>
      <c r="Z840" t="s">
        <v>51</v>
      </c>
      <c r="AA840" t="s">
        <v>68</v>
      </c>
      <c r="AB840" t="s">
        <v>121</v>
      </c>
      <c r="AC840" t="s">
        <v>64</v>
      </c>
      <c r="AD840" t="s">
        <v>299</v>
      </c>
      <c r="AE840" t="s">
        <v>276</v>
      </c>
      <c r="AF840" t="s">
        <v>69</v>
      </c>
      <c r="AG840" t="s">
        <v>354</v>
      </c>
      <c r="AH840" t="s">
        <v>71</v>
      </c>
      <c r="AI840" t="s">
        <v>210</v>
      </c>
      <c r="AJ840" t="s">
        <v>73</v>
      </c>
      <c r="AK840" t="s">
        <v>355</v>
      </c>
      <c r="AL840" t="s">
        <v>75</v>
      </c>
      <c r="AM840" t="s">
        <v>76</v>
      </c>
      <c r="AN840" t="s">
        <v>78</v>
      </c>
      <c r="AO840" t="s">
        <v>168</v>
      </c>
      <c r="AP840" t="s">
        <v>79</v>
      </c>
      <c r="AQ840" t="s">
        <v>52</v>
      </c>
      <c r="AR840" t="s">
        <v>64</v>
      </c>
      <c r="AS840" t="s">
        <v>81</v>
      </c>
      <c r="AT840" t="s">
        <v>171</v>
      </c>
      <c r="AU840" t="s">
        <v>84</v>
      </c>
    </row>
    <row r="841" spans="1:47" hidden="1" x14ac:dyDescent="0.3">
      <c r="A841" t="s">
        <v>3929</v>
      </c>
      <c r="B841" t="s">
        <v>3930</v>
      </c>
      <c r="C841" s="1" t="str">
        <f t="shared" si="70"/>
        <v>21:0097</v>
      </c>
      <c r="D841" s="1" t="str">
        <f t="shared" si="71"/>
        <v>21:0013</v>
      </c>
      <c r="E841" t="s">
        <v>3931</v>
      </c>
      <c r="F841" t="s">
        <v>3932</v>
      </c>
      <c r="H841">
        <v>65.348557</v>
      </c>
      <c r="I841">
        <v>-112.6394458</v>
      </c>
      <c r="J841" s="1" t="str">
        <f t="shared" si="68"/>
        <v>Till</v>
      </c>
      <c r="K841" s="1" t="str">
        <f t="shared" si="69"/>
        <v>&lt;63 micron</v>
      </c>
      <c r="L841" t="s">
        <v>51</v>
      </c>
      <c r="M841" t="s">
        <v>533</v>
      </c>
      <c r="N841" t="s">
        <v>53</v>
      </c>
      <c r="O841" t="s">
        <v>707</v>
      </c>
      <c r="P841" t="s">
        <v>584</v>
      </c>
      <c r="Q841" t="s">
        <v>259</v>
      </c>
      <c r="R841" t="s">
        <v>316</v>
      </c>
      <c r="S841" t="s">
        <v>116</v>
      </c>
      <c r="T841" t="s">
        <v>120</v>
      </c>
      <c r="U841" t="s">
        <v>81</v>
      </c>
      <c r="V841" t="s">
        <v>154</v>
      </c>
      <c r="W841" t="s">
        <v>451</v>
      </c>
      <c r="X841" t="s">
        <v>97</v>
      </c>
      <c r="Y841" t="s">
        <v>64</v>
      </c>
      <c r="Z841" t="s">
        <v>51</v>
      </c>
      <c r="AA841" t="s">
        <v>176</v>
      </c>
      <c r="AB841" t="s">
        <v>274</v>
      </c>
      <c r="AC841" t="s">
        <v>64</v>
      </c>
      <c r="AD841" t="s">
        <v>307</v>
      </c>
      <c r="AE841" t="s">
        <v>337</v>
      </c>
      <c r="AF841" t="s">
        <v>69</v>
      </c>
      <c r="AG841" t="s">
        <v>338</v>
      </c>
      <c r="AH841" t="s">
        <v>71</v>
      </c>
      <c r="AI841" t="s">
        <v>181</v>
      </c>
      <c r="AJ841" t="s">
        <v>73</v>
      </c>
      <c r="AK841" t="s">
        <v>105</v>
      </c>
      <c r="AL841" t="s">
        <v>75</v>
      </c>
      <c r="AM841" t="s">
        <v>76</v>
      </c>
      <c r="AN841" t="s">
        <v>78</v>
      </c>
      <c r="AO841" t="s">
        <v>78</v>
      </c>
      <c r="AP841" t="s">
        <v>207</v>
      </c>
      <c r="AQ841" t="s">
        <v>333</v>
      </c>
      <c r="AR841" t="s">
        <v>64</v>
      </c>
      <c r="AS841" t="s">
        <v>77</v>
      </c>
      <c r="AT841" t="s">
        <v>171</v>
      </c>
      <c r="AU841" t="s">
        <v>84</v>
      </c>
    </row>
    <row r="842" spans="1:47" hidden="1" x14ac:dyDescent="0.3">
      <c r="A842" t="s">
        <v>3933</v>
      </c>
      <c r="B842" t="s">
        <v>3934</v>
      </c>
      <c r="C842" s="1" t="str">
        <f t="shared" si="70"/>
        <v>21:0097</v>
      </c>
      <c r="D842" s="1" t="str">
        <f t="shared" si="71"/>
        <v>21:0013</v>
      </c>
      <c r="E842" t="s">
        <v>3935</v>
      </c>
      <c r="F842" t="s">
        <v>3936</v>
      </c>
      <c r="H842">
        <v>65.380823699999993</v>
      </c>
      <c r="I842">
        <v>-112.6125589</v>
      </c>
      <c r="J842" s="1" t="str">
        <f t="shared" si="68"/>
        <v>Till</v>
      </c>
      <c r="K842" s="1" t="str">
        <f t="shared" si="69"/>
        <v>&lt;63 micron</v>
      </c>
      <c r="L842" t="s">
        <v>51</v>
      </c>
      <c r="M842" t="s">
        <v>79</v>
      </c>
      <c r="N842" t="s">
        <v>53</v>
      </c>
      <c r="O842" t="s">
        <v>270</v>
      </c>
      <c r="P842" t="s">
        <v>355</v>
      </c>
      <c r="Q842" t="s">
        <v>64</v>
      </c>
      <c r="R842" t="s">
        <v>384</v>
      </c>
      <c r="S842" t="s">
        <v>63</v>
      </c>
      <c r="T842" t="s">
        <v>156</v>
      </c>
      <c r="U842" t="s">
        <v>81</v>
      </c>
      <c r="V842" t="s">
        <v>61</v>
      </c>
      <c r="W842" t="s">
        <v>205</v>
      </c>
      <c r="X842" t="s">
        <v>97</v>
      </c>
      <c r="Y842" t="s">
        <v>64</v>
      </c>
      <c r="Z842" t="s">
        <v>51</v>
      </c>
      <c r="AA842" t="s">
        <v>334</v>
      </c>
      <c r="AB842" t="s">
        <v>319</v>
      </c>
      <c r="AC842" t="s">
        <v>64</v>
      </c>
      <c r="AD842" t="s">
        <v>469</v>
      </c>
      <c r="AE842" t="s">
        <v>162</v>
      </c>
      <c r="AF842" t="s">
        <v>69</v>
      </c>
      <c r="AG842" t="s">
        <v>136</v>
      </c>
      <c r="AH842" t="s">
        <v>194</v>
      </c>
      <c r="AI842" t="s">
        <v>929</v>
      </c>
      <c r="AJ842" t="s">
        <v>73</v>
      </c>
      <c r="AK842" t="s">
        <v>314</v>
      </c>
      <c r="AL842" t="s">
        <v>75</v>
      </c>
      <c r="AM842" t="s">
        <v>76</v>
      </c>
      <c r="AN842" t="s">
        <v>78</v>
      </c>
      <c r="AO842" t="s">
        <v>78</v>
      </c>
      <c r="AP842" t="s">
        <v>58</v>
      </c>
      <c r="AQ842" t="s">
        <v>421</v>
      </c>
      <c r="AR842" t="s">
        <v>64</v>
      </c>
      <c r="AS842" t="s">
        <v>81</v>
      </c>
      <c r="AT842" t="s">
        <v>171</v>
      </c>
      <c r="AU842" t="s">
        <v>84</v>
      </c>
    </row>
    <row r="843" spans="1:47" hidden="1" x14ac:dyDescent="0.3">
      <c r="A843" t="s">
        <v>3937</v>
      </c>
      <c r="B843" t="s">
        <v>3938</v>
      </c>
      <c r="C843" s="1" t="str">
        <f t="shared" si="70"/>
        <v>21:0097</v>
      </c>
      <c r="D843" s="1" t="str">
        <f t="shared" si="71"/>
        <v>21:0013</v>
      </c>
      <c r="E843" t="s">
        <v>3939</v>
      </c>
      <c r="F843" t="s">
        <v>3940</v>
      </c>
      <c r="H843">
        <v>65.475972299999995</v>
      </c>
      <c r="I843">
        <v>-112.3622477</v>
      </c>
      <c r="J843" s="1" t="str">
        <f t="shared" si="68"/>
        <v>Till</v>
      </c>
      <c r="K843" s="1" t="str">
        <f t="shared" si="69"/>
        <v>&lt;63 micron</v>
      </c>
      <c r="L843" t="s">
        <v>51</v>
      </c>
      <c r="M843" t="s">
        <v>91</v>
      </c>
      <c r="N843" t="s">
        <v>53</v>
      </c>
      <c r="O843" t="s">
        <v>245</v>
      </c>
      <c r="P843" t="s">
        <v>283</v>
      </c>
      <c r="Q843" t="s">
        <v>64</v>
      </c>
      <c r="R843" t="s">
        <v>308</v>
      </c>
      <c r="S843" t="s">
        <v>181</v>
      </c>
      <c r="T843" t="s">
        <v>413</v>
      </c>
      <c r="U843" t="s">
        <v>81</v>
      </c>
      <c r="V843" t="s">
        <v>95</v>
      </c>
      <c r="W843" t="s">
        <v>583</v>
      </c>
      <c r="X843" t="s">
        <v>63</v>
      </c>
      <c r="Y843" t="s">
        <v>64</v>
      </c>
      <c r="Z843" t="s">
        <v>51</v>
      </c>
      <c r="AA843" t="s">
        <v>336</v>
      </c>
      <c r="AB843" t="s">
        <v>150</v>
      </c>
      <c r="AC843" t="s">
        <v>64</v>
      </c>
      <c r="AD843" t="s">
        <v>480</v>
      </c>
      <c r="AE843" t="s">
        <v>287</v>
      </c>
      <c r="AF843" t="s">
        <v>69</v>
      </c>
      <c r="AG843" t="s">
        <v>211</v>
      </c>
      <c r="AH843" t="s">
        <v>71</v>
      </c>
      <c r="AI843" t="s">
        <v>252</v>
      </c>
      <c r="AJ843" t="s">
        <v>73</v>
      </c>
      <c r="AK843" t="s">
        <v>60</v>
      </c>
      <c r="AL843" t="s">
        <v>75</v>
      </c>
      <c r="AM843" t="s">
        <v>76</v>
      </c>
      <c r="AN843" t="s">
        <v>219</v>
      </c>
      <c r="AO843" t="s">
        <v>137</v>
      </c>
      <c r="AP843" t="s">
        <v>72</v>
      </c>
      <c r="AQ843" t="s">
        <v>481</v>
      </c>
      <c r="AR843" t="s">
        <v>64</v>
      </c>
      <c r="AS843" t="s">
        <v>246</v>
      </c>
      <c r="AT843" t="s">
        <v>171</v>
      </c>
      <c r="AU843" t="s">
        <v>84</v>
      </c>
    </row>
    <row r="844" spans="1:47" hidden="1" x14ac:dyDescent="0.3">
      <c r="A844" t="s">
        <v>3941</v>
      </c>
      <c r="B844" t="s">
        <v>3942</v>
      </c>
      <c r="C844" s="1" t="str">
        <f t="shared" si="70"/>
        <v>21:0097</v>
      </c>
      <c r="D844" s="1" t="str">
        <f t="shared" si="71"/>
        <v>21:0013</v>
      </c>
      <c r="E844" t="s">
        <v>3943</v>
      </c>
      <c r="F844" t="s">
        <v>3944</v>
      </c>
      <c r="H844">
        <v>65.449800600000003</v>
      </c>
      <c r="I844">
        <v>-112.4363953</v>
      </c>
      <c r="J844" s="1" t="str">
        <f t="shared" si="68"/>
        <v>Till</v>
      </c>
      <c r="K844" s="1" t="str">
        <f t="shared" si="69"/>
        <v>&lt;63 micron</v>
      </c>
      <c r="L844" t="s">
        <v>51</v>
      </c>
      <c r="M844" t="s">
        <v>283</v>
      </c>
      <c r="N844" t="s">
        <v>60</v>
      </c>
      <c r="O844" t="s">
        <v>163</v>
      </c>
      <c r="P844" t="s">
        <v>52</v>
      </c>
      <c r="Q844" t="s">
        <v>259</v>
      </c>
      <c r="R844" t="s">
        <v>131</v>
      </c>
      <c r="S844" t="s">
        <v>181</v>
      </c>
      <c r="T844" t="s">
        <v>354</v>
      </c>
      <c r="U844" t="s">
        <v>81</v>
      </c>
      <c r="V844" t="s">
        <v>95</v>
      </c>
      <c r="W844" t="s">
        <v>263</v>
      </c>
      <c r="X844" t="s">
        <v>63</v>
      </c>
      <c r="Y844" t="s">
        <v>64</v>
      </c>
      <c r="Z844" t="s">
        <v>51</v>
      </c>
      <c r="AA844" t="s">
        <v>68</v>
      </c>
      <c r="AB844" t="s">
        <v>150</v>
      </c>
      <c r="AC844" t="s">
        <v>64</v>
      </c>
      <c r="AD844" t="s">
        <v>100</v>
      </c>
      <c r="AE844" t="s">
        <v>470</v>
      </c>
      <c r="AF844" t="s">
        <v>69</v>
      </c>
      <c r="AG844" t="s">
        <v>346</v>
      </c>
      <c r="AH844" t="s">
        <v>194</v>
      </c>
      <c r="AI844" t="s">
        <v>202</v>
      </c>
      <c r="AJ844" t="s">
        <v>73</v>
      </c>
      <c r="AK844" t="s">
        <v>314</v>
      </c>
      <c r="AL844" t="s">
        <v>75</v>
      </c>
      <c r="AM844" t="s">
        <v>76</v>
      </c>
      <c r="AN844" t="s">
        <v>78</v>
      </c>
      <c r="AO844" t="s">
        <v>219</v>
      </c>
      <c r="AP844" t="s">
        <v>209</v>
      </c>
      <c r="AQ844" t="s">
        <v>283</v>
      </c>
      <c r="AR844" t="s">
        <v>64</v>
      </c>
      <c r="AS844" t="s">
        <v>126</v>
      </c>
      <c r="AT844" t="s">
        <v>171</v>
      </c>
      <c r="AU844" t="s">
        <v>84</v>
      </c>
    </row>
    <row r="845" spans="1:47" hidden="1" x14ac:dyDescent="0.3">
      <c r="A845" t="s">
        <v>3945</v>
      </c>
      <c r="B845" t="s">
        <v>3946</v>
      </c>
      <c r="C845" s="1" t="str">
        <f t="shared" si="70"/>
        <v>21:0097</v>
      </c>
      <c r="D845" s="1" t="str">
        <f t="shared" si="71"/>
        <v>21:0013</v>
      </c>
      <c r="E845" t="s">
        <v>3947</v>
      </c>
      <c r="F845" t="s">
        <v>3948</v>
      </c>
      <c r="H845">
        <v>65.370706299999995</v>
      </c>
      <c r="I845">
        <v>-112.3878947</v>
      </c>
      <c r="J845" s="1" t="str">
        <f t="shared" si="68"/>
        <v>Till</v>
      </c>
      <c r="K845" s="1" t="str">
        <f t="shared" si="69"/>
        <v>&lt;63 micron</v>
      </c>
      <c r="L845" t="s">
        <v>51</v>
      </c>
      <c r="M845" t="s">
        <v>91</v>
      </c>
      <c r="N845" t="s">
        <v>53</v>
      </c>
      <c r="O845" t="s">
        <v>233</v>
      </c>
      <c r="P845" t="s">
        <v>56</v>
      </c>
      <c r="Q845" t="s">
        <v>81</v>
      </c>
      <c r="R845" t="s">
        <v>83</v>
      </c>
      <c r="S845" t="s">
        <v>97</v>
      </c>
      <c r="T845" t="s">
        <v>136</v>
      </c>
      <c r="U845" t="s">
        <v>81</v>
      </c>
      <c r="V845" t="s">
        <v>61</v>
      </c>
      <c r="W845" t="s">
        <v>685</v>
      </c>
      <c r="X845" t="s">
        <v>72</v>
      </c>
      <c r="Y845" t="s">
        <v>64</v>
      </c>
      <c r="Z845" t="s">
        <v>51</v>
      </c>
      <c r="AA845" t="s">
        <v>149</v>
      </c>
      <c r="AB845" t="s">
        <v>606</v>
      </c>
      <c r="AC845" t="s">
        <v>64</v>
      </c>
      <c r="AD845" t="s">
        <v>100</v>
      </c>
      <c r="AE845" t="s">
        <v>276</v>
      </c>
      <c r="AF845" t="s">
        <v>69</v>
      </c>
      <c r="AG845" t="s">
        <v>369</v>
      </c>
      <c r="AH845" t="s">
        <v>983</v>
      </c>
      <c r="AI845" t="s">
        <v>63</v>
      </c>
      <c r="AJ845" t="s">
        <v>73</v>
      </c>
      <c r="AK845" t="s">
        <v>153</v>
      </c>
      <c r="AL845" t="s">
        <v>75</v>
      </c>
      <c r="AM845" t="s">
        <v>76</v>
      </c>
      <c r="AN845" t="s">
        <v>154</v>
      </c>
      <c r="AO845" t="s">
        <v>137</v>
      </c>
      <c r="AP845" t="s">
        <v>58</v>
      </c>
      <c r="AQ845" t="s">
        <v>436</v>
      </c>
      <c r="AR845" t="s">
        <v>64</v>
      </c>
      <c r="AS845" t="s">
        <v>82</v>
      </c>
      <c r="AT845" t="s">
        <v>171</v>
      </c>
      <c r="AU845" t="s">
        <v>84</v>
      </c>
    </row>
    <row r="846" spans="1:47" hidden="1" x14ac:dyDescent="0.3">
      <c r="A846" t="s">
        <v>3949</v>
      </c>
      <c r="B846" t="s">
        <v>3950</v>
      </c>
      <c r="C846" s="1" t="str">
        <f t="shared" si="70"/>
        <v>21:0097</v>
      </c>
      <c r="D846" s="1" t="str">
        <f t="shared" si="71"/>
        <v>21:0013</v>
      </c>
      <c r="E846" t="s">
        <v>3951</v>
      </c>
      <c r="F846" t="s">
        <v>3952</v>
      </c>
      <c r="H846">
        <v>65.420376200000007</v>
      </c>
      <c r="I846">
        <v>-112.31070269999999</v>
      </c>
      <c r="J846" s="1" t="str">
        <f t="shared" si="68"/>
        <v>Till</v>
      </c>
      <c r="K846" s="1" t="str">
        <f t="shared" si="69"/>
        <v>&lt;63 micron</v>
      </c>
      <c r="L846" t="s">
        <v>51</v>
      </c>
      <c r="M846" t="s">
        <v>72</v>
      </c>
      <c r="N846" t="s">
        <v>53</v>
      </c>
      <c r="O846" t="s">
        <v>381</v>
      </c>
      <c r="P846" t="s">
        <v>60</v>
      </c>
      <c r="Q846" t="s">
        <v>81</v>
      </c>
      <c r="R846" t="s">
        <v>136</v>
      </c>
      <c r="S846" t="s">
        <v>63</v>
      </c>
      <c r="T846" t="s">
        <v>308</v>
      </c>
      <c r="U846" t="s">
        <v>56</v>
      </c>
      <c r="V846" t="s">
        <v>154</v>
      </c>
      <c r="W846" t="s">
        <v>122</v>
      </c>
      <c r="X846" t="s">
        <v>181</v>
      </c>
      <c r="Y846" t="s">
        <v>64</v>
      </c>
      <c r="Z846" t="s">
        <v>51</v>
      </c>
      <c r="AA846" t="s">
        <v>176</v>
      </c>
      <c r="AB846" t="s">
        <v>121</v>
      </c>
      <c r="AC846" t="s">
        <v>64</v>
      </c>
      <c r="AD846" t="s">
        <v>442</v>
      </c>
      <c r="AE846" t="s">
        <v>281</v>
      </c>
      <c r="AF846" t="s">
        <v>69</v>
      </c>
      <c r="AG846" t="s">
        <v>192</v>
      </c>
      <c r="AH846" t="s">
        <v>71</v>
      </c>
      <c r="AI846" t="s">
        <v>89</v>
      </c>
      <c r="AJ846" t="s">
        <v>73</v>
      </c>
      <c r="AK846" t="s">
        <v>473</v>
      </c>
      <c r="AL846" t="s">
        <v>75</v>
      </c>
      <c r="AM846" t="s">
        <v>76</v>
      </c>
      <c r="AN846" t="s">
        <v>78</v>
      </c>
      <c r="AO846" t="s">
        <v>78</v>
      </c>
      <c r="AP846" t="s">
        <v>239</v>
      </c>
      <c r="AQ846" t="s">
        <v>398</v>
      </c>
      <c r="AR846" t="s">
        <v>64</v>
      </c>
      <c r="AS846" t="s">
        <v>77</v>
      </c>
      <c r="AT846" t="s">
        <v>132</v>
      </c>
      <c r="AU846" t="s">
        <v>84</v>
      </c>
    </row>
    <row r="847" spans="1:47" hidden="1" x14ac:dyDescent="0.3">
      <c r="A847" t="s">
        <v>3953</v>
      </c>
      <c r="B847" t="s">
        <v>3954</v>
      </c>
      <c r="C847" s="1" t="str">
        <f t="shared" si="70"/>
        <v>21:0097</v>
      </c>
      <c r="D847" s="1" t="str">
        <f t="shared" si="71"/>
        <v>21:0013</v>
      </c>
      <c r="E847" t="s">
        <v>3955</v>
      </c>
      <c r="F847" t="s">
        <v>3956</v>
      </c>
      <c r="H847">
        <v>65.504923599999998</v>
      </c>
      <c r="I847">
        <v>-112.189319</v>
      </c>
      <c r="J847" s="1" t="str">
        <f t="shared" si="68"/>
        <v>Till</v>
      </c>
      <c r="K847" s="1" t="str">
        <f t="shared" si="69"/>
        <v>&lt;63 micron</v>
      </c>
      <c r="L847" t="s">
        <v>51</v>
      </c>
      <c r="M847" t="s">
        <v>92</v>
      </c>
      <c r="N847" t="s">
        <v>116</v>
      </c>
      <c r="O847" t="s">
        <v>360</v>
      </c>
      <c r="P847" t="s">
        <v>283</v>
      </c>
      <c r="Q847" t="s">
        <v>81</v>
      </c>
      <c r="R847" t="s">
        <v>211</v>
      </c>
      <c r="S847" t="s">
        <v>60</v>
      </c>
      <c r="T847" t="s">
        <v>192</v>
      </c>
      <c r="U847" t="s">
        <v>259</v>
      </c>
      <c r="V847" t="s">
        <v>259</v>
      </c>
      <c r="W847" t="s">
        <v>899</v>
      </c>
      <c r="X847" t="s">
        <v>97</v>
      </c>
      <c r="Y847" t="s">
        <v>64</v>
      </c>
      <c r="Z847" t="s">
        <v>51</v>
      </c>
      <c r="AA847" t="s">
        <v>152</v>
      </c>
      <c r="AB847" t="s">
        <v>236</v>
      </c>
      <c r="AC847" t="s">
        <v>64</v>
      </c>
      <c r="AD847" t="s">
        <v>263</v>
      </c>
      <c r="AE847" t="s">
        <v>507</v>
      </c>
      <c r="AF847" t="s">
        <v>69</v>
      </c>
      <c r="AG847" t="s">
        <v>316</v>
      </c>
      <c r="AH847" t="s">
        <v>71</v>
      </c>
      <c r="AI847" t="s">
        <v>124</v>
      </c>
      <c r="AJ847" t="s">
        <v>73</v>
      </c>
      <c r="AK847" t="s">
        <v>421</v>
      </c>
      <c r="AL847" t="s">
        <v>75</v>
      </c>
      <c r="AM847" t="s">
        <v>76</v>
      </c>
      <c r="AN847" t="s">
        <v>78</v>
      </c>
      <c r="AO847" t="s">
        <v>168</v>
      </c>
      <c r="AP847" t="s">
        <v>636</v>
      </c>
      <c r="AQ847" t="s">
        <v>55</v>
      </c>
      <c r="AR847" t="s">
        <v>64</v>
      </c>
      <c r="AS847" t="s">
        <v>77</v>
      </c>
      <c r="AT847" t="s">
        <v>171</v>
      </c>
      <c r="AU847" t="s">
        <v>84</v>
      </c>
    </row>
    <row r="848" spans="1:47" hidden="1" x14ac:dyDescent="0.3">
      <c r="A848" t="s">
        <v>3957</v>
      </c>
      <c r="B848" t="s">
        <v>3958</v>
      </c>
      <c r="C848" s="1" t="str">
        <f t="shared" si="70"/>
        <v>21:0097</v>
      </c>
      <c r="D848" s="1" t="str">
        <f t="shared" si="71"/>
        <v>21:0013</v>
      </c>
      <c r="E848" t="s">
        <v>3959</v>
      </c>
      <c r="F848" t="s">
        <v>3960</v>
      </c>
      <c r="H848">
        <v>65.489873200000005</v>
      </c>
      <c r="I848">
        <v>-112.04988729999999</v>
      </c>
      <c r="J848" s="1" t="str">
        <f t="shared" si="68"/>
        <v>Till</v>
      </c>
      <c r="K848" s="1" t="str">
        <f t="shared" si="69"/>
        <v>&lt;63 micron</v>
      </c>
      <c r="L848" t="s">
        <v>51</v>
      </c>
      <c r="M848" t="s">
        <v>436</v>
      </c>
      <c r="N848" t="s">
        <v>53</v>
      </c>
      <c r="O848" t="s">
        <v>650</v>
      </c>
      <c r="P848" t="s">
        <v>481</v>
      </c>
      <c r="Q848" t="s">
        <v>259</v>
      </c>
      <c r="R848" t="s">
        <v>414</v>
      </c>
      <c r="S848" t="s">
        <v>181</v>
      </c>
      <c r="T848" t="s">
        <v>318</v>
      </c>
      <c r="U848" t="s">
        <v>259</v>
      </c>
      <c r="V848" t="s">
        <v>154</v>
      </c>
      <c r="W848" t="s">
        <v>506</v>
      </c>
      <c r="X848" t="s">
        <v>63</v>
      </c>
      <c r="Y848" t="s">
        <v>64</v>
      </c>
      <c r="Z848" t="s">
        <v>51</v>
      </c>
      <c r="AA848" t="s">
        <v>470</v>
      </c>
      <c r="AB848" t="s">
        <v>121</v>
      </c>
      <c r="AC848" t="s">
        <v>64</v>
      </c>
      <c r="AD848" t="s">
        <v>685</v>
      </c>
      <c r="AE848" t="s">
        <v>337</v>
      </c>
      <c r="AF848" t="s">
        <v>69</v>
      </c>
      <c r="AG848" t="s">
        <v>363</v>
      </c>
      <c r="AH848" t="s">
        <v>71</v>
      </c>
      <c r="AI848" t="s">
        <v>600</v>
      </c>
      <c r="AJ848" t="s">
        <v>73</v>
      </c>
      <c r="AK848" t="s">
        <v>155</v>
      </c>
      <c r="AL848" t="s">
        <v>75</v>
      </c>
      <c r="AM848" t="s">
        <v>76</v>
      </c>
      <c r="AN848" t="s">
        <v>78</v>
      </c>
      <c r="AO848" t="s">
        <v>168</v>
      </c>
      <c r="AP848" t="s">
        <v>138</v>
      </c>
      <c r="AQ848" t="s">
        <v>436</v>
      </c>
      <c r="AR848" t="s">
        <v>64</v>
      </c>
      <c r="AS848" t="s">
        <v>81</v>
      </c>
      <c r="AT848" t="s">
        <v>171</v>
      </c>
      <c r="AU848" t="s">
        <v>84</v>
      </c>
    </row>
    <row r="849" spans="1:47" hidden="1" x14ac:dyDescent="0.3">
      <c r="A849" t="s">
        <v>3961</v>
      </c>
      <c r="B849" t="s">
        <v>3962</v>
      </c>
      <c r="C849" s="1" t="str">
        <f t="shared" si="70"/>
        <v>21:0097</v>
      </c>
      <c r="D849" s="1" t="str">
        <f t="shared" si="71"/>
        <v>21:0013</v>
      </c>
      <c r="E849" t="s">
        <v>3963</v>
      </c>
      <c r="F849" t="s">
        <v>3964</v>
      </c>
      <c r="H849">
        <v>65.459726700000004</v>
      </c>
      <c r="I849">
        <v>-112.13877479999999</v>
      </c>
      <c r="J849" s="1" t="str">
        <f t="shared" si="68"/>
        <v>Till</v>
      </c>
      <c r="K849" s="1" t="str">
        <f t="shared" si="69"/>
        <v>&lt;63 micron</v>
      </c>
      <c r="L849" t="s">
        <v>51</v>
      </c>
      <c r="M849" t="s">
        <v>170</v>
      </c>
      <c r="N849" t="s">
        <v>116</v>
      </c>
      <c r="O849" t="s">
        <v>375</v>
      </c>
      <c r="P849" t="s">
        <v>300</v>
      </c>
      <c r="Q849" t="s">
        <v>64</v>
      </c>
      <c r="R849" t="s">
        <v>164</v>
      </c>
      <c r="S849" t="s">
        <v>181</v>
      </c>
      <c r="T849" t="s">
        <v>249</v>
      </c>
      <c r="U849" t="s">
        <v>81</v>
      </c>
      <c r="V849" t="s">
        <v>95</v>
      </c>
      <c r="W849" t="s">
        <v>854</v>
      </c>
      <c r="X849" t="s">
        <v>63</v>
      </c>
      <c r="Y849" t="s">
        <v>64</v>
      </c>
      <c r="Z849" t="s">
        <v>51</v>
      </c>
      <c r="AA849" t="s">
        <v>470</v>
      </c>
      <c r="AB849" t="s">
        <v>121</v>
      </c>
      <c r="AC849" t="s">
        <v>64</v>
      </c>
      <c r="AD849" t="s">
        <v>81</v>
      </c>
      <c r="AE849" t="s">
        <v>287</v>
      </c>
      <c r="AF849" t="s">
        <v>69</v>
      </c>
      <c r="AG849" t="s">
        <v>346</v>
      </c>
      <c r="AH849" t="s">
        <v>194</v>
      </c>
      <c r="AI849" t="s">
        <v>252</v>
      </c>
      <c r="AJ849" t="s">
        <v>73</v>
      </c>
      <c r="AK849" t="s">
        <v>155</v>
      </c>
      <c r="AL849" t="s">
        <v>75</v>
      </c>
      <c r="AM849" t="s">
        <v>76</v>
      </c>
      <c r="AN849" t="s">
        <v>78</v>
      </c>
      <c r="AO849" t="s">
        <v>137</v>
      </c>
      <c r="AP849" t="s">
        <v>169</v>
      </c>
      <c r="AQ849" t="s">
        <v>55</v>
      </c>
      <c r="AR849" t="s">
        <v>64</v>
      </c>
      <c r="AS849" t="s">
        <v>81</v>
      </c>
      <c r="AT849" t="s">
        <v>272</v>
      </c>
      <c r="AU849" t="s">
        <v>84</v>
      </c>
    </row>
    <row r="850" spans="1:47" hidden="1" x14ac:dyDescent="0.3">
      <c r="A850" t="s">
        <v>3965</v>
      </c>
      <c r="B850" t="s">
        <v>3966</v>
      </c>
      <c r="C850" s="1" t="str">
        <f t="shared" si="70"/>
        <v>21:0097</v>
      </c>
      <c r="D850" s="1" t="str">
        <f t="shared" si="71"/>
        <v>21:0013</v>
      </c>
      <c r="E850" t="s">
        <v>3967</v>
      </c>
      <c r="F850" t="s">
        <v>3968</v>
      </c>
      <c r="H850">
        <v>65.422109300000002</v>
      </c>
      <c r="I850">
        <v>-112.07887270000001</v>
      </c>
      <c r="J850" s="1" t="str">
        <f t="shared" si="68"/>
        <v>Till</v>
      </c>
      <c r="K850" s="1" t="str">
        <f t="shared" si="69"/>
        <v>&lt;63 micron</v>
      </c>
      <c r="L850" t="s">
        <v>51</v>
      </c>
      <c r="M850" t="s">
        <v>271</v>
      </c>
      <c r="N850" t="s">
        <v>93</v>
      </c>
      <c r="O850" t="s">
        <v>381</v>
      </c>
      <c r="P850" t="s">
        <v>78</v>
      </c>
      <c r="Q850" t="s">
        <v>81</v>
      </c>
      <c r="R850" t="s">
        <v>413</v>
      </c>
      <c r="S850" t="s">
        <v>97</v>
      </c>
      <c r="T850" t="s">
        <v>607</v>
      </c>
      <c r="U850" t="s">
        <v>81</v>
      </c>
      <c r="V850" t="s">
        <v>95</v>
      </c>
      <c r="W850" t="s">
        <v>81</v>
      </c>
      <c r="X850" t="s">
        <v>63</v>
      </c>
      <c r="Y850" t="s">
        <v>64</v>
      </c>
      <c r="Z850" t="s">
        <v>51</v>
      </c>
      <c r="AA850" t="s">
        <v>176</v>
      </c>
      <c r="AB850" t="s">
        <v>99</v>
      </c>
      <c r="AC850" t="s">
        <v>64</v>
      </c>
      <c r="AD850" t="s">
        <v>263</v>
      </c>
      <c r="AE850" t="s">
        <v>507</v>
      </c>
      <c r="AF850" t="s">
        <v>69</v>
      </c>
      <c r="AG850" t="s">
        <v>273</v>
      </c>
      <c r="AH850" t="s">
        <v>71</v>
      </c>
      <c r="AI850" t="s">
        <v>309</v>
      </c>
      <c r="AJ850" t="s">
        <v>73</v>
      </c>
      <c r="AK850" t="s">
        <v>473</v>
      </c>
      <c r="AL850" t="s">
        <v>75</v>
      </c>
      <c r="AM850" t="s">
        <v>76</v>
      </c>
      <c r="AN850" t="s">
        <v>117</v>
      </c>
      <c r="AO850" t="s">
        <v>78</v>
      </c>
      <c r="AP850" t="s">
        <v>63</v>
      </c>
      <c r="AQ850" t="s">
        <v>246</v>
      </c>
      <c r="AR850" t="s">
        <v>64</v>
      </c>
      <c r="AS850" t="s">
        <v>81</v>
      </c>
      <c r="AT850" t="s">
        <v>156</v>
      </c>
      <c r="AU850" t="s">
        <v>84</v>
      </c>
    </row>
    <row r="851" spans="1:47" hidden="1" x14ac:dyDescent="0.3">
      <c r="A851" t="s">
        <v>3969</v>
      </c>
      <c r="B851" t="s">
        <v>3970</v>
      </c>
      <c r="C851" s="1" t="str">
        <f t="shared" si="70"/>
        <v>21:0097</v>
      </c>
      <c r="D851" s="1" t="str">
        <f t="shared" si="71"/>
        <v>21:0013</v>
      </c>
      <c r="E851" t="s">
        <v>3971</v>
      </c>
      <c r="F851" t="s">
        <v>3972</v>
      </c>
      <c r="H851">
        <v>65.376250299999995</v>
      </c>
      <c r="I851">
        <v>-112.0385928</v>
      </c>
      <c r="J851" s="1" t="str">
        <f t="shared" si="68"/>
        <v>Till</v>
      </c>
      <c r="K851" s="1" t="str">
        <f t="shared" si="69"/>
        <v>&lt;63 micron</v>
      </c>
      <c r="L851" t="s">
        <v>51</v>
      </c>
      <c r="M851" t="s">
        <v>246</v>
      </c>
      <c r="N851" t="s">
        <v>60</v>
      </c>
      <c r="O851" t="s">
        <v>203</v>
      </c>
      <c r="P851" t="s">
        <v>300</v>
      </c>
      <c r="Q851" t="s">
        <v>64</v>
      </c>
      <c r="R851" t="s">
        <v>272</v>
      </c>
      <c r="S851" t="s">
        <v>60</v>
      </c>
      <c r="T851" t="s">
        <v>65</v>
      </c>
      <c r="U851" t="s">
        <v>81</v>
      </c>
      <c r="V851" t="s">
        <v>95</v>
      </c>
      <c r="W851" t="s">
        <v>708</v>
      </c>
      <c r="X851" t="s">
        <v>63</v>
      </c>
      <c r="Y851" t="s">
        <v>64</v>
      </c>
      <c r="Z851" t="s">
        <v>51</v>
      </c>
      <c r="AA851" t="s">
        <v>206</v>
      </c>
      <c r="AB851" t="s">
        <v>66</v>
      </c>
      <c r="AC851" t="s">
        <v>64</v>
      </c>
      <c r="AD851" t="s">
        <v>77</v>
      </c>
      <c r="AE851" t="s">
        <v>152</v>
      </c>
      <c r="AF851" t="s">
        <v>69</v>
      </c>
      <c r="AG851" t="s">
        <v>318</v>
      </c>
      <c r="AH851" t="s">
        <v>71</v>
      </c>
      <c r="AI851" t="s">
        <v>202</v>
      </c>
      <c r="AJ851" t="s">
        <v>73</v>
      </c>
      <c r="AK851" t="s">
        <v>103</v>
      </c>
      <c r="AL851" t="s">
        <v>75</v>
      </c>
      <c r="AM851" t="s">
        <v>76</v>
      </c>
      <c r="AN851" t="s">
        <v>168</v>
      </c>
      <c r="AO851" t="s">
        <v>168</v>
      </c>
      <c r="AP851" t="s">
        <v>232</v>
      </c>
      <c r="AQ851" t="s">
        <v>105</v>
      </c>
      <c r="AR851" t="s">
        <v>64</v>
      </c>
      <c r="AS851" t="s">
        <v>82</v>
      </c>
      <c r="AT851" t="s">
        <v>171</v>
      </c>
      <c r="AU851" t="s">
        <v>84</v>
      </c>
    </row>
    <row r="852" spans="1:47" hidden="1" x14ac:dyDescent="0.3">
      <c r="A852" t="s">
        <v>3973</v>
      </c>
      <c r="B852" t="s">
        <v>3974</v>
      </c>
      <c r="C852" s="1" t="str">
        <f t="shared" si="70"/>
        <v>21:0097</v>
      </c>
      <c r="D852" s="1" t="str">
        <f t="shared" si="71"/>
        <v>21:0013</v>
      </c>
      <c r="E852" t="s">
        <v>3975</v>
      </c>
      <c r="F852" t="s">
        <v>3976</v>
      </c>
      <c r="H852">
        <v>65.409274999999994</v>
      </c>
      <c r="I852">
        <v>-112.2095808</v>
      </c>
      <c r="J852" s="1" t="str">
        <f t="shared" si="68"/>
        <v>Till</v>
      </c>
      <c r="K852" s="1" t="str">
        <f t="shared" si="69"/>
        <v>&lt;63 micron</v>
      </c>
      <c r="L852" t="s">
        <v>51</v>
      </c>
      <c r="M852" t="s">
        <v>126</v>
      </c>
      <c r="N852" t="s">
        <v>60</v>
      </c>
      <c r="O852" t="s">
        <v>189</v>
      </c>
      <c r="P852" t="s">
        <v>170</v>
      </c>
      <c r="Q852" t="s">
        <v>64</v>
      </c>
      <c r="R852" t="s">
        <v>164</v>
      </c>
      <c r="S852" t="s">
        <v>181</v>
      </c>
      <c r="T852" t="s">
        <v>338</v>
      </c>
      <c r="U852" t="s">
        <v>81</v>
      </c>
      <c r="V852" t="s">
        <v>154</v>
      </c>
      <c r="W852" t="s">
        <v>317</v>
      </c>
      <c r="X852" t="s">
        <v>97</v>
      </c>
      <c r="Y852" t="s">
        <v>64</v>
      </c>
      <c r="Z852" t="s">
        <v>51</v>
      </c>
      <c r="AA852" t="s">
        <v>470</v>
      </c>
      <c r="AB852" t="s">
        <v>99</v>
      </c>
      <c r="AC852" t="s">
        <v>64</v>
      </c>
      <c r="AD852" t="s">
        <v>222</v>
      </c>
      <c r="AE852" t="s">
        <v>287</v>
      </c>
      <c r="AF852" t="s">
        <v>69</v>
      </c>
      <c r="AG852" t="s">
        <v>123</v>
      </c>
      <c r="AH852" t="s">
        <v>71</v>
      </c>
      <c r="AI852" t="s">
        <v>600</v>
      </c>
      <c r="AJ852" t="s">
        <v>73</v>
      </c>
      <c r="AK852" t="s">
        <v>155</v>
      </c>
      <c r="AL852" t="s">
        <v>75</v>
      </c>
      <c r="AM852" t="s">
        <v>76</v>
      </c>
      <c r="AN852" t="s">
        <v>95</v>
      </c>
      <c r="AO852" t="s">
        <v>104</v>
      </c>
      <c r="AP852" t="s">
        <v>474</v>
      </c>
      <c r="AQ852" t="s">
        <v>340</v>
      </c>
      <c r="AR852" t="s">
        <v>64</v>
      </c>
      <c r="AS852" t="s">
        <v>77</v>
      </c>
      <c r="AT852" t="s">
        <v>316</v>
      </c>
      <c r="AU852" t="s">
        <v>84</v>
      </c>
    </row>
    <row r="853" spans="1:47" hidden="1" x14ac:dyDescent="0.3">
      <c r="A853" t="s">
        <v>3977</v>
      </c>
      <c r="B853" t="s">
        <v>3978</v>
      </c>
      <c r="C853" s="1" t="str">
        <f t="shared" si="70"/>
        <v>21:0097</v>
      </c>
      <c r="D853" s="1" t="str">
        <f t="shared" si="71"/>
        <v>21:0013</v>
      </c>
      <c r="E853" t="s">
        <v>3979</v>
      </c>
      <c r="F853" t="s">
        <v>3980</v>
      </c>
      <c r="H853">
        <v>65.293373599999995</v>
      </c>
      <c r="I853">
        <v>-112.0303988</v>
      </c>
      <c r="J853" s="1" t="str">
        <f t="shared" si="68"/>
        <v>Till</v>
      </c>
      <c r="K853" s="1" t="str">
        <f t="shared" si="69"/>
        <v>&lt;63 micron</v>
      </c>
      <c r="L853" t="s">
        <v>51</v>
      </c>
      <c r="M853" t="s">
        <v>139</v>
      </c>
      <c r="N853" t="s">
        <v>56</v>
      </c>
      <c r="O853" t="s">
        <v>375</v>
      </c>
      <c r="P853" t="s">
        <v>300</v>
      </c>
      <c r="Q853" t="s">
        <v>259</v>
      </c>
      <c r="R853" t="s">
        <v>190</v>
      </c>
      <c r="S853" t="s">
        <v>181</v>
      </c>
      <c r="T853" t="s">
        <v>363</v>
      </c>
      <c r="U853" t="s">
        <v>259</v>
      </c>
      <c r="V853" t="s">
        <v>61</v>
      </c>
      <c r="W853" t="s">
        <v>672</v>
      </c>
      <c r="X853" t="s">
        <v>72</v>
      </c>
      <c r="Y853" t="s">
        <v>64</v>
      </c>
      <c r="Z853" t="s">
        <v>51</v>
      </c>
      <c r="AA853" t="s">
        <v>338</v>
      </c>
      <c r="AB853" t="s">
        <v>2055</v>
      </c>
      <c r="AC853" t="s">
        <v>64</v>
      </c>
      <c r="AD853" t="s">
        <v>429</v>
      </c>
      <c r="AE853" t="s">
        <v>192</v>
      </c>
      <c r="AF853" t="s">
        <v>435</v>
      </c>
      <c r="AG853" t="s">
        <v>354</v>
      </c>
      <c r="AH853" t="s">
        <v>194</v>
      </c>
      <c r="AI853" t="s">
        <v>332</v>
      </c>
      <c r="AJ853" t="s">
        <v>73</v>
      </c>
      <c r="AK853" t="s">
        <v>533</v>
      </c>
      <c r="AL853" t="s">
        <v>75</v>
      </c>
      <c r="AM853" t="s">
        <v>76</v>
      </c>
      <c r="AN853" t="s">
        <v>78</v>
      </c>
      <c r="AO853" t="s">
        <v>219</v>
      </c>
      <c r="AP853" t="s">
        <v>79</v>
      </c>
      <c r="AQ853" t="s">
        <v>210</v>
      </c>
      <c r="AR853" t="s">
        <v>64</v>
      </c>
      <c r="AS853" t="s">
        <v>92</v>
      </c>
      <c r="AT853" t="s">
        <v>171</v>
      </c>
      <c r="AU853" t="s">
        <v>84</v>
      </c>
    </row>
    <row r="854" spans="1:47" hidden="1" x14ac:dyDescent="0.3">
      <c r="A854" t="s">
        <v>3981</v>
      </c>
      <c r="B854" t="s">
        <v>3982</v>
      </c>
      <c r="C854" s="1" t="str">
        <f t="shared" si="70"/>
        <v>21:0097</v>
      </c>
      <c r="D854" s="1" t="str">
        <f t="shared" si="71"/>
        <v>21:0013</v>
      </c>
      <c r="E854" t="s">
        <v>3983</v>
      </c>
      <c r="F854" t="s">
        <v>3984</v>
      </c>
      <c r="H854">
        <v>65.268705699999998</v>
      </c>
      <c r="I854">
        <v>-112.1656504</v>
      </c>
      <c r="J854" s="1" t="str">
        <f t="shared" si="68"/>
        <v>Till</v>
      </c>
      <c r="K854" s="1" t="str">
        <f t="shared" si="69"/>
        <v>&lt;63 micron</v>
      </c>
      <c r="L854" t="s">
        <v>51</v>
      </c>
      <c r="M854" t="s">
        <v>56</v>
      </c>
      <c r="N854" t="s">
        <v>116</v>
      </c>
      <c r="O854" t="s">
        <v>397</v>
      </c>
      <c r="P854" t="s">
        <v>170</v>
      </c>
      <c r="Q854" t="s">
        <v>259</v>
      </c>
      <c r="R854" t="s">
        <v>145</v>
      </c>
      <c r="S854" t="s">
        <v>72</v>
      </c>
      <c r="T854" t="s">
        <v>197</v>
      </c>
      <c r="U854" t="s">
        <v>116</v>
      </c>
      <c r="V854" t="s">
        <v>95</v>
      </c>
      <c r="W854" t="s">
        <v>1217</v>
      </c>
      <c r="X854" t="s">
        <v>63</v>
      </c>
      <c r="Y854" t="s">
        <v>64</v>
      </c>
      <c r="Z854" t="s">
        <v>51</v>
      </c>
      <c r="AA854" t="s">
        <v>318</v>
      </c>
      <c r="AB854" t="s">
        <v>66</v>
      </c>
      <c r="AC854" t="s">
        <v>64</v>
      </c>
      <c r="AD854" t="s">
        <v>441</v>
      </c>
      <c r="AE854" t="s">
        <v>470</v>
      </c>
      <c r="AF854" t="s">
        <v>69</v>
      </c>
      <c r="AG854" t="s">
        <v>132</v>
      </c>
      <c r="AH854" t="s">
        <v>71</v>
      </c>
      <c r="AI854" t="s">
        <v>207</v>
      </c>
      <c r="AJ854" t="s">
        <v>73</v>
      </c>
      <c r="AK854" t="s">
        <v>153</v>
      </c>
      <c r="AL854" t="s">
        <v>75</v>
      </c>
      <c r="AM854" t="s">
        <v>76</v>
      </c>
      <c r="AN854" t="s">
        <v>219</v>
      </c>
      <c r="AO854" t="s">
        <v>78</v>
      </c>
      <c r="AP854" t="s">
        <v>183</v>
      </c>
      <c r="AQ854" t="s">
        <v>167</v>
      </c>
      <c r="AR854" t="s">
        <v>81</v>
      </c>
      <c r="AS854" t="s">
        <v>81</v>
      </c>
      <c r="AT854" t="s">
        <v>57</v>
      </c>
      <c r="AU854" t="s">
        <v>84</v>
      </c>
    </row>
    <row r="855" spans="1:47" hidden="1" x14ac:dyDescent="0.3">
      <c r="A855" t="s">
        <v>3985</v>
      </c>
      <c r="B855" t="s">
        <v>3986</v>
      </c>
      <c r="C855" s="1" t="str">
        <f t="shared" si="70"/>
        <v>21:0097</v>
      </c>
      <c r="D855" s="1" t="str">
        <f t="shared" si="71"/>
        <v>21:0013</v>
      </c>
      <c r="E855" t="s">
        <v>3987</v>
      </c>
      <c r="F855" t="s">
        <v>3988</v>
      </c>
      <c r="H855">
        <v>65.322195399999998</v>
      </c>
      <c r="I855">
        <v>-112.2543592</v>
      </c>
      <c r="J855" s="1" t="str">
        <f t="shared" si="68"/>
        <v>Till</v>
      </c>
      <c r="K855" s="1" t="str">
        <f t="shared" si="69"/>
        <v>&lt;63 micron</v>
      </c>
      <c r="L855" t="s">
        <v>51</v>
      </c>
      <c r="M855" t="s">
        <v>299</v>
      </c>
      <c r="N855" t="s">
        <v>116</v>
      </c>
      <c r="O855" t="s">
        <v>189</v>
      </c>
      <c r="P855" t="s">
        <v>436</v>
      </c>
      <c r="Q855" t="s">
        <v>81</v>
      </c>
      <c r="R855" t="s">
        <v>413</v>
      </c>
      <c r="S855" t="s">
        <v>97</v>
      </c>
      <c r="T855" t="s">
        <v>354</v>
      </c>
      <c r="U855" t="s">
        <v>81</v>
      </c>
      <c r="V855" t="s">
        <v>259</v>
      </c>
      <c r="W855" t="s">
        <v>139</v>
      </c>
      <c r="X855" t="s">
        <v>97</v>
      </c>
      <c r="Y855" t="s">
        <v>64</v>
      </c>
      <c r="Z855" t="s">
        <v>51</v>
      </c>
      <c r="AA855" t="s">
        <v>276</v>
      </c>
      <c r="AB855" t="s">
        <v>964</v>
      </c>
      <c r="AC855" t="s">
        <v>64</v>
      </c>
      <c r="AD855" t="s">
        <v>307</v>
      </c>
      <c r="AE855" t="s">
        <v>507</v>
      </c>
      <c r="AF855" t="s">
        <v>69</v>
      </c>
      <c r="AG855" t="s">
        <v>308</v>
      </c>
      <c r="AH855" t="s">
        <v>71</v>
      </c>
      <c r="AI855" t="s">
        <v>321</v>
      </c>
      <c r="AJ855" t="s">
        <v>73</v>
      </c>
      <c r="AK855" t="s">
        <v>297</v>
      </c>
      <c r="AL855" t="s">
        <v>75</v>
      </c>
      <c r="AM855" t="s">
        <v>76</v>
      </c>
      <c r="AN855" t="s">
        <v>78</v>
      </c>
      <c r="AO855" t="s">
        <v>137</v>
      </c>
      <c r="AP855" t="s">
        <v>570</v>
      </c>
      <c r="AQ855" t="s">
        <v>271</v>
      </c>
      <c r="AR855" t="s">
        <v>64</v>
      </c>
      <c r="AS855" t="s">
        <v>139</v>
      </c>
      <c r="AT855" t="s">
        <v>171</v>
      </c>
      <c r="AU855" t="s">
        <v>84</v>
      </c>
    </row>
    <row r="856" spans="1:47" hidden="1" x14ac:dyDescent="0.3">
      <c r="A856" t="s">
        <v>3989</v>
      </c>
      <c r="B856" t="s">
        <v>3990</v>
      </c>
      <c r="C856" s="1" t="str">
        <f t="shared" si="70"/>
        <v>21:0097</v>
      </c>
      <c r="D856" s="1" t="str">
        <f t="shared" si="71"/>
        <v>21:0013</v>
      </c>
      <c r="E856" t="s">
        <v>3991</v>
      </c>
      <c r="F856" t="s">
        <v>3992</v>
      </c>
      <c r="H856">
        <v>65.269313699999998</v>
      </c>
      <c r="I856">
        <v>-112.4141276</v>
      </c>
      <c r="J856" s="1" t="str">
        <f t="shared" si="68"/>
        <v>Till</v>
      </c>
      <c r="K856" s="1" t="str">
        <f t="shared" si="69"/>
        <v>&lt;63 micron</v>
      </c>
      <c r="L856" t="s">
        <v>51</v>
      </c>
      <c r="M856" t="s">
        <v>60</v>
      </c>
      <c r="N856" t="s">
        <v>53</v>
      </c>
      <c r="O856" t="s">
        <v>650</v>
      </c>
      <c r="P856" t="s">
        <v>91</v>
      </c>
      <c r="Q856" t="s">
        <v>259</v>
      </c>
      <c r="R856" t="s">
        <v>132</v>
      </c>
      <c r="S856" t="s">
        <v>209</v>
      </c>
      <c r="T856" t="s">
        <v>145</v>
      </c>
      <c r="U856" t="s">
        <v>56</v>
      </c>
      <c r="V856" t="s">
        <v>95</v>
      </c>
      <c r="W856" t="s">
        <v>1557</v>
      </c>
      <c r="X856" t="s">
        <v>97</v>
      </c>
      <c r="Y856" t="s">
        <v>64</v>
      </c>
      <c r="Z856" t="s">
        <v>51</v>
      </c>
      <c r="AA856" t="s">
        <v>120</v>
      </c>
      <c r="AB856" t="s">
        <v>606</v>
      </c>
      <c r="AC856" t="s">
        <v>64</v>
      </c>
      <c r="AD856" t="s">
        <v>286</v>
      </c>
      <c r="AE856" t="s">
        <v>176</v>
      </c>
      <c r="AF856" t="s">
        <v>69</v>
      </c>
      <c r="AG856" t="s">
        <v>382</v>
      </c>
      <c r="AH856" t="s">
        <v>983</v>
      </c>
      <c r="AI856" t="s">
        <v>474</v>
      </c>
      <c r="AJ856" t="s">
        <v>73</v>
      </c>
      <c r="AK856" t="s">
        <v>264</v>
      </c>
      <c r="AL856" t="s">
        <v>75</v>
      </c>
      <c r="AM856" t="s">
        <v>76</v>
      </c>
      <c r="AN856" t="s">
        <v>78</v>
      </c>
      <c r="AO856" t="s">
        <v>137</v>
      </c>
      <c r="AP856" t="s">
        <v>183</v>
      </c>
      <c r="AQ856" t="s">
        <v>355</v>
      </c>
      <c r="AR856" t="s">
        <v>64</v>
      </c>
      <c r="AS856" t="s">
        <v>246</v>
      </c>
      <c r="AT856" t="s">
        <v>136</v>
      </c>
      <c r="AU856" t="s">
        <v>84</v>
      </c>
    </row>
    <row r="857" spans="1:47" hidden="1" x14ac:dyDescent="0.3">
      <c r="A857" t="s">
        <v>3993</v>
      </c>
      <c r="B857" t="s">
        <v>3994</v>
      </c>
      <c r="C857" s="1" t="str">
        <f t="shared" ref="C857:C888" si="72">HYPERLINK("https://geochem.nrcan.gc.ca/cdogs/content/bdl/bdl210097_e.htm", "21:0097")</f>
        <v>21:0097</v>
      </c>
      <c r="D857" s="1" t="str">
        <f t="shared" ref="D857:D888" si="73">HYPERLINK("https://geochem.nrcan.gc.ca/cdogs/content/svy/svy210013_e.htm", "21:0013")</f>
        <v>21:0013</v>
      </c>
      <c r="E857" t="s">
        <v>3995</v>
      </c>
      <c r="F857" t="s">
        <v>3996</v>
      </c>
      <c r="H857">
        <v>65.3863044</v>
      </c>
      <c r="I857">
        <v>-112.5058628</v>
      </c>
      <c r="J857" s="1" t="str">
        <f t="shared" ref="J857:J920" si="74">HYPERLINK("https://geochem.nrcan.gc.ca/cdogs/content/kwd/kwd020044_e.htm", "Till")</f>
        <v>Till</v>
      </c>
      <c r="K857" s="1" t="str">
        <f t="shared" ref="K857:K920" si="75">HYPERLINK("https://geochem.nrcan.gc.ca/cdogs/content/kwd/kwd080004_e.htm", "&lt;63 micron")</f>
        <v>&lt;63 micron</v>
      </c>
      <c r="L857" t="s">
        <v>51</v>
      </c>
      <c r="M857" t="s">
        <v>114</v>
      </c>
      <c r="N857" t="s">
        <v>116</v>
      </c>
      <c r="O857" t="s">
        <v>270</v>
      </c>
      <c r="P857" t="s">
        <v>298</v>
      </c>
      <c r="Q857" t="s">
        <v>64</v>
      </c>
      <c r="R857" t="s">
        <v>156</v>
      </c>
      <c r="S857" t="s">
        <v>181</v>
      </c>
      <c r="T857" t="s">
        <v>156</v>
      </c>
      <c r="U857" t="s">
        <v>81</v>
      </c>
      <c r="V857" t="s">
        <v>259</v>
      </c>
      <c r="W857" t="s">
        <v>883</v>
      </c>
      <c r="X857" t="s">
        <v>181</v>
      </c>
      <c r="Y857" t="s">
        <v>64</v>
      </c>
      <c r="Z857" t="s">
        <v>51</v>
      </c>
      <c r="AA857" t="s">
        <v>101</v>
      </c>
      <c r="AB857" t="s">
        <v>236</v>
      </c>
      <c r="AC857" t="s">
        <v>64</v>
      </c>
      <c r="AD857" t="s">
        <v>459</v>
      </c>
      <c r="AE857" t="s">
        <v>419</v>
      </c>
      <c r="AF857" t="s">
        <v>69</v>
      </c>
      <c r="AG857" t="s">
        <v>156</v>
      </c>
      <c r="AH857" t="s">
        <v>194</v>
      </c>
      <c r="AI857" t="s">
        <v>202</v>
      </c>
      <c r="AJ857" t="s">
        <v>73</v>
      </c>
      <c r="AK857" t="s">
        <v>167</v>
      </c>
      <c r="AL857" t="s">
        <v>75</v>
      </c>
      <c r="AM857" t="s">
        <v>76</v>
      </c>
      <c r="AN857" t="s">
        <v>78</v>
      </c>
      <c r="AO857" t="s">
        <v>168</v>
      </c>
      <c r="AP857" t="s">
        <v>474</v>
      </c>
      <c r="AQ857" t="s">
        <v>299</v>
      </c>
      <c r="AR857" t="s">
        <v>64</v>
      </c>
      <c r="AS857" t="s">
        <v>300</v>
      </c>
      <c r="AT857" t="s">
        <v>171</v>
      </c>
      <c r="AU857" t="s">
        <v>84</v>
      </c>
    </row>
    <row r="858" spans="1:47" hidden="1" x14ac:dyDescent="0.3">
      <c r="A858" t="s">
        <v>3997</v>
      </c>
      <c r="B858" t="s">
        <v>3998</v>
      </c>
      <c r="C858" s="1" t="str">
        <f t="shared" si="72"/>
        <v>21:0097</v>
      </c>
      <c r="D858" s="1" t="str">
        <f t="shared" si="73"/>
        <v>21:0013</v>
      </c>
      <c r="E858" t="s">
        <v>3999</v>
      </c>
      <c r="F858" t="s">
        <v>4000</v>
      </c>
      <c r="H858">
        <v>65.421148500000001</v>
      </c>
      <c r="I858">
        <v>-112.5558784</v>
      </c>
      <c r="J858" s="1" t="str">
        <f t="shared" si="74"/>
        <v>Till</v>
      </c>
      <c r="K858" s="1" t="str">
        <f t="shared" si="75"/>
        <v>&lt;63 micron</v>
      </c>
      <c r="L858" t="s">
        <v>51</v>
      </c>
      <c r="M858" t="s">
        <v>288</v>
      </c>
      <c r="N858" t="s">
        <v>53</v>
      </c>
      <c r="O858" t="s">
        <v>163</v>
      </c>
      <c r="P858" t="s">
        <v>55</v>
      </c>
      <c r="Q858" t="s">
        <v>64</v>
      </c>
      <c r="R858" t="s">
        <v>164</v>
      </c>
      <c r="S858" t="s">
        <v>116</v>
      </c>
      <c r="T858" t="s">
        <v>68</v>
      </c>
      <c r="U858" t="s">
        <v>81</v>
      </c>
      <c r="V858" t="s">
        <v>154</v>
      </c>
      <c r="W858" t="s">
        <v>684</v>
      </c>
      <c r="X858" t="s">
        <v>181</v>
      </c>
      <c r="Y858" t="s">
        <v>64</v>
      </c>
      <c r="Z858" t="s">
        <v>51</v>
      </c>
      <c r="AA858" t="s">
        <v>470</v>
      </c>
      <c r="AB858" t="s">
        <v>121</v>
      </c>
      <c r="AC858" t="s">
        <v>64</v>
      </c>
      <c r="AD858" t="s">
        <v>429</v>
      </c>
      <c r="AE858" t="s">
        <v>152</v>
      </c>
      <c r="AF858" t="s">
        <v>145</v>
      </c>
      <c r="AG858" t="s">
        <v>273</v>
      </c>
      <c r="AH858" t="s">
        <v>71</v>
      </c>
      <c r="AI858" t="s">
        <v>153</v>
      </c>
      <c r="AJ858" t="s">
        <v>73</v>
      </c>
      <c r="AK858" t="s">
        <v>155</v>
      </c>
      <c r="AL858" t="s">
        <v>75</v>
      </c>
      <c r="AM858" t="s">
        <v>76</v>
      </c>
      <c r="AN858" t="s">
        <v>78</v>
      </c>
      <c r="AO858" t="s">
        <v>168</v>
      </c>
      <c r="AP858" t="s">
        <v>195</v>
      </c>
      <c r="AQ858" t="s">
        <v>283</v>
      </c>
      <c r="AR858" t="s">
        <v>64</v>
      </c>
      <c r="AS858" t="s">
        <v>82</v>
      </c>
      <c r="AT858" t="s">
        <v>171</v>
      </c>
      <c r="AU858" t="s">
        <v>84</v>
      </c>
    </row>
    <row r="859" spans="1:47" hidden="1" x14ac:dyDescent="0.3">
      <c r="A859" t="s">
        <v>4001</v>
      </c>
      <c r="B859" t="s">
        <v>4002</v>
      </c>
      <c r="C859" s="1" t="str">
        <f t="shared" si="72"/>
        <v>21:0097</v>
      </c>
      <c r="D859" s="1" t="str">
        <f t="shared" si="73"/>
        <v>21:0013</v>
      </c>
      <c r="E859" t="s">
        <v>4003</v>
      </c>
      <c r="F859" t="s">
        <v>4004</v>
      </c>
      <c r="H859">
        <v>65.467346899999995</v>
      </c>
      <c r="I859">
        <v>-112.881897</v>
      </c>
      <c r="J859" s="1" t="str">
        <f t="shared" si="74"/>
        <v>Till</v>
      </c>
      <c r="K859" s="1" t="str">
        <f t="shared" si="75"/>
        <v>&lt;63 micron</v>
      </c>
      <c r="L859" t="s">
        <v>51</v>
      </c>
      <c r="M859" t="s">
        <v>209</v>
      </c>
      <c r="N859" t="s">
        <v>181</v>
      </c>
      <c r="O859" t="s">
        <v>352</v>
      </c>
      <c r="P859" t="s">
        <v>60</v>
      </c>
      <c r="Q859" t="s">
        <v>64</v>
      </c>
      <c r="R859" t="s">
        <v>272</v>
      </c>
      <c r="S859" t="s">
        <v>181</v>
      </c>
      <c r="T859" t="s">
        <v>149</v>
      </c>
      <c r="U859" t="s">
        <v>81</v>
      </c>
      <c r="V859" t="s">
        <v>95</v>
      </c>
      <c r="W859" t="s">
        <v>899</v>
      </c>
      <c r="X859" t="s">
        <v>181</v>
      </c>
      <c r="Y859" t="s">
        <v>64</v>
      </c>
      <c r="Z859" t="s">
        <v>51</v>
      </c>
      <c r="AA859" t="s">
        <v>336</v>
      </c>
      <c r="AB859" t="s">
        <v>606</v>
      </c>
      <c r="AC859" t="s">
        <v>64</v>
      </c>
      <c r="AD859" t="s">
        <v>407</v>
      </c>
      <c r="AE859" t="s">
        <v>176</v>
      </c>
      <c r="AF859" t="s">
        <v>69</v>
      </c>
      <c r="AG859" t="s">
        <v>382</v>
      </c>
      <c r="AH859" t="s">
        <v>71</v>
      </c>
      <c r="AI859" t="s">
        <v>264</v>
      </c>
      <c r="AJ859" t="s">
        <v>73</v>
      </c>
      <c r="AK859" t="s">
        <v>339</v>
      </c>
      <c r="AL859" t="s">
        <v>75</v>
      </c>
      <c r="AM859" t="s">
        <v>76</v>
      </c>
      <c r="AN859" t="s">
        <v>78</v>
      </c>
      <c r="AO859" t="s">
        <v>137</v>
      </c>
      <c r="AP859" t="s">
        <v>58</v>
      </c>
      <c r="AQ859" t="s">
        <v>348</v>
      </c>
      <c r="AR859" t="s">
        <v>64</v>
      </c>
      <c r="AS859" t="s">
        <v>82</v>
      </c>
      <c r="AT859" t="s">
        <v>171</v>
      </c>
      <c r="AU859" t="s">
        <v>84</v>
      </c>
    </row>
    <row r="860" spans="1:47" hidden="1" x14ac:dyDescent="0.3">
      <c r="A860" t="s">
        <v>4005</v>
      </c>
      <c r="B860" t="s">
        <v>4006</v>
      </c>
      <c r="C860" s="1" t="str">
        <f t="shared" si="72"/>
        <v>21:0097</v>
      </c>
      <c r="D860" s="1" t="str">
        <f t="shared" si="73"/>
        <v>21:0013</v>
      </c>
      <c r="E860" t="s">
        <v>4007</v>
      </c>
      <c r="F860" t="s">
        <v>4008</v>
      </c>
      <c r="H860">
        <v>65.4144644</v>
      </c>
      <c r="I860">
        <v>-112.7924084</v>
      </c>
      <c r="J860" s="1" t="str">
        <f t="shared" si="74"/>
        <v>Till</v>
      </c>
      <c r="K860" s="1" t="str">
        <f t="shared" si="75"/>
        <v>&lt;63 micron</v>
      </c>
      <c r="L860" t="s">
        <v>51</v>
      </c>
      <c r="M860" t="s">
        <v>232</v>
      </c>
      <c r="N860" t="s">
        <v>56</v>
      </c>
      <c r="O860" t="s">
        <v>1184</v>
      </c>
      <c r="P860" t="s">
        <v>600</v>
      </c>
      <c r="Q860" t="s">
        <v>259</v>
      </c>
      <c r="R860" t="s">
        <v>136</v>
      </c>
      <c r="S860" t="s">
        <v>60</v>
      </c>
      <c r="T860" t="s">
        <v>814</v>
      </c>
      <c r="U860" t="s">
        <v>81</v>
      </c>
      <c r="V860" t="s">
        <v>154</v>
      </c>
      <c r="W860" t="s">
        <v>713</v>
      </c>
      <c r="X860" t="s">
        <v>181</v>
      </c>
      <c r="Y860" t="s">
        <v>64</v>
      </c>
      <c r="Z860" t="s">
        <v>51</v>
      </c>
      <c r="AA860" t="s">
        <v>470</v>
      </c>
      <c r="AB860" t="s">
        <v>99</v>
      </c>
      <c r="AC860" t="s">
        <v>64</v>
      </c>
      <c r="AD860" t="s">
        <v>100</v>
      </c>
      <c r="AE860" t="s">
        <v>419</v>
      </c>
      <c r="AF860" t="s">
        <v>69</v>
      </c>
      <c r="AG860" t="s">
        <v>136</v>
      </c>
      <c r="AH860" t="s">
        <v>71</v>
      </c>
      <c r="AI860" t="s">
        <v>264</v>
      </c>
      <c r="AJ860" t="s">
        <v>73</v>
      </c>
      <c r="AK860" t="s">
        <v>167</v>
      </c>
      <c r="AL860" t="s">
        <v>75</v>
      </c>
      <c r="AM860" t="s">
        <v>76</v>
      </c>
      <c r="AN860" t="s">
        <v>78</v>
      </c>
      <c r="AO860" t="s">
        <v>104</v>
      </c>
      <c r="AP860" t="s">
        <v>72</v>
      </c>
      <c r="AQ860" t="s">
        <v>299</v>
      </c>
      <c r="AR860" t="s">
        <v>64</v>
      </c>
      <c r="AS860" t="s">
        <v>139</v>
      </c>
      <c r="AT860" t="s">
        <v>171</v>
      </c>
      <c r="AU860" t="s">
        <v>84</v>
      </c>
    </row>
    <row r="861" spans="1:47" hidden="1" x14ac:dyDescent="0.3">
      <c r="A861" t="s">
        <v>4009</v>
      </c>
      <c r="B861" t="s">
        <v>4010</v>
      </c>
      <c r="C861" s="1" t="str">
        <f t="shared" si="72"/>
        <v>21:0097</v>
      </c>
      <c r="D861" s="1" t="str">
        <f t="shared" si="73"/>
        <v>21:0013</v>
      </c>
      <c r="E861" t="s">
        <v>4011</v>
      </c>
      <c r="F861" t="s">
        <v>4012</v>
      </c>
      <c r="H861">
        <v>65.376140899999996</v>
      </c>
      <c r="I861">
        <v>-112.81264419999999</v>
      </c>
      <c r="J861" s="1" t="str">
        <f t="shared" si="74"/>
        <v>Till</v>
      </c>
      <c r="K861" s="1" t="str">
        <f t="shared" si="75"/>
        <v>&lt;63 micron</v>
      </c>
      <c r="L861" t="s">
        <v>51</v>
      </c>
      <c r="M861" t="s">
        <v>288</v>
      </c>
      <c r="N861" t="s">
        <v>53</v>
      </c>
      <c r="O861" t="s">
        <v>1184</v>
      </c>
      <c r="P861" t="s">
        <v>153</v>
      </c>
      <c r="Q861" t="s">
        <v>259</v>
      </c>
      <c r="R861" t="s">
        <v>296</v>
      </c>
      <c r="S861" t="s">
        <v>181</v>
      </c>
      <c r="T861" t="s">
        <v>273</v>
      </c>
      <c r="U861" t="s">
        <v>81</v>
      </c>
      <c r="V861" t="s">
        <v>219</v>
      </c>
      <c r="W861" t="s">
        <v>480</v>
      </c>
      <c r="X861" t="s">
        <v>181</v>
      </c>
      <c r="Y861" t="s">
        <v>64</v>
      </c>
      <c r="Z861" t="s">
        <v>51</v>
      </c>
      <c r="AA861" t="s">
        <v>162</v>
      </c>
      <c r="AB861" t="s">
        <v>306</v>
      </c>
      <c r="AC861" t="s">
        <v>64</v>
      </c>
      <c r="AD861" t="s">
        <v>100</v>
      </c>
      <c r="AE861" t="s">
        <v>111</v>
      </c>
      <c r="AF861" t="s">
        <v>69</v>
      </c>
      <c r="AG861" t="s">
        <v>548</v>
      </c>
      <c r="AH861" t="s">
        <v>71</v>
      </c>
      <c r="AI861" t="s">
        <v>533</v>
      </c>
      <c r="AJ861" t="s">
        <v>73</v>
      </c>
      <c r="AK861" t="s">
        <v>405</v>
      </c>
      <c r="AL861" t="s">
        <v>75</v>
      </c>
      <c r="AM861" t="s">
        <v>76</v>
      </c>
      <c r="AN861" t="s">
        <v>219</v>
      </c>
      <c r="AO861" t="s">
        <v>251</v>
      </c>
      <c r="AP861" t="s">
        <v>226</v>
      </c>
      <c r="AQ861" t="s">
        <v>271</v>
      </c>
      <c r="AR861" t="s">
        <v>64</v>
      </c>
      <c r="AS861" t="s">
        <v>139</v>
      </c>
      <c r="AT861" t="s">
        <v>218</v>
      </c>
      <c r="AU861" t="s">
        <v>84</v>
      </c>
    </row>
    <row r="862" spans="1:47" hidden="1" x14ac:dyDescent="0.3">
      <c r="A862" t="s">
        <v>4013</v>
      </c>
      <c r="B862" t="s">
        <v>4014</v>
      </c>
      <c r="C862" s="1" t="str">
        <f t="shared" si="72"/>
        <v>21:0097</v>
      </c>
      <c r="D862" s="1" t="str">
        <f t="shared" si="73"/>
        <v>21:0013</v>
      </c>
      <c r="E862" t="s">
        <v>4015</v>
      </c>
      <c r="F862" t="s">
        <v>4016</v>
      </c>
      <c r="H862">
        <v>65.336677199999997</v>
      </c>
      <c r="I862">
        <v>-112.9527975</v>
      </c>
      <c r="J862" s="1" t="str">
        <f t="shared" si="74"/>
        <v>Till</v>
      </c>
      <c r="K862" s="1" t="str">
        <f t="shared" si="75"/>
        <v>&lt;63 micron</v>
      </c>
      <c r="L862" t="s">
        <v>51</v>
      </c>
      <c r="M862" t="s">
        <v>281</v>
      </c>
      <c r="N862" t="s">
        <v>53</v>
      </c>
      <c r="O862" t="s">
        <v>270</v>
      </c>
      <c r="P862" t="s">
        <v>636</v>
      </c>
      <c r="Q862" t="s">
        <v>64</v>
      </c>
      <c r="R862" t="s">
        <v>413</v>
      </c>
      <c r="S862" t="s">
        <v>181</v>
      </c>
      <c r="T862" t="s">
        <v>318</v>
      </c>
      <c r="U862" t="s">
        <v>259</v>
      </c>
      <c r="V862" t="s">
        <v>154</v>
      </c>
      <c r="W862" t="s">
        <v>317</v>
      </c>
      <c r="X862" t="s">
        <v>97</v>
      </c>
      <c r="Y862" t="s">
        <v>64</v>
      </c>
      <c r="Z862" t="s">
        <v>51</v>
      </c>
      <c r="AA862" t="s">
        <v>152</v>
      </c>
      <c r="AB862" t="s">
        <v>593</v>
      </c>
      <c r="AC862" t="s">
        <v>64</v>
      </c>
      <c r="AD862" t="s">
        <v>205</v>
      </c>
      <c r="AE862" t="s">
        <v>152</v>
      </c>
      <c r="AF862" t="s">
        <v>69</v>
      </c>
      <c r="AG862" t="s">
        <v>414</v>
      </c>
      <c r="AH862" t="s">
        <v>71</v>
      </c>
      <c r="AI862" t="s">
        <v>153</v>
      </c>
      <c r="AJ862" t="s">
        <v>73</v>
      </c>
      <c r="AK862" t="s">
        <v>91</v>
      </c>
      <c r="AL862" t="s">
        <v>75</v>
      </c>
      <c r="AM862" t="s">
        <v>76</v>
      </c>
      <c r="AN862" t="s">
        <v>78</v>
      </c>
      <c r="AO862" t="s">
        <v>104</v>
      </c>
      <c r="AP862" t="s">
        <v>58</v>
      </c>
      <c r="AQ862" t="s">
        <v>82</v>
      </c>
      <c r="AR862" t="s">
        <v>64</v>
      </c>
      <c r="AS862" t="s">
        <v>253</v>
      </c>
      <c r="AT862" t="s">
        <v>171</v>
      </c>
      <c r="AU862" t="s">
        <v>84</v>
      </c>
    </row>
    <row r="863" spans="1:47" hidden="1" x14ac:dyDescent="0.3">
      <c r="A863" t="s">
        <v>4017</v>
      </c>
      <c r="B863" t="s">
        <v>4018</v>
      </c>
      <c r="C863" s="1" t="str">
        <f t="shared" si="72"/>
        <v>21:0097</v>
      </c>
      <c r="D863" s="1" t="str">
        <f t="shared" si="73"/>
        <v>21:0013</v>
      </c>
      <c r="E863" t="s">
        <v>4019</v>
      </c>
      <c r="F863" t="s">
        <v>4020</v>
      </c>
      <c r="H863">
        <v>65.302966400000003</v>
      </c>
      <c r="I863">
        <v>-112.8559972</v>
      </c>
      <c r="J863" s="1" t="str">
        <f t="shared" si="74"/>
        <v>Till</v>
      </c>
      <c r="K863" s="1" t="str">
        <f t="shared" si="75"/>
        <v>&lt;63 micron</v>
      </c>
      <c r="L863" t="s">
        <v>51</v>
      </c>
      <c r="M863" t="s">
        <v>79</v>
      </c>
      <c r="N863" t="s">
        <v>53</v>
      </c>
      <c r="O863" t="s">
        <v>909</v>
      </c>
      <c r="P863" t="s">
        <v>283</v>
      </c>
      <c r="Q863" t="s">
        <v>64</v>
      </c>
      <c r="R863" t="s">
        <v>83</v>
      </c>
      <c r="S863" t="s">
        <v>181</v>
      </c>
      <c r="T863" t="s">
        <v>192</v>
      </c>
      <c r="U863" t="s">
        <v>259</v>
      </c>
      <c r="V863" t="s">
        <v>95</v>
      </c>
      <c r="W863" t="s">
        <v>1337</v>
      </c>
      <c r="X863" t="s">
        <v>63</v>
      </c>
      <c r="Y863" t="s">
        <v>64</v>
      </c>
      <c r="Z863" t="s">
        <v>51</v>
      </c>
      <c r="AA863" t="s">
        <v>68</v>
      </c>
      <c r="AB863" t="s">
        <v>606</v>
      </c>
      <c r="AC863" t="s">
        <v>64</v>
      </c>
      <c r="AD863" t="s">
        <v>295</v>
      </c>
      <c r="AE863" t="s">
        <v>337</v>
      </c>
      <c r="AF863" t="s">
        <v>69</v>
      </c>
      <c r="AG863" t="s">
        <v>470</v>
      </c>
      <c r="AH863" t="s">
        <v>71</v>
      </c>
      <c r="AI863" t="s">
        <v>153</v>
      </c>
      <c r="AJ863" t="s">
        <v>73</v>
      </c>
      <c r="AK863" t="s">
        <v>60</v>
      </c>
      <c r="AL863" t="s">
        <v>75</v>
      </c>
      <c r="AM863" t="s">
        <v>76</v>
      </c>
      <c r="AN863" t="s">
        <v>78</v>
      </c>
      <c r="AO863" t="s">
        <v>78</v>
      </c>
      <c r="AP863" t="s">
        <v>79</v>
      </c>
      <c r="AQ863" t="s">
        <v>405</v>
      </c>
      <c r="AR863" t="s">
        <v>64</v>
      </c>
      <c r="AS863" t="s">
        <v>82</v>
      </c>
      <c r="AT863" t="s">
        <v>171</v>
      </c>
      <c r="AU863" t="s">
        <v>84</v>
      </c>
    </row>
    <row r="864" spans="1:47" hidden="1" x14ac:dyDescent="0.3">
      <c r="A864" t="s">
        <v>4021</v>
      </c>
      <c r="B864" t="s">
        <v>4022</v>
      </c>
      <c r="C864" s="1" t="str">
        <f t="shared" si="72"/>
        <v>21:0097</v>
      </c>
      <c r="D864" s="1" t="str">
        <f t="shared" si="73"/>
        <v>21:0013</v>
      </c>
      <c r="E864" t="s">
        <v>4023</v>
      </c>
      <c r="F864" t="s">
        <v>4024</v>
      </c>
      <c r="H864">
        <v>65.259658999999999</v>
      </c>
      <c r="I864">
        <v>-112.75885220000001</v>
      </c>
      <c r="J864" s="1" t="str">
        <f t="shared" si="74"/>
        <v>Till</v>
      </c>
      <c r="K864" s="1" t="str">
        <f t="shared" si="75"/>
        <v>&lt;63 micron</v>
      </c>
      <c r="L864" t="s">
        <v>51</v>
      </c>
      <c r="M864" t="s">
        <v>430</v>
      </c>
      <c r="N864" t="s">
        <v>53</v>
      </c>
      <c r="O864" t="s">
        <v>909</v>
      </c>
      <c r="P864" t="s">
        <v>167</v>
      </c>
      <c r="Q864" t="s">
        <v>64</v>
      </c>
      <c r="R864" t="s">
        <v>692</v>
      </c>
      <c r="S864" t="s">
        <v>181</v>
      </c>
      <c r="T864" t="s">
        <v>273</v>
      </c>
      <c r="U864" t="s">
        <v>81</v>
      </c>
      <c r="V864" t="s">
        <v>61</v>
      </c>
      <c r="W864" t="s">
        <v>253</v>
      </c>
      <c r="X864" t="s">
        <v>63</v>
      </c>
      <c r="Y864" t="s">
        <v>64</v>
      </c>
      <c r="Z864" t="s">
        <v>51</v>
      </c>
      <c r="AA864" t="s">
        <v>814</v>
      </c>
      <c r="AB864" t="s">
        <v>606</v>
      </c>
      <c r="AC864" t="s">
        <v>64</v>
      </c>
      <c r="AD864" t="s">
        <v>100</v>
      </c>
      <c r="AE864" t="s">
        <v>334</v>
      </c>
      <c r="AF864" t="s">
        <v>69</v>
      </c>
      <c r="AG864" t="s">
        <v>131</v>
      </c>
      <c r="AH864" t="s">
        <v>71</v>
      </c>
      <c r="AI864" t="s">
        <v>686</v>
      </c>
      <c r="AJ864" t="s">
        <v>73</v>
      </c>
      <c r="AK864" t="s">
        <v>153</v>
      </c>
      <c r="AL864" t="s">
        <v>75</v>
      </c>
      <c r="AM864" t="s">
        <v>76</v>
      </c>
      <c r="AN864" t="s">
        <v>78</v>
      </c>
      <c r="AO864" t="s">
        <v>154</v>
      </c>
      <c r="AP864" t="s">
        <v>225</v>
      </c>
      <c r="AQ864" t="s">
        <v>91</v>
      </c>
      <c r="AR864" t="s">
        <v>64</v>
      </c>
      <c r="AS864" t="s">
        <v>82</v>
      </c>
      <c r="AT864" t="s">
        <v>171</v>
      </c>
      <c r="AU864" t="s">
        <v>84</v>
      </c>
    </row>
    <row r="865" spans="1:47" hidden="1" x14ac:dyDescent="0.3">
      <c r="A865" t="s">
        <v>4025</v>
      </c>
      <c r="B865" t="s">
        <v>4026</v>
      </c>
      <c r="C865" s="1" t="str">
        <f t="shared" si="72"/>
        <v>21:0097</v>
      </c>
      <c r="D865" s="1" t="str">
        <f t="shared" si="73"/>
        <v>21:0013</v>
      </c>
      <c r="E865" t="s">
        <v>4027</v>
      </c>
      <c r="F865" t="s">
        <v>4028</v>
      </c>
      <c r="H865">
        <v>65.546754199999995</v>
      </c>
      <c r="I865">
        <v>-113.22792990000001</v>
      </c>
      <c r="J865" s="1" t="str">
        <f t="shared" si="74"/>
        <v>Till</v>
      </c>
      <c r="K865" s="1" t="str">
        <f t="shared" si="75"/>
        <v>&lt;63 micron</v>
      </c>
      <c r="L865" t="s">
        <v>51</v>
      </c>
      <c r="M865" t="s">
        <v>166</v>
      </c>
      <c r="N865" t="s">
        <v>56</v>
      </c>
      <c r="O865" t="s">
        <v>1298</v>
      </c>
      <c r="P865" t="s">
        <v>78</v>
      </c>
      <c r="Q865" t="s">
        <v>64</v>
      </c>
      <c r="R865" t="s">
        <v>211</v>
      </c>
      <c r="S865" t="s">
        <v>60</v>
      </c>
      <c r="T865" t="s">
        <v>206</v>
      </c>
      <c r="U865" t="s">
        <v>81</v>
      </c>
      <c r="V865" t="s">
        <v>259</v>
      </c>
      <c r="W865" t="s">
        <v>878</v>
      </c>
      <c r="X865" t="s">
        <v>181</v>
      </c>
      <c r="Y865" t="s">
        <v>64</v>
      </c>
      <c r="Z865" t="s">
        <v>51</v>
      </c>
      <c r="AA865" t="s">
        <v>223</v>
      </c>
      <c r="AB865" t="s">
        <v>606</v>
      </c>
      <c r="AC865" t="s">
        <v>64</v>
      </c>
      <c r="AD865" t="s">
        <v>407</v>
      </c>
      <c r="AE865" t="s">
        <v>287</v>
      </c>
      <c r="AF865" t="s">
        <v>69</v>
      </c>
      <c r="AG865" t="s">
        <v>84</v>
      </c>
      <c r="AH865" t="s">
        <v>71</v>
      </c>
      <c r="AI865" t="s">
        <v>355</v>
      </c>
      <c r="AJ865" t="s">
        <v>73</v>
      </c>
      <c r="AK865" t="s">
        <v>91</v>
      </c>
      <c r="AL865" t="s">
        <v>75</v>
      </c>
      <c r="AM865" t="s">
        <v>76</v>
      </c>
      <c r="AN865" t="s">
        <v>78</v>
      </c>
      <c r="AO865" t="s">
        <v>78</v>
      </c>
      <c r="AP865" t="s">
        <v>239</v>
      </c>
      <c r="AQ865" t="s">
        <v>436</v>
      </c>
      <c r="AR865" t="s">
        <v>64</v>
      </c>
      <c r="AS865" t="s">
        <v>246</v>
      </c>
      <c r="AT865" t="s">
        <v>171</v>
      </c>
      <c r="AU865" t="s">
        <v>84</v>
      </c>
    </row>
    <row r="866" spans="1:47" hidden="1" x14ac:dyDescent="0.3">
      <c r="A866" t="s">
        <v>4029</v>
      </c>
      <c r="B866" t="s">
        <v>4030</v>
      </c>
      <c r="C866" s="1" t="str">
        <f t="shared" si="72"/>
        <v>21:0097</v>
      </c>
      <c r="D866" s="1" t="str">
        <f t="shared" si="73"/>
        <v>21:0013</v>
      </c>
      <c r="E866" t="s">
        <v>4031</v>
      </c>
      <c r="F866" t="s">
        <v>4032</v>
      </c>
      <c r="H866">
        <v>65.591396099999997</v>
      </c>
      <c r="I866">
        <v>-113.149953</v>
      </c>
      <c r="J866" s="1" t="str">
        <f t="shared" si="74"/>
        <v>Till</v>
      </c>
      <c r="K866" s="1" t="str">
        <f t="shared" si="75"/>
        <v>&lt;63 micron</v>
      </c>
      <c r="L866" t="s">
        <v>51</v>
      </c>
      <c r="M866" t="s">
        <v>114</v>
      </c>
      <c r="N866" t="s">
        <v>53</v>
      </c>
      <c r="O866" t="s">
        <v>203</v>
      </c>
      <c r="P866" t="s">
        <v>333</v>
      </c>
      <c r="Q866" t="s">
        <v>64</v>
      </c>
      <c r="R866" t="s">
        <v>327</v>
      </c>
      <c r="S866" t="s">
        <v>97</v>
      </c>
      <c r="T866" t="s">
        <v>296</v>
      </c>
      <c r="U866" t="s">
        <v>81</v>
      </c>
      <c r="V866" t="s">
        <v>117</v>
      </c>
      <c r="W866" t="s">
        <v>538</v>
      </c>
      <c r="X866" t="s">
        <v>97</v>
      </c>
      <c r="Y866" t="s">
        <v>64</v>
      </c>
      <c r="Z866" t="s">
        <v>51</v>
      </c>
      <c r="AA866" t="s">
        <v>206</v>
      </c>
      <c r="AB866" t="s">
        <v>768</v>
      </c>
      <c r="AC866" t="s">
        <v>81</v>
      </c>
      <c r="AD866" t="s">
        <v>362</v>
      </c>
      <c r="AE866" t="s">
        <v>152</v>
      </c>
      <c r="AF866" t="s">
        <v>69</v>
      </c>
      <c r="AG866" t="s">
        <v>814</v>
      </c>
      <c r="AH866" t="s">
        <v>71</v>
      </c>
      <c r="AI866" t="s">
        <v>600</v>
      </c>
      <c r="AJ866" t="s">
        <v>73</v>
      </c>
      <c r="AK866" t="s">
        <v>60</v>
      </c>
      <c r="AL866" t="s">
        <v>75</v>
      </c>
      <c r="AM866" t="s">
        <v>76</v>
      </c>
      <c r="AN866" t="s">
        <v>78</v>
      </c>
      <c r="AO866" t="s">
        <v>154</v>
      </c>
      <c r="AP866" t="s">
        <v>392</v>
      </c>
      <c r="AQ866" t="s">
        <v>126</v>
      </c>
      <c r="AR866" t="s">
        <v>64</v>
      </c>
      <c r="AS866" t="s">
        <v>92</v>
      </c>
      <c r="AT866" t="s">
        <v>171</v>
      </c>
      <c r="AU866" t="s">
        <v>84</v>
      </c>
    </row>
    <row r="867" spans="1:47" hidden="1" x14ac:dyDescent="0.3">
      <c r="A867" t="s">
        <v>4033</v>
      </c>
      <c r="B867" t="s">
        <v>4034</v>
      </c>
      <c r="C867" s="1" t="str">
        <f t="shared" si="72"/>
        <v>21:0097</v>
      </c>
      <c r="D867" s="1" t="str">
        <f t="shared" si="73"/>
        <v>21:0013</v>
      </c>
      <c r="E867" t="s">
        <v>4031</v>
      </c>
      <c r="F867" t="s">
        <v>4035</v>
      </c>
      <c r="H867">
        <v>65.591396099999997</v>
      </c>
      <c r="I867">
        <v>-113.149953</v>
      </c>
      <c r="J867" s="1" t="str">
        <f t="shared" si="74"/>
        <v>Till</v>
      </c>
      <c r="K867" s="1" t="str">
        <f t="shared" si="75"/>
        <v>&lt;63 micron</v>
      </c>
      <c r="L867" t="s">
        <v>51</v>
      </c>
      <c r="M867" t="s">
        <v>470</v>
      </c>
      <c r="N867" t="s">
        <v>53</v>
      </c>
      <c r="O867" t="s">
        <v>1298</v>
      </c>
      <c r="P867" t="s">
        <v>78</v>
      </c>
      <c r="Q867" t="s">
        <v>64</v>
      </c>
      <c r="R867" t="s">
        <v>162</v>
      </c>
      <c r="S867" t="s">
        <v>81</v>
      </c>
      <c r="T867" t="s">
        <v>65</v>
      </c>
      <c r="U867" t="s">
        <v>259</v>
      </c>
      <c r="V867" t="s">
        <v>391</v>
      </c>
      <c r="W867" t="s">
        <v>4036</v>
      </c>
      <c r="X867" t="s">
        <v>116</v>
      </c>
      <c r="Y867" t="s">
        <v>64</v>
      </c>
      <c r="Z867" t="s">
        <v>51</v>
      </c>
      <c r="AA867" t="s">
        <v>260</v>
      </c>
      <c r="AB867" t="s">
        <v>4037</v>
      </c>
      <c r="AC867" t="s">
        <v>60</v>
      </c>
      <c r="AD867" t="s">
        <v>4038</v>
      </c>
      <c r="AE867" t="s">
        <v>60</v>
      </c>
      <c r="AF867" t="s">
        <v>69</v>
      </c>
      <c r="AG867" t="s">
        <v>338</v>
      </c>
      <c r="AH867" t="s">
        <v>71</v>
      </c>
      <c r="AI867" t="s">
        <v>297</v>
      </c>
      <c r="AJ867" t="s">
        <v>73</v>
      </c>
      <c r="AK867" t="s">
        <v>253</v>
      </c>
      <c r="AL867" t="s">
        <v>75</v>
      </c>
      <c r="AM867" t="s">
        <v>76</v>
      </c>
      <c r="AN867" t="s">
        <v>78</v>
      </c>
      <c r="AO867" t="s">
        <v>78</v>
      </c>
      <c r="AP867" t="s">
        <v>153</v>
      </c>
      <c r="AQ867" t="s">
        <v>78</v>
      </c>
      <c r="AR867" t="s">
        <v>64</v>
      </c>
      <c r="AS867" t="s">
        <v>259</v>
      </c>
      <c r="AT867" t="s">
        <v>171</v>
      </c>
      <c r="AU867" t="s">
        <v>84</v>
      </c>
    </row>
    <row r="868" spans="1:47" hidden="1" x14ac:dyDescent="0.3">
      <c r="A868" t="s">
        <v>4039</v>
      </c>
      <c r="B868" t="s">
        <v>4040</v>
      </c>
      <c r="C868" s="1" t="str">
        <f t="shared" si="72"/>
        <v>21:0097</v>
      </c>
      <c r="D868" s="1" t="str">
        <f t="shared" si="73"/>
        <v>21:0013</v>
      </c>
      <c r="E868" t="s">
        <v>4041</v>
      </c>
      <c r="F868" t="s">
        <v>4042</v>
      </c>
      <c r="H868">
        <v>65.525456500000004</v>
      </c>
      <c r="I868">
        <v>-113.4176164</v>
      </c>
      <c r="J868" s="1" t="str">
        <f t="shared" si="74"/>
        <v>Till</v>
      </c>
      <c r="K868" s="1" t="str">
        <f t="shared" si="75"/>
        <v>&lt;63 micron</v>
      </c>
      <c r="L868" t="s">
        <v>51</v>
      </c>
      <c r="M868" t="s">
        <v>264</v>
      </c>
      <c r="N868" t="s">
        <v>53</v>
      </c>
      <c r="O868" t="s">
        <v>830</v>
      </c>
      <c r="P868" t="s">
        <v>126</v>
      </c>
      <c r="Q868" t="s">
        <v>64</v>
      </c>
      <c r="R868" t="s">
        <v>131</v>
      </c>
      <c r="S868" t="s">
        <v>181</v>
      </c>
      <c r="T868" t="s">
        <v>68</v>
      </c>
      <c r="U868" t="s">
        <v>64</v>
      </c>
      <c r="V868" t="s">
        <v>61</v>
      </c>
      <c r="W868" t="s">
        <v>383</v>
      </c>
      <c r="X868" t="s">
        <v>97</v>
      </c>
      <c r="Y868" t="s">
        <v>64</v>
      </c>
      <c r="Z868" t="s">
        <v>51</v>
      </c>
      <c r="AA868" t="s">
        <v>192</v>
      </c>
      <c r="AB868" t="s">
        <v>789</v>
      </c>
      <c r="AC868" t="s">
        <v>64</v>
      </c>
      <c r="AD868" t="s">
        <v>429</v>
      </c>
      <c r="AE868" t="s">
        <v>223</v>
      </c>
      <c r="AF868" t="s">
        <v>69</v>
      </c>
      <c r="AG868" t="s">
        <v>273</v>
      </c>
      <c r="AH868" t="s">
        <v>71</v>
      </c>
      <c r="AI868" t="s">
        <v>288</v>
      </c>
      <c r="AJ868" t="s">
        <v>73</v>
      </c>
      <c r="AK868" t="s">
        <v>355</v>
      </c>
      <c r="AL868" t="s">
        <v>75</v>
      </c>
      <c r="AM868" t="s">
        <v>76</v>
      </c>
      <c r="AN868" t="s">
        <v>78</v>
      </c>
      <c r="AO868" t="s">
        <v>104</v>
      </c>
      <c r="AP868" t="s">
        <v>209</v>
      </c>
      <c r="AQ868" t="s">
        <v>481</v>
      </c>
      <c r="AR868" t="s">
        <v>64</v>
      </c>
      <c r="AS868" t="s">
        <v>126</v>
      </c>
      <c r="AT868" t="s">
        <v>384</v>
      </c>
      <c r="AU868" t="s">
        <v>84</v>
      </c>
    </row>
    <row r="869" spans="1:47" hidden="1" x14ac:dyDescent="0.3">
      <c r="A869" t="s">
        <v>4043</v>
      </c>
      <c r="B869" t="s">
        <v>4044</v>
      </c>
      <c r="C869" s="1" t="str">
        <f t="shared" si="72"/>
        <v>21:0097</v>
      </c>
      <c r="D869" s="1" t="str">
        <f t="shared" si="73"/>
        <v>21:0013</v>
      </c>
      <c r="E869" t="s">
        <v>4045</v>
      </c>
      <c r="F869" t="s">
        <v>4046</v>
      </c>
      <c r="H869">
        <v>65.610345699999996</v>
      </c>
      <c r="I869">
        <v>-113.3373459</v>
      </c>
      <c r="J869" s="1" t="str">
        <f t="shared" si="74"/>
        <v>Till</v>
      </c>
      <c r="K869" s="1" t="str">
        <f t="shared" si="75"/>
        <v>&lt;63 micron</v>
      </c>
      <c r="L869" t="s">
        <v>51</v>
      </c>
      <c r="M869" t="s">
        <v>355</v>
      </c>
      <c r="N869" t="s">
        <v>53</v>
      </c>
      <c r="O869" t="s">
        <v>3689</v>
      </c>
      <c r="P869" t="s">
        <v>333</v>
      </c>
      <c r="Q869" t="s">
        <v>81</v>
      </c>
      <c r="R869" t="s">
        <v>249</v>
      </c>
      <c r="S869" t="s">
        <v>97</v>
      </c>
      <c r="T869" t="s">
        <v>206</v>
      </c>
      <c r="U869" t="s">
        <v>64</v>
      </c>
      <c r="V869" t="s">
        <v>154</v>
      </c>
      <c r="W869" t="s">
        <v>963</v>
      </c>
      <c r="X869" t="s">
        <v>181</v>
      </c>
      <c r="Y869" t="s">
        <v>64</v>
      </c>
      <c r="Z869" t="s">
        <v>51</v>
      </c>
      <c r="AA869" t="s">
        <v>152</v>
      </c>
      <c r="AB869" t="s">
        <v>606</v>
      </c>
      <c r="AC869" t="s">
        <v>259</v>
      </c>
      <c r="AD869" t="s">
        <v>399</v>
      </c>
      <c r="AE869" t="s">
        <v>162</v>
      </c>
      <c r="AF869" t="s">
        <v>69</v>
      </c>
      <c r="AG869" t="s">
        <v>84</v>
      </c>
      <c r="AH869" t="s">
        <v>71</v>
      </c>
      <c r="AI869" t="s">
        <v>314</v>
      </c>
      <c r="AJ869" t="s">
        <v>73</v>
      </c>
      <c r="AK869" t="s">
        <v>116</v>
      </c>
      <c r="AL869" t="s">
        <v>75</v>
      </c>
      <c r="AM869" t="s">
        <v>76</v>
      </c>
      <c r="AN869" t="s">
        <v>78</v>
      </c>
      <c r="AO869" t="s">
        <v>104</v>
      </c>
      <c r="AP869" t="s">
        <v>636</v>
      </c>
      <c r="AQ869" t="s">
        <v>81</v>
      </c>
      <c r="AR869" t="s">
        <v>64</v>
      </c>
      <c r="AS869" t="s">
        <v>246</v>
      </c>
      <c r="AT869" t="s">
        <v>156</v>
      </c>
      <c r="AU869" t="s">
        <v>84</v>
      </c>
    </row>
    <row r="870" spans="1:47" hidden="1" x14ac:dyDescent="0.3">
      <c r="A870" t="s">
        <v>4047</v>
      </c>
      <c r="B870" t="s">
        <v>4048</v>
      </c>
      <c r="C870" s="1" t="str">
        <f t="shared" si="72"/>
        <v>21:0097</v>
      </c>
      <c r="D870" s="1" t="str">
        <f t="shared" si="73"/>
        <v>21:0013</v>
      </c>
      <c r="E870" t="s">
        <v>4049</v>
      </c>
      <c r="F870" t="s">
        <v>4050</v>
      </c>
      <c r="H870">
        <v>65.642089299999995</v>
      </c>
      <c r="I870">
        <v>-113.4686555</v>
      </c>
      <c r="J870" s="1" t="str">
        <f t="shared" si="74"/>
        <v>Till</v>
      </c>
      <c r="K870" s="1" t="str">
        <f t="shared" si="75"/>
        <v>&lt;63 micron</v>
      </c>
      <c r="L870" t="s">
        <v>51</v>
      </c>
      <c r="M870" t="s">
        <v>929</v>
      </c>
      <c r="N870" t="s">
        <v>53</v>
      </c>
      <c r="O870" t="s">
        <v>1800</v>
      </c>
      <c r="P870" t="s">
        <v>333</v>
      </c>
      <c r="Q870" t="s">
        <v>81</v>
      </c>
      <c r="R870" t="s">
        <v>272</v>
      </c>
      <c r="S870" t="s">
        <v>63</v>
      </c>
      <c r="T870" t="s">
        <v>346</v>
      </c>
      <c r="U870" t="s">
        <v>259</v>
      </c>
      <c r="V870" t="s">
        <v>61</v>
      </c>
      <c r="W870" t="s">
        <v>248</v>
      </c>
      <c r="X870" t="s">
        <v>63</v>
      </c>
      <c r="Y870" t="s">
        <v>64</v>
      </c>
      <c r="Z870" t="s">
        <v>51</v>
      </c>
      <c r="AA870" t="s">
        <v>98</v>
      </c>
      <c r="AB870" t="s">
        <v>576</v>
      </c>
      <c r="AC870" t="s">
        <v>64</v>
      </c>
      <c r="AD870" t="s">
        <v>362</v>
      </c>
      <c r="AE870" t="s">
        <v>287</v>
      </c>
      <c r="AF870" t="s">
        <v>69</v>
      </c>
      <c r="AG870" t="s">
        <v>136</v>
      </c>
      <c r="AH870" t="s">
        <v>71</v>
      </c>
      <c r="AI870" t="s">
        <v>422</v>
      </c>
      <c r="AJ870" t="s">
        <v>73</v>
      </c>
      <c r="AK870" t="s">
        <v>103</v>
      </c>
      <c r="AL870" t="s">
        <v>75</v>
      </c>
      <c r="AM870" t="s">
        <v>76</v>
      </c>
      <c r="AN870" t="s">
        <v>78</v>
      </c>
      <c r="AO870" t="s">
        <v>219</v>
      </c>
      <c r="AP870" t="s">
        <v>72</v>
      </c>
      <c r="AQ870" t="s">
        <v>333</v>
      </c>
      <c r="AR870" t="s">
        <v>64</v>
      </c>
      <c r="AS870" t="s">
        <v>333</v>
      </c>
      <c r="AT870" t="s">
        <v>171</v>
      </c>
      <c r="AU870" t="s">
        <v>84</v>
      </c>
    </row>
    <row r="871" spans="1:47" hidden="1" x14ac:dyDescent="0.3">
      <c r="A871" t="s">
        <v>4051</v>
      </c>
      <c r="B871" t="s">
        <v>4052</v>
      </c>
      <c r="C871" s="1" t="str">
        <f t="shared" si="72"/>
        <v>21:0097</v>
      </c>
      <c r="D871" s="1" t="str">
        <f t="shared" si="73"/>
        <v>21:0013</v>
      </c>
      <c r="E871" t="s">
        <v>4053</v>
      </c>
      <c r="F871" t="s">
        <v>4054</v>
      </c>
      <c r="H871">
        <v>65.690491899999998</v>
      </c>
      <c r="I871">
        <v>-113.3837625</v>
      </c>
      <c r="J871" s="1" t="str">
        <f t="shared" si="74"/>
        <v>Till</v>
      </c>
      <c r="K871" s="1" t="str">
        <f t="shared" si="75"/>
        <v>&lt;63 micron</v>
      </c>
      <c r="L871" t="s">
        <v>51</v>
      </c>
      <c r="M871" t="s">
        <v>153</v>
      </c>
      <c r="N871" t="s">
        <v>53</v>
      </c>
      <c r="O871" t="s">
        <v>360</v>
      </c>
      <c r="P871" t="s">
        <v>78</v>
      </c>
      <c r="Q871" t="s">
        <v>81</v>
      </c>
      <c r="R871" t="s">
        <v>414</v>
      </c>
      <c r="S871" t="s">
        <v>181</v>
      </c>
      <c r="T871" t="s">
        <v>98</v>
      </c>
      <c r="U871" t="s">
        <v>64</v>
      </c>
      <c r="V871" t="s">
        <v>61</v>
      </c>
      <c r="W871" t="s">
        <v>471</v>
      </c>
      <c r="X871" t="s">
        <v>63</v>
      </c>
      <c r="Y871" t="s">
        <v>64</v>
      </c>
      <c r="Z871" t="s">
        <v>51</v>
      </c>
      <c r="AA871" t="s">
        <v>98</v>
      </c>
      <c r="AB871" t="s">
        <v>251</v>
      </c>
      <c r="AC871" t="s">
        <v>64</v>
      </c>
      <c r="AD871" t="s">
        <v>67</v>
      </c>
      <c r="AE871" t="s">
        <v>223</v>
      </c>
      <c r="AF871" t="s">
        <v>69</v>
      </c>
      <c r="AG871" t="s">
        <v>338</v>
      </c>
      <c r="AH871" t="s">
        <v>71</v>
      </c>
      <c r="AI871" t="s">
        <v>321</v>
      </c>
      <c r="AJ871" t="s">
        <v>73</v>
      </c>
      <c r="AK871" t="s">
        <v>103</v>
      </c>
      <c r="AL871" t="s">
        <v>75</v>
      </c>
      <c r="AM871" t="s">
        <v>76</v>
      </c>
      <c r="AN871" t="s">
        <v>78</v>
      </c>
      <c r="AO871" t="s">
        <v>168</v>
      </c>
      <c r="AP871" t="s">
        <v>250</v>
      </c>
      <c r="AQ871" t="s">
        <v>299</v>
      </c>
      <c r="AR871" t="s">
        <v>64</v>
      </c>
      <c r="AS871" t="s">
        <v>481</v>
      </c>
      <c r="AT871" t="s">
        <v>171</v>
      </c>
      <c r="AU871" t="s">
        <v>84</v>
      </c>
    </row>
    <row r="872" spans="1:47" hidden="1" x14ac:dyDescent="0.3">
      <c r="A872" t="s">
        <v>4055</v>
      </c>
      <c r="B872" t="s">
        <v>4056</v>
      </c>
      <c r="C872" s="1" t="str">
        <f t="shared" si="72"/>
        <v>21:0097</v>
      </c>
      <c r="D872" s="1" t="str">
        <f t="shared" si="73"/>
        <v>21:0013</v>
      </c>
      <c r="E872" t="s">
        <v>4057</v>
      </c>
      <c r="F872" t="s">
        <v>4058</v>
      </c>
      <c r="H872">
        <v>65.718433500000003</v>
      </c>
      <c r="I872">
        <v>-113.4559208</v>
      </c>
      <c r="J872" s="1" t="str">
        <f t="shared" si="74"/>
        <v>Till</v>
      </c>
      <c r="K872" s="1" t="str">
        <f t="shared" si="75"/>
        <v>&lt;63 micron</v>
      </c>
      <c r="L872" t="s">
        <v>51</v>
      </c>
      <c r="M872" t="s">
        <v>436</v>
      </c>
      <c r="N872" t="s">
        <v>53</v>
      </c>
      <c r="O872" t="s">
        <v>163</v>
      </c>
      <c r="P872" t="s">
        <v>253</v>
      </c>
      <c r="Q872" t="s">
        <v>64</v>
      </c>
      <c r="R872" t="s">
        <v>296</v>
      </c>
      <c r="S872" t="s">
        <v>60</v>
      </c>
      <c r="T872" t="s">
        <v>192</v>
      </c>
      <c r="U872" t="s">
        <v>259</v>
      </c>
      <c r="V872" t="s">
        <v>154</v>
      </c>
      <c r="W872" t="s">
        <v>658</v>
      </c>
      <c r="X872" t="s">
        <v>181</v>
      </c>
      <c r="Y872" t="s">
        <v>64</v>
      </c>
      <c r="Z872" t="s">
        <v>51</v>
      </c>
      <c r="AA872" t="s">
        <v>287</v>
      </c>
      <c r="AB872" t="s">
        <v>606</v>
      </c>
      <c r="AC872" t="s">
        <v>64</v>
      </c>
      <c r="AD872" t="s">
        <v>471</v>
      </c>
      <c r="AE872" t="s">
        <v>225</v>
      </c>
      <c r="AF872" t="s">
        <v>69</v>
      </c>
      <c r="AG872" t="s">
        <v>65</v>
      </c>
      <c r="AH872" t="s">
        <v>71</v>
      </c>
      <c r="AI872" t="s">
        <v>277</v>
      </c>
      <c r="AJ872" t="s">
        <v>73</v>
      </c>
      <c r="AK872" t="s">
        <v>398</v>
      </c>
      <c r="AL872" t="s">
        <v>75</v>
      </c>
      <c r="AM872" t="s">
        <v>76</v>
      </c>
      <c r="AN872" t="s">
        <v>78</v>
      </c>
      <c r="AO872" t="s">
        <v>78</v>
      </c>
      <c r="AP872" t="s">
        <v>298</v>
      </c>
      <c r="AQ872" t="s">
        <v>78</v>
      </c>
      <c r="AR872" t="s">
        <v>64</v>
      </c>
      <c r="AS872" t="s">
        <v>81</v>
      </c>
      <c r="AT872" t="s">
        <v>171</v>
      </c>
      <c r="AU872" t="s">
        <v>84</v>
      </c>
    </row>
    <row r="873" spans="1:47" hidden="1" x14ac:dyDescent="0.3">
      <c r="A873" t="s">
        <v>4059</v>
      </c>
      <c r="B873" t="s">
        <v>4060</v>
      </c>
      <c r="C873" s="1" t="str">
        <f t="shared" si="72"/>
        <v>21:0097</v>
      </c>
      <c r="D873" s="1" t="str">
        <f t="shared" si="73"/>
        <v>21:0013</v>
      </c>
      <c r="E873" t="s">
        <v>4061</v>
      </c>
      <c r="F873" t="s">
        <v>4062</v>
      </c>
      <c r="H873">
        <v>65.709125999999998</v>
      </c>
      <c r="I873">
        <v>-113.2503573</v>
      </c>
      <c r="J873" s="1" t="str">
        <f t="shared" si="74"/>
        <v>Till</v>
      </c>
      <c r="K873" s="1" t="str">
        <f t="shared" si="75"/>
        <v>&lt;63 micron</v>
      </c>
      <c r="L873" t="s">
        <v>51</v>
      </c>
      <c r="M873" t="s">
        <v>114</v>
      </c>
      <c r="N873" t="s">
        <v>53</v>
      </c>
      <c r="O873" t="s">
        <v>1800</v>
      </c>
      <c r="P873" t="s">
        <v>421</v>
      </c>
      <c r="Q873" t="s">
        <v>64</v>
      </c>
      <c r="R873" t="s">
        <v>607</v>
      </c>
      <c r="S873" t="s">
        <v>119</v>
      </c>
      <c r="T873" t="s">
        <v>192</v>
      </c>
      <c r="U873" t="s">
        <v>81</v>
      </c>
      <c r="V873" t="s">
        <v>95</v>
      </c>
      <c r="W873" t="s">
        <v>500</v>
      </c>
      <c r="X873" t="s">
        <v>97</v>
      </c>
      <c r="Y873" t="s">
        <v>64</v>
      </c>
      <c r="Z873" t="s">
        <v>51</v>
      </c>
      <c r="AA873" t="s">
        <v>176</v>
      </c>
      <c r="AB873" t="s">
        <v>251</v>
      </c>
      <c r="AC873" t="s">
        <v>64</v>
      </c>
      <c r="AD873" t="s">
        <v>307</v>
      </c>
      <c r="AE873" t="s">
        <v>507</v>
      </c>
      <c r="AF873" t="s">
        <v>69</v>
      </c>
      <c r="AG873" t="s">
        <v>382</v>
      </c>
      <c r="AH873" t="s">
        <v>71</v>
      </c>
      <c r="AI873" t="s">
        <v>288</v>
      </c>
      <c r="AJ873" t="s">
        <v>73</v>
      </c>
      <c r="AK873" t="s">
        <v>473</v>
      </c>
      <c r="AL873" t="s">
        <v>75</v>
      </c>
      <c r="AM873" t="s">
        <v>76</v>
      </c>
      <c r="AN873" t="s">
        <v>78</v>
      </c>
      <c r="AO873" t="s">
        <v>168</v>
      </c>
      <c r="AP873" t="s">
        <v>364</v>
      </c>
      <c r="AQ873" t="s">
        <v>333</v>
      </c>
      <c r="AR873" t="s">
        <v>64</v>
      </c>
      <c r="AS873" t="s">
        <v>340</v>
      </c>
      <c r="AT873" t="s">
        <v>171</v>
      </c>
      <c r="AU873" t="s">
        <v>84</v>
      </c>
    </row>
    <row r="874" spans="1:47" hidden="1" x14ac:dyDescent="0.3">
      <c r="A874" t="s">
        <v>4063</v>
      </c>
      <c r="B874" t="s">
        <v>4064</v>
      </c>
      <c r="C874" s="1" t="str">
        <f t="shared" si="72"/>
        <v>21:0097</v>
      </c>
      <c r="D874" s="1" t="str">
        <f t="shared" si="73"/>
        <v>21:0013</v>
      </c>
      <c r="E874" t="s">
        <v>4065</v>
      </c>
      <c r="F874" t="s">
        <v>4066</v>
      </c>
      <c r="H874">
        <v>65.954585800000004</v>
      </c>
      <c r="I874">
        <v>-113.54510500000001</v>
      </c>
      <c r="J874" s="1" t="str">
        <f t="shared" si="74"/>
        <v>Till</v>
      </c>
      <c r="K874" s="1" t="str">
        <f t="shared" si="75"/>
        <v>&lt;63 micron</v>
      </c>
      <c r="L874" t="s">
        <v>51</v>
      </c>
      <c r="M874" t="s">
        <v>929</v>
      </c>
      <c r="N874" t="s">
        <v>53</v>
      </c>
      <c r="O874" t="s">
        <v>877</v>
      </c>
      <c r="P874" t="s">
        <v>398</v>
      </c>
      <c r="Q874" t="s">
        <v>116</v>
      </c>
      <c r="R874" t="s">
        <v>382</v>
      </c>
      <c r="S874" t="s">
        <v>63</v>
      </c>
      <c r="T874" t="s">
        <v>120</v>
      </c>
      <c r="U874" t="s">
        <v>116</v>
      </c>
      <c r="V874" t="s">
        <v>154</v>
      </c>
      <c r="W874" t="s">
        <v>362</v>
      </c>
      <c r="X874" t="s">
        <v>97</v>
      </c>
      <c r="Y874" t="s">
        <v>64</v>
      </c>
      <c r="Z874" t="s">
        <v>51</v>
      </c>
      <c r="AA874" t="s">
        <v>152</v>
      </c>
      <c r="AB874" t="s">
        <v>487</v>
      </c>
      <c r="AC874" t="s">
        <v>64</v>
      </c>
      <c r="AD874" t="s">
        <v>1354</v>
      </c>
      <c r="AE874" t="s">
        <v>281</v>
      </c>
      <c r="AF874" t="s">
        <v>69</v>
      </c>
      <c r="AG874" t="s">
        <v>127</v>
      </c>
      <c r="AH874" t="s">
        <v>137</v>
      </c>
      <c r="AI874" t="s">
        <v>474</v>
      </c>
      <c r="AJ874" t="s">
        <v>73</v>
      </c>
      <c r="AK874" t="s">
        <v>421</v>
      </c>
      <c r="AL874" t="s">
        <v>75</v>
      </c>
      <c r="AM874" t="s">
        <v>76</v>
      </c>
      <c r="AN874" t="s">
        <v>61</v>
      </c>
      <c r="AO874" t="s">
        <v>78</v>
      </c>
      <c r="AP874" t="s">
        <v>72</v>
      </c>
      <c r="AQ874" t="s">
        <v>92</v>
      </c>
      <c r="AR874" t="s">
        <v>64</v>
      </c>
      <c r="AS874" t="s">
        <v>246</v>
      </c>
      <c r="AT874" t="s">
        <v>171</v>
      </c>
      <c r="AU874" t="s">
        <v>84</v>
      </c>
    </row>
    <row r="875" spans="1:47" hidden="1" x14ac:dyDescent="0.3">
      <c r="A875" t="s">
        <v>4067</v>
      </c>
      <c r="B875" t="s">
        <v>4068</v>
      </c>
      <c r="C875" s="1" t="str">
        <f t="shared" si="72"/>
        <v>21:0097</v>
      </c>
      <c r="D875" s="1" t="str">
        <f t="shared" si="73"/>
        <v>21:0013</v>
      </c>
      <c r="E875" t="s">
        <v>4069</v>
      </c>
      <c r="F875" t="s">
        <v>4070</v>
      </c>
      <c r="H875">
        <v>65.9647808</v>
      </c>
      <c r="I875">
        <v>-113.6453109</v>
      </c>
      <c r="J875" s="1" t="str">
        <f t="shared" si="74"/>
        <v>Till</v>
      </c>
      <c r="K875" s="1" t="str">
        <f t="shared" si="75"/>
        <v>&lt;63 micron</v>
      </c>
      <c r="L875" t="s">
        <v>51</v>
      </c>
      <c r="M875" t="s">
        <v>103</v>
      </c>
      <c r="N875" t="s">
        <v>116</v>
      </c>
      <c r="O875" t="s">
        <v>1116</v>
      </c>
      <c r="P875" t="s">
        <v>253</v>
      </c>
      <c r="Q875" t="s">
        <v>116</v>
      </c>
      <c r="R875" t="s">
        <v>136</v>
      </c>
      <c r="S875" t="s">
        <v>63</v>
      </c>
      <c r="T875" t="s">
        <v>149</v>
      </c>
      <c r="U875" t="s">
        <v>81</v>
      </c>
      <c r="V875" t="s">
        <v>154</v>
      </c>
      <c r="W875" t="s">
        <v>82</v>
      </c>
      <c r="X875" t="s">
        <v>97</v>
      </c>
      <c r="Y875" t="s">
        <v>64</v>
      </c>
      <c r="Z875" t="s">
        <v>51</v>
      </c>
      <c r="AA875" t="s">
        <v>276</v>
      </c>
      <c r="AB875" t="s">
        <v>2055</v>
      </c>
      <c r="AC875" t="s">
        <v>64</v>
      </c>
      <c r="AD875" t="s">
        <v>506</v>
      </c>
      <c r="AE875" t="s">
        <v>111</v>
      </c>
      <c r="AF875" t="s">
        <v>69</v>
      </c>
      <c r="AG875" t="s">
        <v>83</v>
      </c>
      <c r="AH875" t="s">
        <v>137</v>
      </c>
      <c r="AI875" t="s">
        <v>89</v>
      </c>
      <c r="AJ875" t="s">
        <v>73</v>
      </c>
      <c r="AK875" t="s">
        <v>105</v>
      </c>
      <c r="AL875" t="s">
        <v>75</v>
      </c>
      <c r="AM875" t="s">
        <v>76</v>
      </c>
      <c r="AN875" t="s">
        <v>78</v>
      </c>
      <c r="AO875" t="s">
        <v>104</v>
      </c>
      <c r="AP875" t="s">
        <v>72</v>
      </c>
      <c r="AQ875" t="s">
        <v>55</v>
      </c>
      <c r="AR875" t="s">
        <v>64</v>
      </c>
      <c r="AS875" t="s">
        <v>55</v>
      </c>
      <c r="AT875" t="s">
        <v>171</v>
      </c>
      <c r="AU875" t="s">
        <v>84</v>
      </c>
    </row>
    <row r="876" spans="1:47" hidden="1" x14ac:dyDescent="0.3">
      <c r="A876" t="s">
        <v>4071</v>
      </c>
      <c r="B876" t="s">
        <v>4072</v>
      </c>
      <c r="C876" s="1" t="str">
        <f t="shared" si="72"/>
        <v>21:0097</v>
      </c>
      <c r="D876" s="1" t="str">
        <f t="shared" si="73"/>
        <v>21:0013</v>
      </c>
      <c r="E876" t="s">
        <v>4073</v>
      </c>
      <c r="F876" t="s">
        <v>4074</v>
      </c>
      <c r="H876">
        <v>65.983629899999997</v>
      </c>
      <c r="I876">
        <v>-113.8886462</v>
      </c>
      <c r="J876" s="1" t="str">
        <f t="shared" si="74"/>
        <v>Till</v>
      </c>
      <c r="K876" s="1" t="str">
        <f t="shared" si="75"/>
        <v>&lt;63 micron</v>
      </c>
      <c r="L876" t="s">
        <v>51</v>
      </c>
      <c r="M876" t="s">
        <v>600</v>
      </c>
      <c r="N876" t="s">
        <v>56</v>
      </c>
      <c r="O876" t="s">
        <v>1184</v>
      </c>
      <c r="P876" t="s">
        <v>299</v>
      </c>
      <c r="Q876" t="s">
        <v>56</v>
      </c>
      <c r="R876" t="s">
        <v>164</v>
      </c>
      <c r="S876" t="s">
        <v>58</v>
      </c>
      <c r="T876" t="s">
        <v>346</v>
      </c>
      <c r="U876" t="s">
        <v>56</v>
      </c>
      <c r="V876" t="s">
        <v>259</v>
      </c>
      <c r="W876" t="s">
        <v>2935</v>
      </c>
      <c r="X876" t="s">
        <v>60</v>
      </c>
      <c r="Y876" t="s">
        <v>64</v>
      </c>
      <c r="Z876" t="s">
        <v>51</v>
      </c>
      <c r="AA876" t="s">
        <v>176</v>
      </c>
      <c r="AB876" t="s">
        <v>150</v>
      </c>
      <c r="AC876" t="s">
        <v>64</v>
      </c>
      <c r="AD876" t="s">
        <v>1378</v>
      </c>
      <c r="AE876" t="s">
        <v>287</v>
      </c>
      <c r="AF876" t="s">
        <v>69</v>
      </c>
      <c r="AG876" t="s">
        <v>692</v>
      </c>
      <c r="AH876" t="s">
        <v>137</v>
      </c>
      <c r="AI876" t="s">
        <v>63</v>
      </c>
      <c r="AJ876" t="s">
        <v>73</v>
      </c>
      <c r="AK876" t="s">
        <v>167</v>
      </c>
      <c r="AL876" t="s">
        <v>75</v>
      </c>
      <c r="AM876" t="s">
        <v>76</v>
      </c>
      <c r="AN876" t="s">
        <v>78</v>
      </c>
      <c r="AO876" t="s">
        <v>78</v>
      </c>
      <c r="AP876" t="s">
        <v>209</v>
      </c>
      <c r="AQ876" t="s">
        <v>78</v>
      </c>
      <c r="AR876" t="s">
        <v>64</v>
      </c>
      <c r="AS876" t="s">
        <v>81</v>
      </c>
      <c r="AT876" t="s">
        <v>171</v>
      </c>
      <c r="AU876" t="s">
        <v>84</v>
      </c>
    </row>
    <row r="877" spans="1:47" hidden="1" x14ac:dyDescent="0.3">
      <c r="A877" t="s">
        <v>4075</v>
      </c>
      <c r="B877" t="s">
        <v>4076</v>
      </c>
      <c r="C877" s="1" t="str">
        <f t="shared" si="72"/>
        <v>21:0097</v>
      </c>
      <c r="D877" s="1" t="str">
        <f t="shared" si="73"/>
        <v>21:0013</v>
      </c>
      <c r="E877" t="s">
        <v>4077</v>
      </c>
      <c r="F877" t="s">
        <v>4078</v>
      </c>
      <c r="H877">
        <v>65.9492233</v>
      </c>
      <c r="I877">
        <v>-113.7565687</v>
      </c>
      <c r="J877" s="1" t="str">
        <f t="shared" si="74"/>
        <v>Till</v>
      </c>
      <c r="K877" s="1" t="str">
        <f t="shared" si="75"/>
        <v>&lt;63 micron</v>
      </c>
      <c r="L877" t="s">
        <v>51</v>
      </c>
      <c r="M877" t="s">
        <v>80</v>
      </c>
      <c r="N877" t="s">
        <v>53</v>
      </c>
      <c r="O877" t="s">
        <v>112</v>
      </c>
      <c r="P877" t="s">
        <v>78</v>
      </c>
      <c r="Q877" t="s">
        <v>64</v>
      </c>
      <c r="R877" t="s">
        <v>562</v>
      </c>
      <c r="S877" t="s">
        <v>209</v>
      </c>
      <c r="T877" t="s">
        <v>218</v>
      </c>
      <c r="U877" t="s">
        <v>56</v>
      </c>
      <c r="V877" t="s">
        <v>117</v>
      </c>
      <c r="W877" t="s">
        <v>1231</v>
      </c>
      <c r="X877" t="s">
        <v>97</v>
      </c>
      <c r="Y877" t="s">
        <v>64</v>
      </c>
      <c r="Z877" t="s">
        <v>51</v>
      </c>
      <c r="AA877" t="s">
        <v>65</v>
      </c>
      <c r="AB877" t="s">
        <v>753</v>
      </c>
      <c r="AC877" t="s">
        <v>64</v>
      </c>
      <c r="AD877" t="s">
        <v>658</v>
      </c>
      <c r="AE877" t="s">
        <v>98</v>
      </c>
      <c r="AF877" t="s">
        <v>69</v>
      </c>
      <c r="AG877" t="s">
        <v>106</v>
      </c>
      <c r="AH877" t="s">
        <v>137</v>
      </c>
      <c r="AI877" t="s">
        <v>58</v>
      </c>
      <c r="AJ877" t="s">
        <v>73</v>
      </c>
      <c r="AK877" t="s">
        <v>125</v>
      </c>
      <c r="AL877" t="s">
        <v>75</v>
      </c>
      <c r="AM877" t="s">
        <v>76</v>
      </c>
      <c r="AN877" t="s">
        <v>78</v>
      </c>
      <c r="AO877" t="s">
        <v>95</v>
      </c>
      <c r="AP877" t="s">
        <v>260</v>
      </c>
      <c r="AQ877" t="s">
        <v>348</v>
      </c>
      <c r="AR877" t="s">
        <v>64</v>
      </c>
      <c r="AS877" t="s">
        <v>340</v>
      </c>
      <c r="AT877" t="s">
        <v>218</v>
      </c>
      <c r="AU877" t="s">
        <v>84</v>
      </c>
    </row>
    <row r="878" spans="1:47" hidden="1" x14ac:dyDescent="0.3">
      <c r="A878" t="s">
        <v>4079</v>
      </c>
      <c r="B878" t="s">
        <v>4080</v>
      </c>
      <c r="C878" s="1" t="str">
        <f t="shared" si="72"/>
        <v>21:0097</v>
      </c>
      <c r="D878" s="1" t="str">
        <f t="shared" si="73"/>
        <v>21:0013</v>
      </c>
      <c r="E878" t="s">
        <v>4081</v>
      </c>
      <c r="F878" t="s">
        <v>4082</v>
      </c>
      <c r="H878">
        <v>65.921040099999999</v>
      </c>
      <c r="I878">
        <v>-113.87881470000001</v>
      </c>
      <c r="J878" s="1" t="str">
        <f t="shared" si="74"/>
        <v>Till</v>
      </c>
      <c r="K878" s="1" t="str">
        <f t="shared" si="75"/>
        <v>&lt;63 micron</v>
      </c>
      <c r="L878" t="s">
        <v>51</v>
      </c>
      <c r="M878" t="s">
        <v>340</v>
      </c>
      <c r="N878" t="s">
        <v>53</v>
      </c>
      <c r="O878" t="s">
        <v>203</v>
      </c>
      <c r="P878" t="s">
        <v>167</v>
      </c>
      <c r="Q878" t="s">
        <v>81</v>
      </c>
      <c r="R878" t="s">
        <v>127</v>
      </c>
      <c r="S878" t="s">
        <v>97</v>
      </c>
      <c r="T878" t="s">
        <v>68</v>
      </c>
      <c r="U878" t="s">
        <v>81</v>
      </c>
      <c r="V878" t="s">
        <v>95</v>
      </c>
      <c r="W878" t="s">
        <v>459</v>
      </c>
      <c r="X878" t="s">
        <v>63</v>
      </c>
      <c r="Y878" t="s">
        <v>64</v>
      </c>
      <c r="Z878" t="s">
        <v>51</v>
      </c>
      <c r="AA878" t="s">
        <v>336</v>
      </c>
      <c r="AB878" t="s">
        <v>2055</v>
      </c>
      <c r="AC878" t="s">
        <v>81</v>
      </c>
      <c r="AD878" t="s">
        <v>883</v>
      </c>
      <c r="AE878" t="s">
        <v>276</v>
      </c>
      <c r="AF878" t="s">
        <v>69</v>
      </c>
      <c r="AG878" t="s">
        <v>164</v>
      </c>
      <c r="AH878" t="s">
        <v>102</v>
      </c>
      <c r="AI878" t="s">
        <v>430</v>
      </c>
      <c r="AJ878" t="s">
        <v>73</v>
      </c>
      <c r="AK878" t="s">
        <v>339</v>
      </c>
      <c r="AL878" t="s">
        <v>75</v>
      </c>
      <c r="AM878" t="s">
        <v>76</v>
      </c>
      <c r="AN878" t="s">
        <v>78</v>
      </c>
      <c r="AO878" t="s">
        <v>104</v>
      </c>
      <c r="AP878" t="s">
        <v>58</v>
      </c>
      <c r="AQ878" t="s">
        <v>299</v>
      </c>
      <c r="AR878" t="s">
        <v>64</v>
      </c>
      <c r="AS878" t="s">
        <v>55</v>
      </c>
      <c r="AT878" t="s">
        <v>171</v>
      </c>
      <c r="AU878" t="s">
        <v>84</v>
      </c>
    </row>
    <row r="879" spans="1:47" hidden="1" x14ac:dyDescent="0.3">
      <c r="A879" t="s">
        <v>4083</v>
      </c>
      <c r="B879" t="s">
        <v>4084</v>
      </c>
      <c r="C879" s="1" t="str">
        <f t="shared" si="72"/>
        <v>21:0097</v>
      </c>
      <c r="D879" s="1" t="str">
        <f t="shared" si="73"/>
        <v>21:0013</v>
      </c>
      <c r="E879" t="s">
        <v>4085</v>
      </c>
      <c r="F879" t="s">
        <v>4086</v>
      </c>
      <c r="H879">
        <v>65.9007632</v>
      </c>
      <c r="I879">
        <v>-113.73965010000001</v>
      </c>
      <c r="J879" s="1" t="str">
        <f t="shared" si="74"/>
        <v>Till</v>
      </c>
      <c r="K879" s="1" t="str">
        <f t="shared" si="75"/>
        <v>&lt;63 micron</v>
      </c>
      <c r="L879" t="s">
        <v>51</v>
      </c>
      <c r="M879" t="s">
        <v>80</v>
      </c>
      <c r="N879" t="s">
        <v>116</v>
      </c>
      <c r="O879" t="s">
        <v>1353</v>
      </c>
      <c r="P879" t="s">
        <v>246</v>
      </c>
      <c r="Q879" t="s">
        <v>64</v>
      </c>
      <c r="R879" t="s">
        <v>164</v>
      </c>
      <c r="S879" t="s">
        <v>97</v>
      </c>
      <c r="T879" t="s">
        <v>192</v>
      </c>
      <c r="U879" t="s">
        <v>56</v>
      </c>
      <c r="V879" t="s">
        <v>95</v>
      </c>
      <c r="W879" t="s">
        <v>452</v>
      </c>
      <c r="X879" t="s">
        <v>63</v>
      </c>
      <c r="Y879" t="s">
        <v>64</v>
      </c>
      <c r="Z879" t="s">
        <v>51</v>
      </c>
      <c r="AA879" t="s">
        <v>98</v>
      </c>
      <c r="AB879" t="s">
        <v>2349</v>
      </c>
      <c r="AC879" t="s">
        <v>64</v>
      </c>
      <c r="AD879" t="s">
        <v>193</v>
      </c>
      <c r="AE879" t="s">
        <v>470</v>
      </c>
      <c r="AF879" t="s">
        <v>69</v>
      </c>
      <c r="AG879" t="s">
        <v>211</v>
      </c>
      <c r="AH879" t="s">
        <v>251</v>
      </c>
      <c r="AI879" t="s">
        <v>332</v>
      </c>
      <c r="AJ879" t="s">
        <v>73</v>
      </c>
      <c r="AK879" t="s">
        <v>103</v>
      </c>
      <c r="AL879" t="s">
        <v>75</v>
      </c>
      <c r="AM879" t="s">
        <v>76</v>
      </c>
      <c r="AN879" t="s">
        <v>78</v>
      </c>
      <c r="AO879" t="s">
        <v>78</v>
      </c>
      <c r="AP879" t="s">
        <v>58</v>
      </c>
      <c r="AQ879" t="s">
        <v>77</v>
      </c>
      <c r="AR879" t="s">
        <v>64</v>
      </c>
      <c r="AS879" t="s">
        <v>92</v>
      </c>
      <c r="AT879" t="s">
        <v>123</v>
      </c>
      <c r="AU879" t="s">
        <v>84</v>
      </c>
    </row>
    <row r="880" spans="1:47" hidden="1" x14ac:dyDescent="0.3">
      <c r="A880" t="s">
        <v>4087</v>
      </c>
      <c r="B880" t="s">
        <v>4088</v>
      </c>
      <c r="C880" s="1" t="str">
        <f t="shared" si="72"/>
        <v>21:0097</v>
      </c>
      <c r="D880" s="1" t="str">
        <f t="shared" si="73"/>
        <v>21:0013</v>
      </c>
      <c r="E880" t="s">
        <v>4089</v>
      </c>
      <c r="F880" t="s">
        <v>4090</v>
      </c>
      <c r="H880">
        <v>65.807547600000007</v>
      </c>
      <c r="I880">
        <v>-113.9083399</v>
      </c>
      <c r="J880" s="1" t="str">
        <f t="shared" si="74"/>
        <v>Till</v>
      </c>
      <c r="K880" s="1" t="str">
        <f t="shared" si="75"/>
        <v>&lt;63 micron</v>
      </c>
      <c r="L880" t="s">
        <v>51</v>
      </c>
      <c r="M880" t="s">
        <v>299</v>
      </c>
      <c r="N880" t="s">
        <v>53</v>
      </c>
      <c r="O880" t="s">
        <v>877</v>
      </c>
      <c r="P880" t="s">
        <v>105</v>
      </c>
      <c r="Q880" t="s">
        <v>64</v>
      </c>
      <c r="R880" t="s">
        <v>369</v>
      </c>
      <c r="S880" t="s">
        <v>63</v>
      </c>
      <c r="T880" t="s">
        <v>338</v>
      </c>
      <c r="U880" t="s">
        <v>81</v>
      </c>
      <c r="V880" t="s">
        <v>259</v>
      </c>
      <c r="W880" t="s">
        <v>2214</v>
      </c>
      <c r="X880" t="s">
        <v>63</v>
      </c>
      <c r="Y880" t="s">
        <v>64</v>
      </c>
      <c r="Z880" t="s">
        <v>51</v>
      </c>
      <c r="AA880" t="s">
        <v>98</v>
      </c>
      <c r="AB880" t="s">
        <v>150</v>
      </c>
      <c r="AC880" t="s">
        <v>64</v>
      </c>
      <c r="AD880" t="s">
        <v>831</v>
      </c>
      <c r="AE880" t="s">
        <v>223</v>
      </c>
      <c r="AF880" t="s">
        <v>69</v>
      </c>
      <c r="AG880" t="s">
        <v>211</v>
      </c>
      <c r="AH880" t="s">
        <v>102</v>
      </c>
      <c r="AI880" t="s">
        <v>202</v>
      </c>
      <c r="AJ880" t="s">
        <v>73</v>
      </c>
      <c r="AK880" t="s">
        <v>105</v>
      </c>
      <c r="AL880" t="s">
        <v>75</v>
      </c>
      <c r="AM880" t="s">
        <v>76</v>
      </c>
      <c r="AN880" t="s">
        <v>78</v>
      </c>
      <c r="AO880" t="s">
        <v>78</v>
      </c>
      <c r="AP880" t="s">
        <v>364</v>
      </c>
      <c r="AQ880" t="s">
        <v>595</v>
      </c>
      <c r="AR880" t="s">
        <v>64</v>
      </c>
      <c r="AS880" t="s">
        <v>82</v>
      </c>
      <c r="AT880" t="s">
        <v>171</v>
      </c>
      <c r="AU880" t="s">
        <v>84</v>
      </c>
    </row>
    <row r="881" spans="1:47" hidden="1" x14ac:dyDescent="0.3">
      <c r="A881" t="s">
        <v>4091</v>
      </c>
      <c r="B881" t="s">
        <v>4092</v>
      </c>
      <c r="C881" s="1" t="str">
        <f t="shared" si="72"/>
        <v>21:0097</v>
      </c>
      <c r="D881" s="1" t="str">
        <f t="shared" si="73"/>
        <v>21:0013</v>
      </c>
      <c r="E881" t="s">
        <v>4093</v>
      </c>
      <c r="F881" t="s">
        <v>4094</v>
      </c>
      <c r="H881">
        <v>65.760251299999993</v>
      </c>
      <c r="I881">
        <v>-113.7025759</v>
      </c>
      <c r="J881" s="1" t="str">
        <f t="shared" si="74"/>
        <v>Till</v>
      </c>
      <c r="K881" s="1" t="str">
        <f t="shared" si="75"/>
        <v>&lt;63 micron</v>
      </c>
      <c r="L881" t="s">
        <v>51</v>
      </c>
      <c r="M881" t="s">
        <v>125</v>
      </c>
      <c r="N881" t="s">
        <v>53</v>
      </c>
      <c r="O881" t="s">
        <v>1353</v>
      </c>
      <c r="P881" t="s">
        <v>340</v>
      </c>
      <c r="Q881" t="s">
        <v>64</v>
      </c>
      <c r="R881" t="s">
        <v>123</v>
      </c>
      <c r="S881" t="s">
        <v>97</v>
      </c>
      <c r="T881" t="s">
        <v>346</v>
      </c>
      <c r="U881" t="s">
        <v>81</v>
      </c>
      <c r="V881" t="s">
        <v>61</v>
      </c>
      <c r="W881" t="s">
        <v>326</v>
      </c>
      <c r="X881" t="s">
        <v>63</v>
      </c>
      <c r="Y881" t="s">
        <v>64</v>
      </c>
      <c r="Z881" t="s">
        <v>51</v>
      </c>
      <c r="AA881" t="s">
        <v>336</v>
      </c>
      <c r="AB881" t="s">
        <v>2680</v>
      </c>
      <c r="AC881" t="s">
        <v>64</v>
      </c>
      <c r="AD881" t="s">
        <v>864</v>
      </c>
      <c r="AE881" t="s">
        <v>101</v>
      </c>
      <c r="AF881" t="s">
        <v>69</v>
      </c>
      <c r="AG881" t="s">
        <v>607</v>
      </c>
      <c r="AH881" t="s">
        <v>71</v>
      </c>
      <c r="AI881" t="s">
        <v>298</v>
      </c>
      <c r="AJ881" t="s">
        <v>73</v>
      </c>
      <c r="AK881" t="s">
        <v>355</v>
      </c>
      <c r="AL881" t="s">
        <v>75</v>
      </c>
      <c r="AM881" t="s">
        <v>76</v>
      </c>
      <c r="AN881" t="s">
        <v>259</v>
      </c>
      <c r="AO881" t="s">
        <v>219</v>
      </c>
      <c r="AP881" t="s">
        <v>58</v>
      </c>
      <c r="AQ881" t="s">
        <v>271</v>
      </c>
      <c r="AR881" t="s">
        <v>64</v>
      </c>
      <c r="AS881" t="s">
        <v>56</v>
      </c>
      <c r="AT881" t="s">
        <v>171</v>
      </c>
      <c r="AU881" t="s">
        <v>84</v>
      </c>
    </row>
    <row r="882" spans="1:47" hidden="1" x14ac:dyDescent="0.3">
      <c r="A882" t="s">
        <v>4095</v>
      </c>
      <c r="B882" t="s">
        <v>4096</v>
      </c>
      <c r="C882" s="1" t="str">
        <f t="shared" si="72"/>
        <v>21:0097</v>
      </c>
      <c r="D882" s="1" t="str">
        <f t="shared" si="73"/>
        <v>21:0013</v>
      </c>
      <c r="E882" t="s">
        <v>4097</v>
      </c>
      <c r="F882" t="s">
        <v>4098</v>
      </c>
      <c r="H882">
        <v>65.839575999999994</v>
      </c>
      <c r="I882">
        <v>-113.7480293</v>
      </c>
      <c r="J882" s="1" t="str">
        <f t="shared" si="74"/>
        <v>Till</v>
      </c>
      <c r="K882" s="1" t="str">
        <f t="shared" si="75"/>
        <v>&lt;63 micron</v>
      </c>
      <c r="L882" t="s">
        <v>51</v>
      </c>
      <c r="M882" t="s">
        <v>339</v>
      </c>
      <c r="N882" t="s">
        <v>60</v>
      </c>
      <c r="O882" t="s">
        <v>1353</v>
      </c>
      <c r="P882" t="s">
        <v>81</v>
      </c>
      <c r="Q882" t="s">
        <v>81</v>
      </c>
      <c r="R882" t="s">
        <v>156</v>
      </c>
      <c r="S882" t="s">
        <v>63</v>
      </c>
      <c r="T882" t="s">
        <v>318</v>
      </c>
      <c r="U882" t="s">
        <v>56</v>
      </c>
      <c r="V882" t="s">
        <v>95</v>
      </c>
      <c r="W882" t="s">
        <v>854</v>
      </c>
      <c r="X882" t="s">
        <v>97</v>
      </c>
      <c r="Y882" t="s">
        <v>64</v>
      </c>
      <c r="Z882" t="s">
        <v>51</v>
      </c>
      <c r="AA882" t="s">
        <v>176</v>
      </c>
      <c r="AB882" t="s">
        <v>487</v>
      </c>
      <c r="AC882" t="s">
        <v>64</v>
      </c>
      <c r="AD882" t="s">
        <v>81</v>
      </c>
      <c r="AE882" t="s">
        <v>507</v>
      </c>
      <c r="AF882" t="s">
        <v>69</v>
      </c>
      <c r="AG882" t="s">
        <v>272</v>
      </c>
      <c r="AH882" t="s">
        <v>102</v>
      </c>
      <c r="AI882" t="s">
        <v>600</v>
      </c>
      <c r="AJ882" t="s">
        <v>73</v>
      </c>
      <c r="AK882" t="s">
        <v>297</v>
      </c>
      <c r="AL882" t="s">
        <v>75</v>
      </c>
      <c r="AM882" t="s">
        <v>76</v>
      </c>
      <c r="AN882" t="s">
        <v>147</v>
      </c>
      <c r="AO882" t="s">
        <v>104</v>
      </c>
      <c r="AP882" t="s">
        <v>195</v>
      </c>
      <c r="AQ882" t="s">
        <v>55</v>
      </c>
      <c r="AR882" t="s">
        <v>64</v>
      </c>
      <c r="AS882" t="s">
        <v>126</v>
      </c>
      <c r="AT882" t="s">
        <v>171</v>
      </c>
      <c r="AU882" t="s">
        <v>84</v>
      </c>
    </row>
    <row r="883" spans="1:47" hidden="1" x14ac:dyDescent="0.3">
      <c r="A883" t="s">
        <v>4099</v>
      </c>
      <c r="B883" t="s">
        <v>4100</v>
      </c>
      <c r="C883" s="1" t="str">
        <f t="shared" si="72"/>
        <v>21:0097</v>
      </c>
      <c r="D883" s="1" t="str">
        <f t="shared" si="73"/>
        <v>21:0013</v>
      </c>
      <c r="E883" t="s">
        <v>4101</v>
      </c>
      <c r="F883" t="s">
        <v>4102</v>
      </c>
      <c r="H883">
        <v>65.828314500000005</v>
      </c>
      <c r="I883">
        <v>-113.60277790000001</v>
      </c>
      <c r="J883" s="1" t="str">
        <f t="shared" si="74"/>
        <v>Till</v>
      </c>
      <c r="K883" s="1" t="str">
        <f t="shared" si="75"/>
        <v>&lt;63 micron</v>
      </c>
      <c r="L883" t="s">
        <v>51</v>
      </c>
      <c r="M883" t="s">
        <v>283</v>
      </c>
      <c r="N883" t="s">
        <v>81</v>
      </c>
      <c r="O883" t="s">
        <v>345</v>
      </c>
      <c r="P883" t="s">
        <v>55</v>
      </c>
      <c r="Q883" t="s">
        <v>64</v>
      </c>
      <c r="R883" t="s">
        <v>127</v>
      </c>
      <c r="S883" t="s">
        <v>181</v>
      </c>
      <c r="T883" t="s">
        <v>149</v>
      </c>
      <c r="U883" t="s">
        <v>81</v>
      </c>
      <c r="V883" t="s">
        <v>95</v>
      </c>
      <c r="W883" t="s">
        <v>697</v>
      </c>
      <c r="X883" t="s">
        <v>119</v>
      </c>
      <c r="Y883" t="s">
        <v>64</v>
      </c>
      <c r="Z883" t="s">
        <v>51</v>
      </c>
      <c r="AA883" t="s">
        <v>334</v>
      </c>
      <c r="AB883" t="s">
        <v>391</v>
      </c>
      <c r="AC883" t="s">
        <v>64</v>
      </c>
      <c r="AD883" t="s">
        <v>471</v>
      </c>
      <c r="AE883" t="s">
        <v>176</v>
      </c>
      <c r="AF883" t="s">
        <v>224</v>
      </c>
      <c r="AG883" t="s">
        <v>414</v>
      </c>
      <c r="AH883" t="s">
        <v>194</v>
      </c>
      <c r="AI883" t="s">
        <v>600</v>
      </c>
      <c r="AJ883" t="s">
        <v>73</v>
      </c>
      <c r="AK883" t="s">
        <v>60</v>
      </c>
      <c r="AL883" t="s">
        <v>75</v>
      </c>
      <c r="AM883" t="s">
        <v>76</v>
      </c>
      <c r="AN883" t="s">
        <v>78</v>
      </c>
      <c r="AO883" t="s">
        <v>137</v>
      </c>
      <c r="AP883" t="s">
        <v>209</v>
      </c>
      <c r="AQ883" t="s">
        <v>56</v>
      </c>
      <c r="AR883" t="s">
        <v>64</v>
      </c>
      <c r="AS883" t="s">
        <v>56</v>
      </c>
      <c r="AT883" t="s">
        <v>327</v>
      </c>
      <c r="AU883" t="s">
        <v>84</v>
      </c>
    </row>
    <row r="884" spans="1:47" hidden="1" x14ac:dyDescent="0.3">
      <c r="A884" t="s">
        <v>4103</v>
      </c>
      <c r="B884" t="s">
        <v>4104</v>
      </c>
      <c r="C884" s="1" t="str">
        <f t="shared" si="72"/>
        <v>21:0097</v>
      </c>
      <c r="D884" s="1" t="str">
        <f t="shared" si="73"/>
        <v>21:0013</v>
      </c>
      <c r="E884" t="s">
        <v>4105</v>
      </c>
      <c r="F884" t="s">
        <v>4106</v>
      </c>
      <c r="H884">
        <v>65.884709099999995</v>
      </c>
      <c r="I884">
        <v>-113.6052045</v>
      </c>
      <c r="J884" s="1" t="str">
        <f t="shared" si="74"/>
        <v>Till</v>
      </c>
      <c r="K884" s="1" t="str">
        <f t="shared" si="75"/>
        <v>&lt;63 micron</v>
      </c>
      <c r="L884" t="s">
        <v>51</v>
      </c>
      <c r="M884" t="s">
        <v>314</v>
      </c>
      <c r="N884" t="s">
        <v>53</v>
      </c>
      <c r="O884" t="s">
        <v>1116</v>
      </c>
      <c r="P884" t="s">
        <v>78</v>
      </c>
      <c r="Q884" t="s">
        <v>259</v>
      </c>
      <c r="R884" t="s">
        <v>414</v>
      </c>
      <c r="S884" t="s">
        <v>97</v>
      </c>
      <c r="T884" t="s">
        <v>192</v>
      </c>
      <c r="U884" t="s">
        <v>81</v>
      </c>
      <c r="V884" t="s">
        <v>61</v>
      </c>
      <c r="W884" t="s">
        <v>577</v>
      </c>
      <c r="X884" t="s">
        <v>119</v>
      </c>
      <c r="Y884" t="s">
        <v>64</v>
      </c>
      <c r="Z884" t="s">
        <v>51</v>
      </c>
      <c r="AA884" t="s">
        <v>206</v>
      </c>
      <c r="AB884" t="s">
        <v>768</v>
      </c>
      <c r="AC884" t="s">
        <v>64</v>
      </c>
      <c r="AD884" t="s">
        <v>429</v>
      </c>
      <c r="AE884" t="s">
        <v>223</v>
      </c>
      <c r="AF884" t="s">
        <v>69</v>
      </c>
      <c r="AG884" t="s">
        <v>607</v>
      </c>
      <c r="AH884" t="s">
        <v>102</v>
      </c>
      <c r="AI884" t="s">
        <v>332</v>
      </c>
      <c r="AJ884" t="s">
        <v>73</v>
      </c>
      <c r="AK884" t="s">
        <v>103</v>
      </c>
      <c r="AL884" t="s">
        <v>75</v>
      </c>
      <c r="AM884" t="s">
        <v>76</v>
      </c>
      <c r="AN884" t="s">
        <v>78</v>
      </c>
      <c r="AO884" t="s">
        <v>137</v>
      </c>
      <c r="AP884" t="s">
        <v>58</v>
      </c>
      <c r="AQ884" t="s">
        <v>126</v>
      </c>
      <c r="AR884" t="s">
        <v>64</v>
      </c>
      <c r="AS884" t="s">
        <v>333</v>
      </c>
      <c r="AT884" t="s">
        <v>171</v>
      </c>
      <c r="AU884" t="s">
        <v>84</v>
      </c>
    </row>
    <row r="885" spans="1:47" hidden="1" x14ac:dyDescent="0.3">
      <c r="A885" t="s">
        <v>4107</v>
      </c>
      <c r="B885" t="s">
        <v>4108</v>
      </c>
      <c r="C885" s="1" t="str">
        <f t="shared" si="72"/>
        <v>21:0097</v>
      </c>
      <c r="D885" s="1" t="str">
        <f t="shared" si="73"/>
        <v>21:0013</v>
      </c>
      <c r="E885" t="s">
        <v>4109</v>
      </c>
      <c r="F885" t="s">
        <v>4110</v>
      </c>
      <c r="H885">
        <v>65.876092</v>
      </c>
      <c r="I885">
        <v>-113.39303990000001</v>
      </c>
      <c r="J885" s="1" t="str">
        <f t="shared" si="74"/>
        <v>Till</v>
      </c>
      <c r="K885" s="1" t="str">
        <f t="shared" si="75"/>
        <v>&lt;63 micron</v>
      </c>
      <c r="L885" t="s">
        <v>51</v>
      </c>
      <c r="M885" t="s">
        <v>595</v>
      </c>
      <c r="N885" t="s">
        <v>53</v>
      </c>
      <c r="O885" t="s">
        <v>1116</v>
      </c>
      <c r="P885" t="s">
        <v>56</v>
      </c>
      <c r="Q885" t="s">
        <v>81</v>
      </c>
      <c r="R885" t="s">
        <v>145</v>
      </c>
      <c r="S885" t="s">
        <v>181</v>
      </c>
      <c r="T885" t="s">
        <v>192</v>
      </c>
      <c r="U885" t="s">
        <v>81</v>
      </c>
      <c r="V885" t="s">
        <v>61</v>
      </c>
      <c r="W885" t="s">
        <v>583</v>
      </c>
      <c r="X885" t="s">
        <v>72</v>
      </c>
      <c r="Y885" t="s">
        <v>64</v>
      </c>
      <c r="Z885" t="s">
        <v>51</v>
      </c>
      <c r="AA885" t="s">
        <v>68</v>
      </c>
      <c r="AB885" t="s">
        <v>1172</v>
      </c>
      <c r="AC885" t="s">
        <v>64</v>
      </c>
      <c r="AD885" t="s">
        <v>286</v>
      </c>
      <c r="AE885" t="s">
        <v>152</v>
      </c>
      <c r="AF885" t="s">
        <v>69</v>
      </c>
      <c r="AG885" t="s">
        <v>273</v>
      </c>
      <c r="AH885" t="s">
        <v>194</v>
      </c>
      <c r="AI885" t="s">
        <v>600</v>
      </c>
      <c r="AJ885" t="s">
        <v>73</v>
      </c>
      <c r="AK885" t="s">
        <v>355</v>
      </c>
      <c r="AL885" t="s">
        <v>75</v>
      </c>
      <c r="AM885" t="s">
        <v>76</v>
      </c>
      <c r="AN885" t="s">
        <v>78</v>
      </c>
      <c r="AO885" t="s">
        <v>78</v>
      </c>
      <c r="AP885" t="s">
        <v>58</v>
      </c>
      <c r="AQ885" t="s">
        <v>595</v>
      </c>
      <c r="AR885" t="s">
        <v>64</v>
      </c>
      <c r="AS885" t="s">
        <v>170</v>
      </c>
      <c r="AT885" t="s">
        <v>171</v>
      </c>
      <c r="AU885" t="s">
        <v>84</v>
      </c>
    </row>
    <row r="886" spans="1:47" hidden="1" x14ac:dyDescent="0.3">
      <c r="A886" t="s">
        <v>4111</v>
      </c>
      <c r="B886" t="s">
        <v>4112</v>
      </c>
      <c r="C886" s="1" t="str">
        <f t="shared" si="72"/>
        <v>21:0097</v>
      </c>
      <c r="D886" s="1" t="str">
        <f t="shared" si="73"/>
        <v>21:0013</v>
      </c>
      <c r="E886" t="s">
        <v>4113</v>
      </c>
      <c r="F886" t="s">
        <v>4114</v>
      </c>
      <c r="H886">
        <v>65.702750499999993</v>
      </c>
      <c r="I886">
        <v>-113.1560376</v>
      </c>
      <c r="J886" s="1" t="str">
        <f t="shared" si="74"/>
        <v>Till</v>
      </c>
      <c r="K886" s="1" t="str">
        <f t="shared" si="75"/>
        <v>&lt;63 micron</v>
      </c>
      <c r="L886" t="s">
        <v>51</v>
      </c>
      <c r="M886" t="s">
        <v>161</v>
      </c>
      <c r="N886" t="s">
        <v>56</v>
      </c>
      <c r="O886" t="s">
        <v>1324</v>
      </c>
      <c r="P886" t="s">
        <v>348</v>
      </c>
      <c r="Q886" t="s">
        <v>81</v>
      </c>
      <c r="R886" t="s">
        <v>607</v>
      </c>
      <c r="S886" t="s">
        <v>181</v>
      </c>
      <c r="T886" t="s">
        <v>176</v>
      </c>
      <c r="U886" t="s">
        <v>259</v>
      </c>
      <c r="V886" t="s">
        <v>95</v>
      </c>
      <c r="W886" t="s">
        <v>915</v>
      </c>
      <c r="X886" t="s">
        <v>119</v>
      </c>
      <c r="Y886" t="s">
        <v>64</v>
      </c>
      <c r="Z886" t="s">
        <v>51</v>
      </c>
      <c r="AA886" t="s">
        <v>101</v>
      </c>
      <c r="AB886" t="s">
        <v>2680</v>
      </c>
      <c r="AC886" t="s">
        <v>64</v>
      </c>
      <c r="AD886" t="s">
        <v>165</v>
      </c>
      <c r="AE886" t="s">
        <v>287</v>
      </c>
      <c r="AF886" t="s">
        <v>69</v>
      </c>
      <c r="AG886" t="s">
        <v>382</v>
      </c>
      <c r="AH886" t="s">
        <v>71</v>
      </c>
      <c r="AI886" t="s">
        <v>314</v>
      </c>
      <c r="AJ886" t="s">
        <v>73</v>
      </c>
      <c r="AK886" t="s">
        <v>167</v>
      </c>
      <c r="AL886" t="s">
        <v>75</v>
      </c>
      <c r="AM886" t="s">
        <v>76</v>
      </c>
      <c r="AN886" t="s">
        <v>78</v>
      </c>
      <c r="AO886" t="s">
        <v>78</v>
      </c>
      <c r="AP886" t="s">
        <v>166</v>
      </c>
      <c r="AQ886" t="s">
        <v>348</v>
      </c>
      <c r="AR886" t="s">
        <v>64</v>
      </c>
      <c r="AS886" t="s">
        <v>56</v>
      </c>
      <c r="AT886" t="s">
        <v>211</v>
      </c>
      <c r="AU886" t="s">
        <v>84</v>
      </c>
    </row>
    <row r="887" spans="1:47" hidden="1" x14ac:dyDescent="0.3">
      <c r="A887" t="s">
        <v>4115</v>
      </c>
      <c r="B887" t="s">
        <v>4116</v>
      </c>
      <c r="C887" s="1" t="str">
        <f t="shared" si="72"/>
        <v>21:0097</v>
      </c>
      <c r="D887" s="1" t="str">
        <f t="shared" si="73"/>
        <v>21:0013</v>
      </c>
      <c r="E887" t="s">
        <v>4117</v>
      </c>
      <c r="F887" t="s">
        <v>4118</v>
      </c>
      <c r="H887">
        <v>65.619219700000002</v>
      </c>
      <c r="I887">
        <v>-113.1672415</v>
      </c>
      <c r="J887" s="1" t="str">
        <f t="shared" si="74"/>
        <v>Till</v>
      </c>
      <c r="K887" s="1" t="str">
        <f t="shared" si="75"/>
        <v>&lt;63 micron</v>
      </c>
      <c r="L887" t="s">
        <v>51</v>
      </c>
      <c r="M887" t="s">
        <v>72</v>
      </c>
      <c r="N887" t="s">
        <v>53</v>
      </c>
      <c r="O887" t="s">
        <v>3689</v>
      </c>
      <c r="P887" t="s">
        <v>271</v>
      </c>
      <c r="Q887" t="s">
        <v>259</v>
      </c>
      <c r="R887" t="s">
        <v>316</v>
      </c>
      <c r="S887" t="s">
        <v>181</v>
      </c>
      <c r="T887" t="s">
        <v>318</v>
      </c>
      <c r="U887" t="s">
        <v>81</v>
      </c>
      <c r="V887" t="s">
        <v>95</v>
      </c>
      <c r="W887" t="s">
        <v>285</v>
      </c>
      <c r="X887" t="s">
        <v>97</v>
      </c>
      <c r="Y887" t="s">
        <v>64</v>
      </c>
      <c r="Z887" t="s">
        <v>51</v>
      </c>
      <c r="AA887" t="s">
        <v>223</v>
      </c>
      <c r="AB887" t="s">
        <v>576</v>
      </c>
      <c r="AC887" t="s">
        <v>64</v>
      </c>
      <c r="AD887" t="s">
        <v>246</v>
      </c>
      <c r="AE887" t="s">
        <v>507</v>
      </c>
      <c r="AF887" t="s">
        <v>69</v>
      </c>
      <c r="AG887" t="s">
        <v>101</v>
      </c>
      <c r="AH887" t="s">
        <v>71</v>
      </c>
      <c r="AI887" t="s">
        <v>277</v>
      </c>
      <c r="AJ887" t="s">
        <v>73</v>
      </c>
      <c r="AK887" t="s">
        <v>421</v>
      </c>
      <c r="AL887" t="s">
        <v>75</v>
      </c>
      <c r="AM887" t="s">
        <v>76</v>
      </c>
      <c r="AN887" t="s">
        <v>78</v>
      </c>
      <c r="AO887" t="s">
        <v>78</v>
      </c>
      <c r="AP887" t="s">
        <v>226</v>
      </c>
      <c r="AQ887" t="s">
        <v>300</v>
      </c>
      <c r="AR887" t="s">
        <v>64</v>
      </c>
      <c r="AS887" t="s">
        <v>333</v>
      </c>
      <c r="AT887" t="s">
        <v>145</v>
      </c>
      <c r="AU887" t="s">
        <v>84</v>
      </c>
    </row>
    <row r="888" spans="1:47" hidden="1" x14ac:dyDescent="0.3">
      <c r="A888" t="s">
        <v>4119</v>
      </c>
      <c r="B888" t="s">
        <v>4120</v>
      </c>
      <c r="C888" s="1" t="str">
        <f t="shared" si="72"/>
        <v>21:0097</v>
      </c>
      <c r="D888" s="1" t="str">
        <f t="shared" si="73"/>
        <v>21:0013</v>
      </c>
      <c r="E888" t="s">
        <v>4121</v>
      </c>
      <c r="F888" t="s">
        <v>4122</v>
      </c>
      <c r="H888">
        <v>65.726374399999997</v>
      </c>
      <c r="I888">
        <v>-112.991646</v>
      </c>
      <c r="J888" s="1" t="str">
        <f t="shared" si="74"/>
        <v>Till</v>
      </c>
      <c r="K888" s="1" t="str">
        <f t="shared" si="75"/>
        <v>&lt;63 micron</v>
      </c>
      <c r="L888" t="s">
        <v>51</v>
      </c>
      <c r="M888" t="s">
        <v>232</v>
      </c>
      <c r="N888" t="s">
        <v>72</v>
      </c>
      <c r="O888" t="s">
        <v>1184</v>
      </c>
      <c r="P888" t="s">
        <v>271</v>
      </c>
      <c r="Q888" t="s">
        <v>64</v>
      </c>
      <c r="R888" t="s">
        <v>435</v>
      </c>
      <c r="S888" t="s">
        <v>60</v>
      </c>
      <c r="T888" t="s">
        <v>149</v>
      </c>
      <c r="U888" t="s">
        <v>259</v>
      </c>
      <c r="V888" t="s">
        <v>253</v>
      </c>
      <c r="W888" t="s">
        <v>527</v>
      </c>
      <c r="X888" t="s">
        <v>58</v>
      </c>
      <c r="Y888" t="s">
        <v>64</v>
      </c>
      <c r="Z888" t="s">
        <v>51</v>
      </c>
      <c r="AA888" t="s">
        <v>284</v>
      </c>
      <c r="AB888" t="s">
        <v>3327</v>
      </c>
      <c r="AC888" t="s">
        <v>64</v>
      </c>
      <c r="AD888" t="s">
        <v>246</v>
      </c>
      <c r="AE888" t="s">
        <v>814</v>
      </c>
      <c r="AF888" t="s">
        <v>69</v>
      </c>
      <c r="AG888" t="s">
        <v>338</v>
      </c>
      <c r="AH888" t="s">
        <v>983</v>
      </c>
      <c r="AI888" t="s">
        <v>74</v>
      </c>
      <c r="AJ888" t="s">
        <v>73</v>
      </c>
      <c r="AK888" t="s">
        <v>533</v>
      </c>
      <c r="AL888" t="s">
        <v>75</v>
      </c>
      <c r="AM888" t="s">
        <v>76</v>
      </c>
      <c r="AN888" t="s">
        <v>253</v>
      </c>
      <c r="AO888" t="s">
        <v>259</v>
      </c>
      <c r="AP888" t="s">
        <v>114</v>
      </c>
      <c r="AQ888" t="s">
        <v>398</v>
      </c>
      <c r="AR888" t="s">
        <v>64</v>
      </c>
      <c r="AS888" t="s">
        <v>91</v>
      </c>
      <c r="AT888" t="s">
        <v>171</v>
      </c>
      <c r="AU888" t="s">
        <v>84</v>
      </c>
    </row>
    <row r="889" spans="1:47" hidden="1" x14ac:dyDescent="0.3">
      <c r="A889" t="s">
        <v>4123</v>
      </c>
      <c r="B889" t="s">
        <v>4124</v>
      </c>
      <c r="C889" s="1" t="str">
        <f t="shared" ref="C889:C924" si="76">HYPERLINK("https://geochem.nrcan.gc.ca/cdogs/content/bdl/bdl210097_e.htm", "21:0097")</f>
        <v>21:0097</v>
      </c>
      <c r="D889" s="1" t="str">
        <f t="shared" ref="D889:D924" si="77">HYPERLINK("https://geochem.nrcan.gc.ca/cdogs/content/svy/svy210013_e.htm", "21:0013")</f>
        <v>21:0013</v>
      </c>
      <c r="E889" t="s">
        <v>4125</v>
      </c>
      <c r="F889" t="s">
        <v>4126</v>
      </c>
      <c r="H889">
        <v>65.768328699999998</v>
      </c>
      <c r="I889">
        <v>-113.02288729999999</v>
      </c>
      <c r="J889" s="1" t="str">
        <f t="shared" si="74"/>
        <v>Till</v>
      </c>
      <c r="K889" s="1" t="str">
        <f t="shared" si="75"/>
        <v>&lt;63 micron</v>
      </c>
      <c r="L889" t="s">
        <v>51</v>
      </c>
      <c r="M889" t="s">
        <v>474</v>
      </c>
      <c r="N889" t="s">
        <v>81</v>
      </c>
      <c r="O889" t="s">
        <v>707</v>
      </c>
      <c r="P889" t="s">
        <v>436</v>
      </c>
      <c r="Q889" t="s">
        <v>56</v>
      </c>
      <c r="R889" t="s">
        <v>140</v>
      </c>
      <c r="S889" t="s">
        <v>116</v>
      </c>
      <c r="T889" t="s">
        <v>206</v>
      </c>
      <c r="U889" t="s">
        <v>259</v>
      </c>
      <c r="V889" t="s">
        <v>61</v>
      </c>
      <c r="W889" t="s">
        <v>878</v>
      </c>
      <c r="X889" t="s">
        <v>58</v>
      </c>
      <c r="Y889" t="s">
        <v>64</v>
      </c>
      <c r="Z889" t="s">
        <v>51</v>
      </c>
      <c r="AA889" t="s">
        <v>149</v>
      </c>
      <c r="AB889" t="s">
        <v>2680</v>
      </c>
      <c r="AC889" t="s">
        <v>64</v>
      </c>
      <c r="AD889" t="s">
        <v>1384</v>
      </c>
      <c r="AE889" t="s">
        <v>101</v>
      </c>
      <c r="AF889" t="s">
        <v>69</v>
      </c>
      <c r="AG889" t="s">
        <v>316</v>
      </c>
      <c r="AH889" t="s">
        <v>71</v>
      </c>
      <c r="AI889" t="s">
        <v>52</v>
      </c>
      <c r="AJ889" t="s">
        <v>73</v>
      </c>
      <c r="AK889" t="s">
        <v>314</v>
      </c>
      <c r="AL889" t="s">
        <v>75</v>
      </c>
      <c r="AM889" t="s">
        <v>76</v>
      </c>
      <c r="AN889" t="s">
        <v>95</v>
      </c>
      <c r="AO889" t="s">
        <v>168</v>
      </c>
      <c r="AP889" t="s">
        <v>209</v>
      </c>
      <c r="AQ889" t="s">
        <v>405</v>
      </c>
      <c r="AR889" t="s">
        <v>64</v>
      </c>
      <c r="AS889" t="s">
        <v>481</v>
      </c>
      <c r="AT889" t="s">
        <v>171</v>
      </c>
      <c r="AU889" t="s">
        <v>84</v>
      </c>
    </row>
    <row r="890" spans="1:47" hidden="1" x14ac:dyDescent="0.3">
      <c r="A890" t="s">
        <v>4127</v>
      </c>
      <c r="B890" t="s">
        <v>4128</v>
      </c>
      <c r="C890" s="1" t="str">
        <f t="shared" si="76"/>
        <v>21:0097</v>
      </c>
      <c r="D890" s="1" t="str">
        <f t="shared" si="77"/>
        <v>21:0013</v>
      </c>
      <c r="E890" t="s">
        <v>4129</v>
      </c>
      <c r="F890" t="s">
        <v>4130</v>
      </c>
      <c r="H890">
        <v>65.780306999999993</v>
      </c>
      <c r="I890">
        <v>-113.1360517</v>
      </c>
      <c r="J890" s="1" t="str">
        <f t="shared" si="74"/>
        <v>Till</v>
      </c>
      <c r="K890" s="1" t="str">
        <f t="shared" si="75"/>
        <v>&lt;63 micron</v>
      </c>
      <c r="L890" t="s">
        <v>51</v>
      </c>
      <c r="M890" t="s">
        <v>600</v>
      </c>
      <c r="N890" t="s">
        <v>181</v>
      </c>
      <c r="O890" t="s">
        <v>352</v>
      </c>
      <c r="P890" t="s">
        <v>78</v>
      </c>
      <c r="Q890" t="s">
        <v>81</v>
      </c>
      <c r="R890" t="s">
        <v>197</v>
      </c>
      <c r="S890" t="s">
        <v>60</v>
      </c>
      <c r="T890" t="s">
        <v>206</v>
      </c>
      <c r="U890" t="s">
        <v>259</v>
      </c>
      <c r="V890" t="s">
        <v>147</v>
      </c>
      <c r="W890" t="s">
        <v>253</v>
      </c>
      <c r="X890" t="s">
        <v>72</v>
      </c>
      <c r="Y890" t="s">
        <v>64</v>
      </c>
      <c r="Z890" t="s">
        <v>51</v>
      </c>
      <c r="AA890" t="s">
        <v>814</v>
      </c>
      <c r="AB890" t="s">
        <v>2680</v>
      </c>
      <c r="AC890" t="s">
        <v>64</v>
      </c>
      <c r="AD890" t="s">
        <v>246</v>
      </c>
      <c r="AE890" t="s">
        <v>98</v>
      </c>
      <c r="AF890" t="s">
        <v>179</v>
      </c>
      <c r="AG890" t="s">
        <v>363</v>
      </c>
      <c r="AH890" t="s">
        <v>983</v>
      </c>
      <c r="AI890" t="s">
        <v>264</v>
      </c>
      <c r="AJ890" t="s">
        <v>73</v>
      </c>
      <c r="AK890" t="s">
        <v>264</v>
      </c>
      <c r="AL890" t="s">
        <v>75</v>
      </c>
      <c r="AM890" t="s">
        <v>76</v>
      </c>
      <c r="AN890" t="s">
        <v>78</v>
      </c>
      <c r="AO890" t="s">
        <v>137</v>
      </c>
      <c r="AP890" t="s">
        <v>58</v>
      </c>
      <c r="AQ890" t="s">
        <v>340</v>
      </c>
      <c r="AR890" t="s">
        <v>64</v>
      </c>
      <c r="AS890" t="s">
        <v>436</v>
      </c>
      <c r="AT890" t="s">
        <v>171</v>
      </c>
      <c r="AU890" t="s">
        <v>84</v>
      </c>
    </row>
    <row r="891" spans="1:47" hidden="1" x14ac:dyDescent="0.3">
      <c r="A891" t="s">
        <v>4131</v>
      </c>
      <c r="B891" t="s">
        <v>4132</v>
      </c>
      <c r="C891" s="1" t="str">
        <f t="shared" si="76"/>
        <v>21:0097</v>
      </c>
      <c r="D891" s="1" t="str">
        <f t="shared" si="77"/>
        <v>21:0013</v>
      </c>
      <c r="E891" t="s">
        <v>4133</v>
      </c>
      <c r="F891" t="s">
        <v>4134</v>
      </c>
      <c r="H891">
        <v>65.791746700000004</v>
      </c>
      <c r="I891">
        <v>-113.24359509999999</v>
      </c>
      <c r="J891" s="1" t="str">
        <f t="shared" si="74"/>
        <v>Till</v>
      </c>
      <c r="K891" s="1" t="str">
        <f t="shared" si="75"/>
        <v>&lt;63 micron</v>
      </c>
      <c r="L891" t="s">
        <v>51</v>
      </c>
      <c r="M891" t="s">
        <v>314</v>
      </c>
      <c r="N891" t="s">
        <v>116</v>
      </c>
      <c r="O891" t="s">
        <v>216</v>
      </c>
      <c r="P891" t="s">
        <v>333</v>
      </c>
      <c r="Q891" t="s">
        <v>64</v>
      </c>
      <c r="R891" t="s">
        <v>132</v>
      </c>
      <c r="S891" t="s">
        <v>63</v>
      </c>
      <c r="T891" t="s">
        <v>318</v>
      </c>
      <c r="U891" t="s">
        <v>259</v>
      </c>
      <c r="V891" t="s">
        <v>61</v>
      </c>
      <c r="W891" t="s">
        <v>519</v>
      </c>
      <c r="X891" t="s">
        <v>72</v>
      </c>
      <c r="Y891" t="s">
        <v>64</v>
      </c>
      <c r="Z891" t="s">
        <v>51</v>
      </c>
      <c r="AA891" t="s">
        <v>149</v>
      </c>
      <c r="AB891" t="s">
        <v>251</v>
      </c>
      <c r="AC891" t="s">
        <v>64</v>
      </c>
      <c r="AD891" t="s">
        <v>320</v>
      </c>
      <c r="AE891" t="s">
        <v>101</v>
      </c>
      <c r="AF891" t="s">
        <v>69</v>
      </c>
      <c r="AG891" t="s">
        <v>354</v>
      </c>
      <c r="AH891" t="s">
        <v>71</v>
      </c>
      <c r="AI891" t="s">
        <v>277</v>
      </c>
      <c r="AJ891" t="s">
        <v>73</v>
      </c>
      <c r="AK891" t="s">
        <v>208</v>
      </c>
      <c r="AL891" t="s">
        <v>75</v>
      </c>
      <c r="AM891" t="s">
        <v>76</v>
      </c>
      <c r="AN891" t="s">
        <v>61</v>
      </c>
      <c r="AO891" t="s">
        <v>78</v>
      </c>
      <c r="AP891" t="s">
        <v>114</v>
      </c>
      <c r="AQ891" t="s">
        <v>56</v>
      </c>
      <c r="AR891" t="s">
        <v>64</v>
      </c>
      <c r="AS891" t="s">
        <v>595</v>
      </c>
      <c r="AT891" t="s">
        <v>171</v>
      </c>
      <c r="AU891" t="s">
        <v>84</v>
      </c>
    </row>
    <row r="892" spans="1:47" hidden="1" x14ac:dyDescent="0.3">
      <c r="A892" t="s">
        <v>4135</v>
      </c>
      <c r="B892" t="s">
        <v>4136</v>
      </c>
      <c r="C892" s="1" t="str">
        <f t="shared" si="76"/>
        <v>21:0097</v>
      </c>
      <c r="D892" s="1" t="str">
        <f t="shared" si="77"/>
        <v>21:0013</v>
      </c>
      <c r="E892" t="s">
        <v>4137</v>
      </c>
      <c r="F892" t="s">
        <v>4138</v>
      </c>
      <c r="H892">
        <v>65.993375499999999</v>
      </c>
      <c r="I892">
        <v>-112.9239065</v>
      </c>
      <c r="J892" s="1" t="str">
        <f t="shared" si="74"/>
        <v>Till</v>
      </c>
      <c r="K892" s="1" t="str">
        <f t="shared" si="75"/>
        <v>&lt;63 micron</v>
      </c>
      <c r="L892" t="s">
        <v>51</v>
      </c>
      <c r="M892" t="s">
        <v>595</v>
      </c>
      <c r="N892" t="s">
        <v>53</v>
      </c>
      <c r="O892" t="s">
        <v>909</v>
      </c>
      <c r="P892" t="s">
        <v>126</v>
      </c>
      <c r="Q892" t="s">
        <v>64</v>
      </c>
      <c r="R892" t="s">
        <v>218</v>
      </c>
      <c r="S892" t="s">
        <v>119</v>
      </c>
      <c r="T892" t="s">
        <v>414</v>
      </c>
      <c r="U892" t="s">
        <v>81</v>
      </c>
      <c r="V892" t="s">
        <v>259</v>
      </c>
      <c r="W892" t="s">
        <v>992</v>
      </c>
      <c r="X892" t="s">
        <v>181</v>
      </c>
      <c r="Y892" t="s">
        <v>64</v>
      </c>
      <c r="Z892" t="s">
        <v>51</v>
      </c>
      <c r="AA892" t="s">
        <v>152</v>
      </c>
      <c r="AB892" t="s">
        <v>150</v>
      </c>
      <c r="AC892" t="s">
        <v>64</v>
      </c>
      <c r="AD892" t="s">
        <v>719</v>
      </c>
      <c r="AE892" t="s">
        <v>507</v>
      </c>
      <c r="AF892" t="s">
        <v>69</v>
      </c>
      <c r="AG892" t="s">
        <v>217</v>
      </c>
      <c r="AH892" t="s">
        <v>71</v>
      </c>
      <c r="AI892" t="s">
        <v>161</v>
      </c>
      <c r="AJ892" t="s">
        <v>73</v>
      </c>
      <c r="AK892" t="s">
        <v>116</v>
      </c>
      <c r="AL892" t="s">
        <v>75</v>
      </c>
      <c r="AM892" t="s">
        <v>76</v>
      </c>
      <c r="AN892" t="s">
        <v>78</v>
      </c>
      <c r="AO892" t="s">
        <v>78</v>
      </c>
      <c r="AP892" t="s">
        <v>636</v>
      </c>
      <c r="AQ892" t="s">
        <v>78</v>
      </c>
      <c r="AR892" t="s">
        <v>64</v>
      </c>
      <c r="AS892" t="s">
        <v>81</v>
      </c>
      <c r="AT892" t="s">
        <v>171</v>
      </c>
      <c r="AU892" t="s">
        <v>84</v>
      </c>
    </row>
    <row r="893" spans="1:47" hidden="1" x14ac:dyDescent="0.3">
      <c r="A893" t="s">
        <v>4139</v>
      </c>
      <c r="B893" t="s">
        <v>4140</v>
      </c>
      <c r="C893" s="1" t="str">
        <f t="shared" si="76"/>
        <v>21:0097</v>
      </c>
      <c r="D893" s="1" t="str">
        <f t="shared" si="77"/>
        <v>21:0013</v>
      </c>
      <c r="E893" t="s">
        <v>4141</v>
      </c>
      <c r="F893" t="s">
        <v>4142</v>
      </c>
      <c r="H893">
        <v>65.943911999999997</v>
      </c>
      <c r="I893">
        <v>-112.954651</v>
      </c>
      <c r="J893" s="1" t="str">
        <f t="shared" si="74"/>
        <v>Till</v>
      </c>
      <c r="K893" s="1" t="str">
        <f t="shared" si="75"/>
        <v>&lt;63 micron</v>
      </c>
      <c r="L893" t="s">
        <v>51</v>
      </c>
      <c r="M893" t="s">
        <v>116</v>
      </c>
      <c r="N893" t="s">
        <v>53</v>
      </c>
      <c r="O893" t="s">
        <v>203</v>
      </c>
      <c r="P893" t="s">
        <v>78</v>
      </c>
      <c r="Q893" t="s">
        <v>64</v>
      </c>
      <c r="R893" t="s">
        <v>607</v>
      </c>
      <c r="S893" t="s">
        <v>63</v>
      </c>
      <c r="T893" t="s">
        <v>814</v>
      </c>
      <c r="U893" t="s">
        <v>81</v>
      </c>
      <c r="V893" t="s">
        <v>154</v>
      </c>
      <c r="W893" t="s">
        <v>577</v>
      </c>
      <c r="X893" t="s">
        <v>63</v>
      </c>
      <c r="Y893" t="s">
        <v>64</v>
      </c>
      <c r="Z893" t="s">
        <v>51</v>
      </c>
      <c r="AA893" t="s">
        <v>98</v>
      </c>
      <c r="AB893" t="s">
        <v>134</v>
      </c>
      <c r="AC893" t="s">
        <v>64</v>
      </c>
      <c r="AD893" t="s">
        <v>81</v>
      </c>
      <c r="AE893" t="s">
        <v>162</v>
      </c>
      <c r="AF893" t="s">
        <v>69</v>
      </c>
      <c r="AG893" t="s">
        <v>164</v>
      </c>
      <c r="AH893" t="s">
        <v>71</v>
      </c>
      <c r="AI893" t="s">
        <v>125</v>
      </c>
      <c r="AJ893" t="s">
        <v>73</v>
      </c>
      <c r="AK893" t="s">
        <v>473</v>
      </c>
      <c r="AL893" t="s">
        <v>75</v>
      </c>
      <c r="AM893" t="s">
        <v>76</v>
      </c>
      <c r="AN893" t="s">
        <v>78</v>
      </c>
      <c r="AO893" t="s">
        <v>251</v>
      </c>
      <c r="AP893" t="s">
        <v>250</v>
      </c>
      <c r="AQ893" t="s">
        <v>56</v>
      </c>
      <c r="AR893" t="s">
        <v>64</v>
      </c>
      <c r="AS893" t="s">
        <v>246</v>
      </c>
      <c r="AT893" t="s">
        <v>171</v>
      </c>
      <c r="AU893" t="s">
        <v>84</v>
      </c>
    </row>
    <row r="894" spans="1:47" hidden="1" x14ac:dyDescent="0.3">
      <c r="A894" t="s">
        <v>4143</v>
      </c>
      <c r="B894" t="s">
        <v>4144</v>
      </c>
      <c r="C894" s="1" t="str">
        <f t="shared" si="76"/>
        <v>21:0097</v>
      </c>
      <c r="D894" s="1" t="str">
        <f t="shared" si="77"/>
        <v>21:0013</v>
      </c>
      <c r="E894" t="s">
        <v>4145</v>
      </c>
      <c r="F894" t="s">
        <v>4146</v>
      </c>
      <c r="H894">
        <v>65.963153500000004</v>
      </c>
      <c r="I894">
        <v>-112.8125982</v>
      </c>
      <c r="J894" s="1" t="str">
        <f t="shared" si="74"/>
        <v>Till</v>
      </c>
      <c r="K894" s="1" t="str">
        <f t="shared" si="75"/>
        <v>&lt;63 micron</v>
      </c>
      <c r="L894" t="s">
        <v>51</v>
      </c>
      <c r="M894" t="s">
        <v>436</v>
      </c>
      <c r="N894" t="s">
        <v>53</v>
      </c>
      <c r="O894" t="s">
        <v>203</v>
      </c>
      <c r="P894" t="s">
        <v>300</v>
      </c>
      <c r="Q894" t="s">
        <v>64</v>
      </c>
      <c r="R894" t="s">
        <v>272</v>
      </c>
      <c r="S894" t="s">
        <v>63</v>
      </c>
      <c r="T894" t="s">
        <v>296</v>
      </c>
      <c r="U894" t="s">
        <v>81</v>
      </c>
      <c r="V894" t="s">
        <v>95</v>
      </c>
      <c r="W894" t="s">
        <v>81</v>
      </c>
      <c r="X894" t="s">
        <v>97</v>
      </c>
      <c r="Y894" t="s">
        <v>64</v>
      </c>
      <c r="Z894" t="s">
        <v>51</v>
      </c>
      <c r="AA894" t="s">
        <v>206</v>
      </c>
      <c r="AB894" t="s">
        <v>606</v>
      </c>
      <c r="AC894" t="s">
        <v>64</v>
      </c>
      <c r="AD894" t="s">
        <v>326</v>
      </c>
      <c r="AE894" t="s">
        <v>162</v>
      </c>
      <c r="AF894" t="s">
        <v>69</v>
      </c>
      <c r="AG894" t="s">
        <v>211</v>
      </c>
      <c r="AH894" t="s">
        <v>194</v>
      </c>
      <c r="AI894" t="s">
        <v>332</v>
      </c>
      <c r="AJ894" t="s">
        <v>73</v>
      </c>
      <c r="AK894" t="s">
        <v>167</v>
      </c>
      <c r="AL894" t="s">
        <v>75</v>
      </c>
      <c r="AM894" t="s">
        <v>76</v>
      </c>
      <c r="AN894" t="s">
        <v>300</v>
      </c>
      <c r="AO894" t="s">
        <v>104</v>
      </c>
      <c r="AP894" t="s">
        <v>166</v>
      </c>
      <c r="AQ894" t="s">
        <v>333</v>
      </c>
      <c r="AR894" t="s">
        <v>64</v>
      </c>
      <c r="AS894" t="s">
        <v>246</v>
      </c>
      <c r="AT894" t="s">
        <v>171</v>
      </c>
      <c r="AU894" t="s">
        <v>84</v>
      </c>
    </row>
    <row r="895" spans="1:47" hidden="1" x14ac:dyDescent="0.3">
      <c r="A895" t="s">
        <v>4147</v>
      </c>
      <c r="B895" t="s">
        <v>4148</v>
      </c>
      <c r="C895" s="1" t="str">
        <f t="shared" si="76"/>
        <v>21:0097</v>
      </c>
      <c r="D895" s="1" t="str">
        <f t="shared" si="77"/>
        <v>21:0013</v>
      </c>
      <c r="E895" t="s">
        <v>4149</v>
      </c>
      <c r="F895" t="s">
        <v>4150</v>
      </c>
      <c r="H895">
        <v>65.908554899999999</v>
      </c>
      <c r="I895">
        <v>-112.8794774</v>
      </c>
      <c r="J895" s="1" t="str">
        <f t="shared" si="74"/>
        <v>Till</v>
      </c>
      <c r="K895" s="1" t="str">
        <f t="shared" si="75"/>
        <v>&lt;63 micron</v>
      </c>
      <c r="L895" t="s">
        <v>51</v>
      </c>
      <c r="M895" t="s">
        <v>481</v>
      </c>
      <c r="N895" t="s">
        <v>56</v>
      </c>
      <c r="O895" t="s">
        <v>270</v>
      </c>
      <c r="P895" t="s">
        <v>210</v>
      </c>
      <c r="Q895" t="s">
        <v>64</v>
      </c>
      <c r="R895" t="s">
        <v>249</v>
      </c>
      <c r="S895" t="s">
        <v>181</v>
      </c>
      <c r="T895" t="s">
        <v>346</v>
      </c>
      <c r="U895" t="s">
        <v>81</v>
      </c>
      <c r="V895" t="s">
        <v>154</v>
      </c>
      <c r="W895" t="s">
        <v>820</v>
      </c>
      <c r="X895" t="s">
        <v>97</v>
      </c>
      <c r="Y895" t="s">
        <v>64</v>
      </c>
      <c r="Z895" t="s">
        <v>51</v>
      </c>
      <c r="AA895" t="s">
        <v>101</v>
      </c>
      <c r="AB895" t="s">
        <v>102</v>
      </c>
      <c r="AC895" t="s">
        <v>64</v>
      </c>
      <c r="AD895" t="s">
        <v>820</v>
      </c>
      <c r="AE895" t="s">
        <v>269</v>
      </c>
      <c r="AF895" t="s">
        <v>69</v>
      </c>
      <c r="AG895" t="s">
        <v>217</v>
      </c>
      <c r="AH895" t="s">
        <v>102</v>
      </c>
      <c r="AI895" t="s">
        <v>80</v>
      </c>
      <c r="AJ895" t="s">
        <v>73</v>
      </c>
      <c r="AK895" t="s">
        <v>421</v>
      </c>
      <c r="AL895" t="s">
        <v>75</v>
      </c>
      <c r="AM895" t="s">
        <v>76</v>
      </c>
      <c r="AN895" t="s">
        <v>300</v>
      </c>
      <c r="AO895" t="s">
        <v>78</v>
      </c>
      <c r="AP895" t="s">
        <v>166</v>
      </c>
      <c r="AQ895" t="s">
        <v>126</v>
      </c>
      <c r="AR895" t="s">
        <v>64</v>
      </c>
      <c r="AS895" t="s">
        <v>82</v>
      </c>
      <c r="AT895" t="s">
        <v>171</v>
      </c>
      <c r="AU895" t="s">
        <v>84</v>
      </c>
    </row>
    <row r="896" spans="1:47" hidden="1" x14ac:dyDescent="0.3">
      <c r="A896" t="s">
        <v>4151</v>
      </c>
      <c r="B896" t="s">
        <v>4152</v>
      </c>
      <c r="C896" s="1" t="str">
        <f t="shared" si="76"/>
        <v>21:0097</v>
      </c>
      <c r="D896" s="1" t="str">
        <f t="shared" si="77"/>
        <v>21:0013</v>
      </c>
      <c r="E896" t="s">
        <v>4153</v>
      </c>
      <c r="F896" t="s">
        <v>4154</v>
      </c>
      <c r="H896">
        <v>65.853433699999997</v>
      </c>
      <c r="I896">
        <v>-112.9859685</v>
      </c>
      <c r="J896" s="1" t="str">
        <f t="shared" si="74"/>
        <v>Till</v>
      </c>
      <c r="K896" s="1" t="str">
        <f t="shared" si="75"/>
        <v>&lt;63 micron</v>
      </c>
      <c r="L896" t="s">
        <v>51</v>
      </c>
      <c r="M896" t="s">
        <v>56</v>
      </c>
      <c r="N896" t="s">
        <v>60</v>
      </c>
      <c r="O896" t="s">
        <v>352</v>
      </c>
      <c r="P896" t="s">
        <v>271</v>
      </c>
      <c r="Q896" t="s">
        <v>64</v>
      </c>
      <c r="R896" t="s">
        <v>93</v>
      </c>
      <c r="S896" t="s">
        <v>181</v>
      </c>
      <c r="T896" t="s">
        <v>68</v>
      </c>
      <c r="U896" t="s">
        <v>81</v>
      </c>
      <c r="V896" t="s">
        <v>154</v>
      </c>
      <c r="W896" t="s">
        <v>506</v>
      </c>
      <c r="X896" t="s">
        <v>63</v>
      </c>
      <c r="Y896" t="s">
        <v>64</v>
      </c>
      <c r="Z896" t="s">
        <v>51</v>
      </c>
      <c r="AA896" t="s">
        <v>98</v>
      </c>
      <c r="AB896" t="s">
        <v>408</v>
      </c>
      <c r="AC896" t="s">
        <v>64</v>
      </c>
      <c r="AD896" t="s">
        <v>442</v>
      </c>
      <c r="AE896" t="s">
        <v>507</v>
      </c>
      <c r="AF896" t="s">
        <v>69</v>
      </c>
      <c r="AG896" t="s">
        <v>369</v>
      </c>
      <c r="AH896" t="s">
        <v>71</v>
      </c>
      <c r="AI896" t="s">
        <v>264</v>
      </c>
      <c r="AJ896" t="s">
        <v>73</v>
      </c>
      <c r="AK896" t="s">
        <v>167</v>
      </c>
      <c r="AL896" t="s">
        <v>75</v>
      </c>
      <c r="AM896" t="s">
        <v>76</v>
      </c>
      <c r="AN896" t="s">
        <v>78</v>
      </c>
      <c r="AO896" t="s">
        <v>104</v>
      </c>
      <c r="AP896" t="s">
        <v>58</v>
      </c>
      <c r="AQ896" t="s">
        <v>333</v>
      </c>
      <c r="AR896" t="s">
        <v>64</v>
      </c>
      <c r="AS896" t="s">
        <v>299</v>
      </c>
      <c r="AT896" t="s">
        <v>171</v>
      </c>
      <c r="AU896" t="s">
        <v>84</v>
      </c>
    </row>
    <row r="897" spans="1:47" hidden="1" x14ac:dyDescent="0.3">
      <c r="A897" t="s">
        <v>4155</v>
      </c>
      <c r="B897" t="s">
        <v>4156</v>
      </c>
      <c r="C897" s="1" t="str">
        <f t="shared" si="76"/>
        <v>21:0097</v>
      </c>
      <c r="D897" s="1" t="str">
        <f t="shared" si="77"/>
        <v>21:0013</v>
      </c>
      <c r="E897" t="s">
        <v>4157</v>
      </c>
      <c r="F897" t="s">
        <v>4158</v>
      </c>
      <c r="H897">
        <v>65.848881300000002</v>
      </c>
      <c r="I897">
        <v>-112.8823019</v>
      </c>
      <c r="J897" s="1" t="str">
        <f t="shared" si="74"/>
        <v>Till</v>
      </c>
      <c r="K897" s="1" t="str">
        <f t="shared" si="75"/>
        <v>&lt;63 micron</v>
      </c>
      <c r="L897" t="s">
        <v>51</v>
      </c>
      <c r="M897" t="s">
        <v>436</v>
      </c>
      <c r="N897" t="s">
        <v>56</v>
      </c>
      <c r="O897" t="s">
        <v>216</v>
      </c>
      <c r="P897" t="s">
        <v>78</v>
      </c>
      <c r="Q897" t="s">
        <v>259</v>
      </c>
      <c r="R897" t="s">
        <v>272</v>
      </c>
      <c r="S897" t="s">
        <v>181</v>
      </c>
      <c r="T897" t="s">
        <v>206</v>
      </c>
      <c r="U897" t="s">
        <v>81</v>
      </c>
      <c r="V897" t="s">
        <v>154</v>
      </c>
      <c r="W897" t="s">
        <v>915</v>
      </c>
      <c r="X897" t="s">
        <v>97</v>
      </c>
      <c r="Y897" t="s">
        <v>64</v>
      </c>
      <c r="Z897" t="s">
        <v>51</v>
      </c>
      <c r="AA897" t="s">
        <v>98</v>
      </c>
      <c r="AB897" t="s">
        <v>606</v>
      </c>
      <c r="AC897" t="s">
        <v>64</v>
      </c>
      <c r="AD897" t="s">
        <v>122</v>
      </c>
      <c r="AE897" t="s">
        <v>507</v>
      </c>
      <c r="AF897" t="s">
        <v>69</v>
      </c>
      <c r="AG897" t="s">
        <v>308</v>
      </c>
      <c r="AH897" t="s">
        <v>194</v>
      </c>
      <c r="AI897" t="s">
        <v>196</v>
      </c>
      <c r="AJ897" t="s">
        <v>73</v>
      </c>
      <c r="AK897" t="s">
        <v>473</v>
      </c>
      <c r="AL897" t="s">
        <v>75</v>
      </c>
      <c r="AM897" t="s">
        <v>76</v>
      </c>
      <c r="AN897" t="s">
        <v>78</v>
      </c>
      <c r="AO897" t="s">
        <v>78</v>
      </c>
      <c r="AP897" t="s">
        <v>207</v>
      </c>
      <c r="AQ897" t="s">
        <v>436</v>
      </c>
      <c r="AR897" t="s">
        <v>64</v>
      </c>
      <c r="AS897" t="s">
        <v>126</v>
      </c>
      <c r="AT897" t="s">
        <v>171</v>
      </c>
      <c r="AU897" t="s">
        <v>84</v>
      </c>
    </row>
    <row r="898" spans="1:47" hidden="1" x14ac:dyDescent="0.3">
      <c r="A898" t="s">
        <v>4159</v>
      </c>
      <c r="B898" t="s">
        <v>4160</v>
      </c>
      <c r="C898" s="1" t="str">
        <f t="shared" si="76"/>
        <v>21:0097</v>
      </c>
      <c r="D898" s="1" t="str">
        <f t="shared" si="77"/>
        <v>21:0013</v>
      </c>
      <c r="E898" t="s">
        <v>4161</v>
      </c>
      <c r="F898" t="s">
        <v>4162</v>
      </c>
      <c r="H898">
        <v>65.7943882</v>
      </c>
      <c r="I898">
        <v>-112.7567327</v>
      </c>
      <c r="J898" s="1" t="str">
        <f t="shared" si="74"/>
        <v>Till</v>
      </c>
      <c r="K898" s="1" t="str">
        <f t="shared" si="75"/>
        <v>&lt;63 micron</v>
      </c>
      <c r="L898" t="s">
        <v>51</v>
      </c>
      <c r="M898" t="s">
        <v>340</v>
      </c>
      <c r="N898" t="s">
        <v>116</v>
      </c>
      <c r="O898" t="s">
        <v>315</v>
      </c>
      <c r="P898" t="s">
        <v>78</v>
      </c>
      <c r="Q898" t="s">
        <v>81</v>
      </c>
      <c r="R898" t="s">
        <v>136</v>
      </c>
      <c r="S898" t="s">
        <v>181</v>
      </c>
      <c r="T898" t="s">
        <v>346</v>
      </c>
      <c r="U898" t="s">
        <v>259</v>
      </c>
      <c r="V898" t="s">
        <v>154</v>
      </c>
      <c r="W898" t="s">
        <v>630</v>
      </c>
      <c r="X898" t="s">
        <v>97</v>
      </c>
      <c r="Y898" t="s">
        <v>64</v>
      </c>
      <c r="Z898" t="s">
        <v>51</v>
      </c>
      <c r="AA898" t="s">
        <v>101</v>
      </c>
      <c r="AB898" t="s">
        <v>121</v>
      </c>
      <c r="AC898" t="s">
        <v>64</v>
      </c>
      <c r="AD898" t="s">
        <v>248</v>
      </c>
      <c r="AE898" t="s">
        <v>507</v>
      </c>
      <c r="AF898" t="s">
        <v>69</v>
      </c>
      <c r="AG898" t="s">
        <v>354</v>
      </c>
      <c r="AH898" t="s">
        <v>71</v>
      </c>
      <c r="AI898" t="s">
        <v>80</v>
      </c>
      <c r="AJ898" t="s">
        <v>73</v>
      </c>
      <c r="AK898" t="s">
        <v>105</v>
      </c>
      <c r="AL898" t="s">
        <v>75</v>
      </c>
      <c r="AM898" t="s">
        <v>76</v>
      </c>
      <c r="AN898" t="s">
        <v>78</v>
      </c>
      <c r="AO898" t="s">
        <v>251</v>
      </c>
      <c r="AP898" t="s">
        <v>119</v>
      </c>
      <c r="AQ898" t="s">
        <v>170</v>
      </c>
      <c r="AR898" t="s">
        <v>64</v>
      </c>
      <c r="AS898" t="s">
        <v>82</v>
      </c>
      <c r="AT898" t="s">
        <v>171</v>
      </c>
      <c r="AU898" t="s">
        <v>84</v>
      </c>
    </row>
    <row r="899" spans="1:47" hidden="1" x14ac:dyDescent="0.3">
      <c r="A899" t="s">
        <v>4163</v>
      </c>
      <c r="B899" t="s">
        <v>4164</v>
      </c>
      <c r="C899" s="1" t="str">
        <f t="shared" si="76"/>
        <v>21:0097</v>
      </c>
      <c r="D899" s="1" t="str">
        <f t="shared" si="77"/>
        <v>21:0013</v>
      </c>
      <c r="E899" t="s">
        <v>4165</v>
      </c>
      <c r="F899" t="s">
        <v>4166</v>
      </c>
      <c r="H899">
        <v>65.775104600000006</v>
      </c>
      <c r="I899">
        <v>-112.6675049</v>
      </c>
      <c r="J899" s="1" t="str">
        <f t="shared" si="74"/>
        <v>Till</v>
      </c>
      <c r="K899" s="1" t="str">
        <f t="shared" si="75"/>
        <v>&lt;63 micron</v>
      </c>
      <c r="L899" t="s">
        <v>51</v>
      </c>
      <c r="M899" t="s">
        <v>297</v>
      </c>
      <c r="N899" t="s">
        <v>53</v>
      </c>
      <c r="O899" t="s">
        <v>360</v>
      </c>
      <c r="P899" t="s">
        <v>78</v>
      </c>
      <c r="Q899" t="s">
        <v>64</v>
      </c>
      <c r="R899" t="s">
        <v>127</v>
      </c>
      <c r="S899" t="s">
        <v>181</v>
      </c>
      <c r="T899" t="s">
        <v>284</v>
      </c>
      <c r="U899" t="s">
        <v>81</v>
      </c>
      <c r="V899" t="s">
        <v>95</v>
      </c>
      <c r="W899" t="s">
        <v>713</v>
      </c>
      <c r="X899" t="s">
        <v>97</v>
      </c>
      <c r="Y899" t="s">
        <v>64</v>
      </c>
      <c r="Z899" t="s">
        <v>51</v>
      </c>
      <c r="AA899" t="s">
        <v>334</v>
      </c>
      <c r="AB899" t="s">
        <v>134</v>
      </c>
      <c r="AC899" t="s">
        <v>64</v>
      </c>
      <c r="AD899" t="s">
        <v>286</v>
      </c>
      <c r="AE899" t="s">
        <v>162</v>
      </c>
      <c r="AF899" t="s">
        <v>69</v>
      </c>
      <c r="AG899" t="s">
        <v>249</v>
      </c>
      <c r="AH899" t="s">
        <v>71</v>
      </c>
      <c r="AI899" t="s">
        <v>422</v>
      </c>
      <c r="AJ899" t="s">
        <v>73</v>
      </c>
      <c r="AK899" t="s">
        <v>339</v>
      </c>
      <c r="AL899" t="s">
        <v>75</v>
      </c>
      <c r="AM899" t="s">
        <v>76</v>
      </c>
      <c r="AN899" t="s">
        <v>78</v>
      </c>
      <c r="AO899" t="s">
        <v>168</v>
      </c>
      <c r="AP899" t="s">
        <v>72</v>
      </c>
      <c r="AQ899" t="s">
        <v>355</v>
      </c>
      <c r="AR899" t="s">
        <v>64</v>
      </c>
      <c r="AS899" t="s">
        <v>299</v>
      </c>
      <c r="AT899" t="s">
        <v>171</v>
      </c>
      <c r="AU899" t="s">
        <v>84</v>
      </c>
    </row>
    <row r="900" spans="1:47" hidden="1" x14ac:dyDescent="0.3">
      <c r="A900" t="s">
        <v>4167</v>
      </c>
      <c r="B900" t="s">
        <v>4168</v>
      </c>
      <c r="C900" s="1" t="str">
        <f t="shared" si="76"/>
        <v>21:0097</v>
      </c>
      <c r="D900" s="1" t="str">
        <f t="shared" si="77"/>
        <v>21:0013</v>
      </c>
      <c r="E900" t="s">
        <v>4169</v>
      </c>
      <c r="F900" t="s">
        <v>4170</v>
      </c>
      <c r="H900">
        <v>65.762476800000002</v>
      </c>
      <c r="I900">
        <v>-112.5231383</v>
      </c>
      <c r="J900" s="1" t="str">
        <f t="shared" si="74"/>
        <v>Till</v>
      </c>
      <c r="K900" s="1" t="str">
        <f t="shared" si="75"/>
        <v>&lt;63 micron</v>
      </c>
      <c r="L900" t="s">
        <v>51</v>
      </c>
      <c r="M900" t="s">
        <v>600</v>
      </c>
      <c r="N900" t="s">
        <v>53</v>
      </c>
      <c r="O900" t="s">
        <v>360</v>
      </c>
      <c r="P900" t="s">
        <v>299</v>
      </c>
      <c r="Q900" t="s">
        <v>259</v>
      </c>
      <c r="R900" t="s">
        <v>369</v>
      </c>
      <c r="S900" t="s">
        <v>181</v>
      </c>
      <c r="T900" t="s">
        <v>284</v>
      </c>
      <c r="U900" t="s">
        <v>81</v>
      </c>
      <c r="V900" t="s">
        <v>95</v>
      </c>
      <c r="W900" t="s">
        <v>383</v>
      </c>
      <c r="X900" t="s">
        <v>97</v>
      </c>
      <c r="Y900" t="s">
        <v>64</v>
      </c>
      <c r="Z900" t="s">
        <v>51</v>
      </c>
      <c r="AA900" t="s">
        <v>98</v>
      </c>
      <c r="AB900" t="s">
        <v>408</v>
      </c>
      <c r="AC900" t="s">
        <v>64</v>
      </c>
      <c r="AD900" t="s">
        <v>407</v>
      </c>
      <c r="AE900" t="s">
        <v>287</v>
      </c>
      <c r="AF900" t="s">
        <v>69</v>
      </c>
      <c r="AG900" t="s">
        <v>308</v>
      </c>
      <c r="AH900" t="s">
        <v>71</v>
      </c>
      <c r="AI900" t="s">
        <v>277</v>
      </c>
      <c r="AJ900" t="s">
        <v>73</v>
      </c>
      <c r="AK900" t="s">
        <v>155</v>
      </c>
      <c r="AL900" t="s">
        <v>75</v>
      </c>
      <c r="AM900" t="s">
        <v>76</v>
      </c>
      <c r="AN900" t="s">
        <v>78</v>
      </c>
      <c r="AO900" t="s">
        <v>104</v>
      </c>
      <c r="AP900" t="s">
        <v>464</v>
      </c>
      <c r="AQ900" t="s">
        <v>55</v>
      </c>
      <c r="AR900" t="s">
        <v>64</v>
      </c>
      <c r="AS900" t="s">
        <v>82</v>
      </c>
      <c r="AT900" t="s">
        <v>171</v>
      </c>
      <c r="AU900" t="s">
        <v>84</v>
      </c>
    </row>
    <row r="901" spans="1:47" hidden="1" x14ac:dyDescent="0.3">
      <c r="A901" t="s">
        <v>4171</v>
      </c>
      <c r="B901" t="s">
        <v>4172</v>
      </c>
      <c r="C901" s="1" t="str">
        <f t="shared" si="76"/>
        <v>21:0097</v>
      </c>
      <c r="D901" s="1" t="str">
        <f t="shared" si="77"/>
        <v>21:0013</v>
      </c>
      <c r="E901" t="s">
        <v>4173</v>
      </c>
      <c r="F901" t="s">
        <v>4174</v>
      </c>
      <c r="H901">
        <v>65.802328900000006</v>
      </c>
      <c r="I901">
        <v>-112.59722600000001</v>
      </c>
      <c r="J901" s="1" t="str">
        <f t="shared" si="74"/>
        <v>Till</v>
      </c>
      <c r="K901" s="1" t="str">
        <f t="shared" si="75"/>
        <v>&lt;63 micron</v>
      </c>
      <c r="L901" t="s">
        <v>51</v>
      </c>
      <c r="M901" t="s">
        <v>82</v>
      </c>
      <c r="N901" t="s">
        <v>53</v>
      </c>
      <c r="O901" t="s">
        <v>203</v>
      </c>
      <c r="P901" t="s">
        <v>82</v>
      </c>
      <c r="Q901" t="s">
        <v>64</v>
      </c>
      <c r="R901" t="s">
        <v>413</v>
      </c>
      <c r="S901" t="s">
        <v>181</v>
      </c>
      <c r="T901" t="s">
        <v>346</v>
      </c>
      <c r="U901" t="s">
        <v>81</v>
      </c>
      <c r="V901" t="s">
        <v>259</v>
      </c>
      <c r="W901" t="s">
        <v>1135</v>
      </c>
      <c r="X901" t="s">
        <v>97</v>
      </c>
      <c r="Y901" t="s">
        <v>64</v>
      </c>
      <c r="Z901" t="s">
        <v>51</v>
      </c>
      <c r="AA901" t="s">
        <v>176</v>
      </c>
      <c r="AB901" t="s">
        <v>66</v>
      </c>
      <c r="AC901" t="s">
        <v>64</v>
      </c>
      <c r="AD901" t="s">
        <v>151</v>
      </c>
      <c r="AE901" t="s">
        <v>162</v>
      </c>
      <c r="AF901" t="s">
        <v>69</v>
      </c>
      <c r="AG901" t="s">
        <v>414</v>
      </c>
      <c r="AH901" t="s">
        <v>71</v>
      </c>
      <c r="AI901" t="s">
        <v>124</v>
      </c>
      <c r="AJ901" t="s">
        <v>73</v>
      </c>
      <c r="AK901" t="s">
        <v>421</v>
      </c>
      <c r="AL901" t="s">
        <v>75</v>
      </c>
      <c r="AM901" t="s">
        <v>76</v>
      </c>
      <c r="AN901" t="s">
        <v>78</v>
      </c>
      <c r="AO901" t="s">
        <v>104</v>
      </c>
      <c r="AP901" t="s">
        <v>209</v>
      </c>
      <c r="AQ901" t="s">
        <v>91</v>
      </c>
      <c r="AR901" t="s">
        <v>64</v>
      </c>
      <c r="AS901" t="s">
        <v>81</v>
      </c>
      <c r="AT901" t="s">
        <v>548</v>
      </c>
      <c r="AU901" t="s">
        <v>84</v>
      </c>
    </row>
    <row r="902" spans="1:47" hidden="1" x14ac:dyDescent="0.3">
      <c r="A902" t="s">
        <v>4175</v>
      </c>
      <c r="B902" t="s">
        <v>4176</v>
      </c>
      <c r="C902" s="1" t="str">
        <f t="shared" si="76"/>
        <v>21:0097</v>
      </c>
      <c r="D902" s="1" t="str">
        <f t="shared" si="77"/>
        <v>21:0013</v>
      </c>
      <c r="E902" t="s">
        <v>4177</v>
      </c>
      <c r="F902" t="s">
        <v>4178</v>
      </c>
      <c r="H902">
        <v>65.861607199999995</v>
      </c>
      <c r="I902">
        <v>-112.71483139999999</v>
      </c>
      <c r="J902" s="1" t="str">
        <f t="shared" si="74"/>
        <v>Till</v>
      </c>
      <c r="K902" s="1" t="str">
        <f t="shared" si="75"/>
        <v>&lt;63 micron</v>
      </c>
      <c r="L902" t="s">
        <v>51</v>
      </c>
      <c r="M902" t="s">
        <v>340</v>
      </c>
      <c r="N902" t="s">
        <v>119</v>
      </c>
      <c r="O902" t="s">
        <v>1353</v>
      </c>
      <c r="P902" t="s">
        <v>398</v>
      </c>
      <c r="Q902" t="s">
        <v>64</v>
      </c>
      <c r="R902" t="s">
        <v>384</v>
      </c>
      <c r="S902" t="s">
        <v>181</v>
      </c>
      <c r="T902" t="s">
        <v>192</v>
      </c>
      <c r="U902" t="s">
        <v>81</v>
      </c>
      <c r="V902" t="s">
        <v>154</v>
      </c>
      <c r="W902" t="s">
        <v>1135</v>
      </c>
      <c r="X902" t="s">
        <v>97</v>
      </c>
      <c r="Y902" t="s">
        <v>64</v>
      </c>
      <c r="Z902" t="s">
        <v>51</v>
      </c>
      <c r="AA902" t="s">
        <v>68</v>
      </c>
      <c r="AB902" t="s">
        <v>487</v>
      </c>
      <c r="AC902" t="s">
        <v>64</v>
      </c>
      <c r="AD902" t="s">
        <v>883</v>
      </c>
      <c r="AE902" t="s">
        <v>223</v>
      </c>
      <c r="AF902" t="s">
        <v>261</v>
      </c>
      <c r="AG902" t="s">
        <v>156</v>
      </c>
      <c r="AH902" t="s">
        <v>71</v>
      </c>
      <c r="AI902" t="s">
        <v>153</v>
      </c>
      <c r="AJ902" t="s">
        <v>73</v>
      </c>
      <c r="AK902" t="s">
        <v>103</v>
      </c>
      <c r="AL902" t="s">
        <v>75</v>
      </c>
      <c r="AM902" t="s">
        <v>76</v>
      </c>
      <c r="AN902" t="s">
        <v>219</v>
      </c>
      <c r="AO902" t="s">
        <v>219</v>
      </c>
      <c r="AP902" t="s">
        <v>58</v>
      </c>
      <c r="AQ902" t="s">
        <v>56</v>
      </c>
      <c r="AR902" t="s">
        <v>64</v>
      </c>
      <c r="AS902" t="s">
        <v>126</v>
      </c>
      <c r="AT902" t="s">
        <v>171</v>
      </c>
      <c r="AU902" t="s">
        <v>84</v>
      </c>
    </row>
    <row r="903" spans="1:47" hidden="1" x14ac:dyDescent="0.3">
      <c r="A903" t="s">
        <v>4179</v>
      </c>
      <c r="B903" t="s">
        <v>4180</v>
      </c>
      <c r="C903" s="1" t="str">
        <f t="shared" si="76"/>
        <v>21:0097</v>
      </c>
      <c r="D903" s="1" t="str">
        <f t="shared" si="77"/>
        <v>21:0013</v>
      </c>
      <c r="E903" t="s">
        <v>4181</v>
      </c>
      <c r="F903" t="s">
        <v>4182</v>
      </c>
      <c r="H903">
        <v>65.867172100000005</v>
      </c>
      <c r="I903">
        <v>-112.56277830000001</v>
      </c>
      <c r="J903" s="1" t="str">
        <f t="shared" si="74"/>
        <v>Till</v>
      </c>
      <c r="K903" s="1" t="str">
        <f t="shared" si="75"/>
        <v>&lt;63 micron</v>
      </c>
      <c r="L903" t="s">
        <v>51</v>
      </c>
      <c r="M903" t="s">
        <v>92</v>
      </c>
      <c r="N903" t="s">
        <v>53</v>
      </c>
      <c r="O903" t="s">
        <v>345</v>
      </c>
      <c r="P903" t="s">
        <v>405</v>
      </c>
      <c r="Q903" t="s">
        <v>64</v>
      </c>
      <c r="R903" t="s">
        <v>413</v>
      </c>
      <c r="S903" t="s">
        <v>60</v>
      </c>
      <c r="T903" t="s">
        <v>192</v>
      </c>
      <c r="U903" t="s">
        <v>81</v>
      </c>
      <c r="V903" t="s">
        <v>154</v>
      </c>
      <c r="W903" t="s">
        <v>963</v>
      </c>
      <c r="X903" t="s">
        <v>97</v>
      </c>
      <c r="Y903" t="s">
        <v>64</v>
      </c>
      <c r="Z903" t="s">
        <v>51</v>
      </c>
      <c r="AA903" t="s">
        <v>276</v>
      </c>
      <c r="AB903" t="s">
        <v>236</v>
      </c>
      <c r="AC903" t="s">
        <v>64</v>
      </c>
      <c r="AD903" t="s">
        <v>577</v>
      </c>
      <c r="AE903" t="s">
        <v>507</v>
      </c>
      <c r="AF903" t="s">
        <v>106</v>
      </c>
      <c r="AG903" t="s">
        <v>414</v>
      </c>
      <c r="AH903" t="s">
        <v>194</v>
      </c>
      <c r="AI903" t="s">
        <v>52</v>
      </c>
      <c r="AJ903" t="s">
        <v>73</v>
      </c>
      <c r="AK903" t="s">
        <v>421</v>
      </c>
      <c r="AL903" t="s">
        <v>75</v>
      </c>
      <c r="AM903" t="s">
        <v>76</v>
      </c>
      <c r="AN903" t="s">
        <v>154</v>
      </c>
      <c r="AO903" t="s">
        <v>78</v>
      </c>
      <c r="AP903" t="s">
        <v>89</v>
      </c>
      <c r="AQ903" t="s">
        <v>299</v>
      </c>
      <c r="AR903" t="s">
        <v>64</v>
      </c>
      <c r="AS903" t="s">
        <v>77</v>
      </c>
      <c r="AT903" t="s">
        <v>171</v>
      </c>
      <c r="AU903" t="s">
        <v>84</v>
      </c>
    </row>
    <row r="904" spans="1:47" hidden="1" x14ac:dyDescent="0.3">
      <c r="A904" t="s">
        <v>4183</v>
      </c>
      <c r="B904" t="s">
        <v>4184</v>
      </c>
      <c r="C904" s="1" t="str">
        <f t="shared" si="76"/>
        <v>21:0097</v>
      </c>
      <c r="D904" s="1" t="str">
        <f t="shared" si="77"/>
        <v>21:0013</v>
      </c>
      <c r="E904" t="s">
        <v>4185</v>
      </c>
      <c r="F904" t="s">
        <v>4186</v>
      </c>
      <c r="H904">
        <v>65.968311600000007</v>
      </c>
      <c r="I904">
        <v>-112.6659636</v>
      </c>
      <c r="J904" s="1" t="str">
        <f t="shared" si="74"/>
        <v>Till</v>
      </c>
      <c r="K904" s="1" t="str">
        <f t="shared" si="75"/>
        <v>&lt;63 micron</v>
      </c>
      <c r="L904" t="s">
        <v>51</v>
      </c>
      <c r="M904" t="s">
        <v>153</v>
      </c>
      <c r="N904" t="s">
        <v>116</v>
      </c>
      <c r="O904" t="s">
        <v>203</v>
      </c>
      <c r="P904" t="s">
        <v>78</v>
      </c>
      <c r="Q904" t="s">
        <v>64</v>
      </c>
      <c r="R904" t="s">
        <v>217</v>
      </c>
      <c r="S904" t="s">
        <v>119</v>
      </c>
      <c r="T904" t="s">
        <v>363</v>
      </c>
      <c r="U904" t="s">
        <v>56</v>
      </c>
      <c r="V904" t="s">
        <v>61</v>
      </c>
      <c r="W904" t="s">
        <v>784</v>
      </c>
      <c r="X904" t="s">
        <v>97</v>
      </c>
      <c r="Y904" t="s">
        <v>64</v>
      </c>
      <c r="Z904" t="s">
        <v>51</v>
      </c>
      <c r="AA904" t="s">
        <v>192</v>
      </c>
      <c r="AB904" t="s">
        <v>606</v>
      </c>
      <c r="AC904" t="s">
        <v>64</v>
      </c>
      <c r="AD904" t="s">
        <v>697</v>
      </c>
      <c r="AE904" t="s">
        <v>152</v>
      </c>
      <c r="AF904" t="s">
        <v>69</v>
      </c>
      <c r="AG904" t="s">
        <v>494</v>
      </c>
      <c r="AH904" t="s">
        <v>251</v>
      </c>
      <c r="AI904" t="s">
        <v>636</v>
      </c>
      <c r="AJ904" t="s">
        <v>73</v>
      </c>
      <c r="AK904" t="s">
        <v>103</v>
      </c>
      <c r="AL904" t="s">
        <v>75</v>
      </c>
      <c r="AM904" t="s">
        <v>76</v>
      </c>
      <c r="AN904" t="s">
        <v>219</v>
      </c>
      <c r="AO904" t="s">
        <v>78</v>
      </c>
      <c r="AP904" t="s">
        <v>114</v>
      </c>
      <c r="AQ904" t="s">
        <v>55</v>
      </c>
      <c r="AR904" t="s">
        <v>64</v>
      </c>
      <c r="AS904" t="s">
        <v>82</v>
      </c>
      <c r="AT904" t="s">
        <v>562</v>
      </c>
      <c r="AU904" t="s">
        <v>84</v>
      </c>
    </row>
    <row r="905" spans="1:47" hidden="1" x14ac:dyDescent="0.3">
      <c r="A905" t="s">
        <v>4187</v>
      </c>
      <c r="B905" t="s">
        <v>4188</v>
      </c>
      <c r="C905" s="1" t="str">
        <f t="shared" si="76"/>
        <v>21:0097</v>
      </c>
      <c r="D905" s="1" t="str">
        <f t="shared" si="77"/>
        <v>21:0013</v>
      </c>
      <c r="E905" t="s">
        <v>4189</v>
      </c>
      <c r="F905" t="s">
        <v>4190</v>
      </c>
      <c r="H905">
        <v>65.916383699999997</v>
      </c>
      <c r="I905">
        <v>-112.78369619999999</v>
      </c>
      <c r="J905" s="1" t="str">
        <f t="shared" si="74"/>
        <v>Till</v>
      </c>
      <c r="K905" s="1" t="str">
        <f t="shared" si="75"/>
        <v>&lt;63 micron</v>
      </c>
      <c r="L905" t="s">
        <v>51</v>
      </c>
      <c r="M905" t="s">
        <v>58</v>
      </c>
      <c r="N905" t="s">
        <v>53</v>
      </c>
      <c r="O905" t="s">
        <v>830</v>
      </c>
      <c r="P905" t="s">
        <v>116</v>
      </c>
      <c r="Q905" t="s">
        <v>64</v>
      </c>
      <c r="R905" t="s">
        <v>68</v>
      </c>
      <c r="S905" t="s">
        <v>116</v>
      </c>
      <c r="T905" t="s">
        <v>369</v>
      </c>
      <c r="U905" t="s">
        <v>81</v>
      </c>
      <c r="V905" t="s">
        <v>104</v>
      </c>
      <c r="W905" t="s">
        <v>4191</v>
      </c>
      <c r="X905" t="s">
        <v>181</v>
      </c>
      <c r="Y905" t="s">
        <v>64</v>
      </c>
      <c r="Z905" t="s">
        <v>51</v>
      </c>
      <c r="AA905" t="s">
        <v>111</v>
      </c>
      <c r="AB905" t="s">
        <v>236</v>
      </c>
      <c r="AC905" t="s">
        <v>116</v>
      </c>
      <c r="AD905" t="s">
        <v>4038</v>
      </c>
      <c r="AE905" t="s">
        <v>260</v>
      </c>
      <c r="AF905" t="s">
        <v>69</v>
      </c>
      <c r="AG905" t="s">
        <v>152</v>
      </c>
      <c r="AH905" t="s">
        <v>102</v>
      </c>
      <c r="AI905" t="s">
        <v>74</v>
      </c>
      <c r="AJ905" t="s">
        <v>73</v>
      </c>
      <c r="AK905" t="s">
        <v>333</v>
      </c>
      <c r="AL905" t="s">
        <v>75</v>
      </c>
      <c r="AM905" t="s">
        <v>76</v>
      </c>
      <c r="AN905" t="s">
        <v>78</v>
      </c>
      <c r="AO905" t="s">
        <v>78</v>
      </c>
      <c r="AP905" t="s">
        <v>464</v>
      </c>
      <c r="AQ905" t="s">
        <v>82</v>
      </c>
      <c r="AR905" t="s">
        <v>64</v>
      </c>
      <c r="AS905" t="s">
        <v>139</v>
      </c>
      <c r="AT905" t="s">
        <v>171</v>
      </c>
      <c r="AU905" t="s">
        <v>84</v>
      </c>
    </row>
    <row r="906" spans="1:47" hidden="1" x14ac:dyDescent="0.3">
      <c r="A906" t="s">
        <v>4192</v>
      </c>
      <c r="B906" t="s">
        <v>4193</v>
      </c>
      <c r="C906" s="1" t="str">
        <f t="shared" si="76"/>
        <v>21:0097</v>
      </c>
      <c r="D906" s="1" t="str">
        <f t="shared" si="77"/>
        <v>21:0013</v>
      </c>
      <c r="E906" t="s">
        <v>4189</v>
      </c>
      <c r="F906" t="s">
        <v>4194</v>
      </c>
      <c r="H906">
        <v>65.916383699999997</v>
      </c>
      <c r="I906">
        <v>-112.78369619999999</v>
      </c>
      <c r="J906" s="1" t="str">
        <f t="shared" si="74"/>
        <v>Till</v>
      </c>
      <c r="K906" s="1" t="str">
        <f t="shared" si="75"/>
        <v>&lt;63 micron</v>
      </c>
      <c r="L906" t="s">
        <v>51</v>
      </c>
      <c r="M906" t="s">
        <v>340</v>
      </c>
      <c r="N906" t="s">
        <v>260</v>
      </c>
      <c r="O906" t="s">
        <v>1353</v>
      </c>
      <c r="P906" t="s">
        <v>321</v>
      </c>
      <c r="Q906" t="s">
        <v>64</v>
      </c>
      <c r="R906" t="s">
        <v>123</v>
      </c>
      <c r="S906" t="s">
        <v>181</v>
      </c>
      <c r="T906" t="s">
        <v>346</v>
      </c>
      <c r="U906" t="s">
        <v>81</v>
      </c>
      <c r="V906" t="s">
        <v>95</v>
      </c>
      <c r="W906" t="s">
        <v>326</v>
      </c>
      <c r="X906" t="s">
        <v>63</v>
      </c>
      <c r="Y906" t="s">
        <v>64</v>
      </c>
      <c r="Z906" t="s">
        <v>51</v>
      </c>
      <c r="AA906" t="s">
        <v>336</v>
      </c>
      <c r="AB906" t="s">
        <v>606</v>
      </c>
      <c r="AC906" t="s">
        <v>64</v>
      </c>
      <c r="AD906" t="s">
        <v>519</v>
      </c>
      <c r="AE906" t="s">
        <v>223</v>
      </c>
      <c r="AF906" t="s">
        <v>69</v>
      </c>
      <c r="AG906" t="s">
        <v>338</v>
      </c>
      <c r="AH906" t="s">
        <v>983</v>
      </c>
      <c r="AI906" t="s">
        <v>74</v>
      </c>
      <c r="AJ906" t="s">
        <v>73</v>
      </c>
      <c r="AK906" t="s">
        <v>339</v>
      </c>
      <c r="AL906" t="s">
        <v>75</v>
      </c>
      <c r="AM906" t="s">
        <v>76</v>
      </c>
      <c r="AN906" t="s">
        <v>78</v>
      </c>
      <c r="AO906" t="s">
        <v>168</v>
      </c>
      <c r="AP906" t="s">
        <v>72</v>
      </c>
      <c r="AQ906" t="s">
        <v>333</v>
      </c>
      <c r="AR906" t="s">
        <v>64</v>
      </c>
      <c r="AS906" t="s">
        <v>82</v>
      </c>
      <c r="AT906" t="s">
        <v>171</v>
      </c>
      <c r="AU906" t="s">
        <v>84</v>
      </c>
    </row>
    <row r="907" spans="1:47" hidden="1" x14ac:dyDescent="0.3">
      <c r="A907" t="s">
        <v>4195</v>
      </c>
      <c r="B907" t="s">
        <v>4196</v>
      </c>
      <c r="C907" s="1" t="str">
        <f t="shared" si="76"/>
        <v>21:0097</v>
      </c>
      <c r="D907" s="1" t="str">
        <f t="shared" si="77"/>
        <v>21:0013</v>
      </c>
      <c r="E907" t="s">
        <v>4197</v>
      </c>
      <c r="F907" t="s">
        <v>4198</v>
      </c>
      <c r="H907">
        <v>65.707289799999998</v>
      </c>
      <c r="I907">
        <v>-112.2056448</v>
      </c>
      <c r="J907" s="1" t="str">
        <f t="shared" si="74"/>
        <v>Till</v>
      </c>
      <c r="K907" s="1" t="str">
        <f t="shared" si="75"/>
        <v>&lt;63 micron</v>
      </c>
      <c r="L907" t="s">
        <v>51</v>
      </c>
      <c r="M907" t="s">
        <v>89</v>
      </c>
      <c r="N907" t="s">
        <v>53</v>
      </c>
      <c r="O907" t="s">
        <v>1116</v>
      </c>
      <c r="P907" t="s">
        <v>78</v>
      </c>
      <c r="Q907" t="s">
        <v>81</v>
      </c>
      <c r="R907" t="s">
        <v>83</v>
      </c>
      <c r="S907" t="s">
        <v>60</v>
      </c>
      <c r="T907" t="s">
        <v>346</v>
      </c>
      <c r="U907" t="s">
        <v>81</v>
      </c>
      <c r="V907" t="s">
        <v>61</v>
      </c>
      <c r="W907" t="s">
        <v>630</v>
      </c>
      <c r="X907" t="s">
        <v>119</v>
      </c>
      <c r="Y907" t="s">
        <v>64</v>
      </c>
      <c r="Z907" t="s">
        <v>51</v>
      </c>
      <c r="AA907" t="s">
        <v>149</v>
      </c>
      <c r="AB907" t="s">
        <v>487</v>
      </c>
      <c r="AC907" t="s">
        <v>64</v>
      </c>
      <c r="AD907" t="s">
        <v>100</v>
      </c>
      <c r="AE907" t="s">
        <v>152</v>
      </c>
      <c r="AF907" t="s">
        <v>69</v>
      </c>
      <c r="AG907" t="s">
        <v>93</v>
      </c>
      <c r="AH907" t="s">
        <v>71</v>
      </c>
      <c r="AI907" t="s">
        <v>422</v>
      </c>
      <c r="AJ907" t="s">
        <v>73</v>
      </c>
      <c r="AK907" t="s">
        <v>52</v>
      </c>
      <c r="AL907" t="s">
        <v>75</v>
      </c>
      <c r="AM907" t="s">
        <v>76</v>
      </c>
      <c r="AN907" t="s">
        <v>78</v>
      </c>
      <c r="AO907" t="s">
        <v>137</v>
      </c>
      <c r="AP907" t="s">
        <v>72</v>
      </c>
      <c r="AQ907" t="s">
        <v>56</v>
      </c>
      <c r="AR907" t="s">
        <v>64</v>
      </c>
      <c r="AS907" t="s">
        <v>299</v>
      </c>
      <c r="AT907" t="s">
        <v>171</v>
      </c>
      <c r="AU907" t="s">
        <v>84</v>
      </c>
    </row>
    <row r="908" spans="1:47" hidden="1" x14ac:dyDescent="0.3">
      <c r="A908" t="s">
        <v>4199</v>
      </c>
      <c r="B908" t="s">
        <v>4200</v>
      </c>
      <c r="C908" s="1" t="str">
        <f t="shared" si="76"/>
        <v>21:0097</v>
      </c>
      <c r="D908" s="1" t="str">
        <f t="shared" si="77"/>
        <v>21:0013</v>
      </c>
      <c r="E908" t="s">
        <v>4201</v>
      </c>
      <c r="F908" t="s">
        <v>4202</v>
      </c>
      <c r="H908">
        <v>65.6606424</v>
      </c>
      <c r="I908">
        <v>-112.09939439999999</v>
      </c>
      <c r="J908" s="1" t="str">
        <f t="shared" si="74"/>
        <v>Till</v>
      </c>
      <c r="K908" s="1" t="str">
        <f t="shared" si="75"/>
        <v>&lt;63 micron</v>
      </c>
      <c r="L908" t="s">
        <v>51</v>
      </c>
      <c r="M908" t="s">
        <v>271</v>
      </c>
      <c r="N908" t="s">
        <v>53</v>
      </c>
      <c r="O908" t="s">
        <v>909</v>
      </c>
      <c r="P908" t="s">
        <v>81</v>
      </c>
      <c r="Q908" t="s">
        <v>64</v>
      </c>
      <c r="R908" t="s">
        <v>211</v>
      </c>
      <c r="S908" t="s">
        <v>181</v>
      </c>
      <c r="T908" t="s">
        <v>413</v>
      </c>
      <c r="U908" t="s">
        <v>81</v>
      </c>
      <c r="V908" t="s">
        <v>154</v>
      </c>
      <c r="W908" t="s">
        <v>519</v>
      </c>
      <c r="X908" t="s">
        <v>97</v>
      </c>
      <c r="Y908" t="s">
        <v>64</v>
      </c>
      <c r="Z908" t="s">
        <v>51</v>
      </c>
      <c r="AA908" t="s">
        <v>223</v>
      </c>
      <c r="AB908" t="s">
        <v>121</v>
      </c>
      <c r="AC908" t="s">
        <v>64</v>
      </c>
      <c r="AD908" t="s">
        <v>697</v>
      </c>
      <c r="AE908" t="s">
        <v>287</v>
      </c>
      <c r="AF908" t="s">
        <v>69</v>
      </c>
      <c r="AG908" t="s">
        <v>363</v>
      </c>
      <c r="AH908" t="s">
        <v>194</v>
      </c>
      <c r="AI908" t="s">
        <v>332</v>
      </c>
      <c r="AJ908" t="s">
        <v>73</v>
      </c>
      <c r="AK908" t="s">
        <v>116</v>
      </c>
      <c r="AL908" t="s">
        <v>75</v>
      </c>
      <c r="AM908" t="s">
        <v>76</v>
      </c>
      <c r="AN908" t="s">
        <v>78</v>
      </c>
      <c r="AO908" t="s">
        <v>78</v>
      </c>
      <c r="AP908" t="s">
        <v>202</v>
      </c>
      <c r="AQ908" t="s">
        <v>117</v>
      </c>
      <c r="AR908" t="s">
        <v>64</v>
      </c>
      <c r="AS908" t="s">
        <v>300</v>
      </c>
      <c r="AT908" t="s">
        <v>171</v>
      </c>
      <c r="AU908" t="s">
        <v>84</v>
      </c>
    </row>
    <row r="909" spans="1:47" hidden="1" x14ac:dyDescent="0.3">
      <c r="A909" t="s">
        <v>4203</v>
      </c>
      <c r="B909" t="s">
        <v>4204</v>
      </c>
      <c r="C909" s="1" t="str">
        <f t="shared" si="76"/>
        <v>21:0097</v>
      </c>
      <c r="D909" s="1" t="str">
        <f t="shared" si="77"/>
        <v>21:0013</v>
      </c>
      <c r="E909" t="s">
        <v>4205</v>
      </c>
      <c r="F909" t="s">
        <v>4206</v>
      </c>
      <c r="H909">
        <v>65.586925500000007</v>
      </c>
      <c r="I909">
        <v>-112.1119815</v>
      </c>
      <c r="J909" s="1" t="str">
        <f t="shared" si="74"/>
        <v>Till</v>
      </c>
      <c r="K909" s="1" t="str">
        <f t="shared" si="75"/>
        <v>&lt;63 micron</v>
      </c>
      <c r="L909" t="s">
        <v>51</v>
      </c>
      <c r="M909" t="s">
        <v>481</v>
      </c>
      <c r="N909" t="s">
        <v>116</v>
      </c>
      <c r="O909" t="s">
        <v>381</v>
      </c>
      <c r="P909" t="s">
        <v>77</v>
      </c>
      <c r="Q909" t="s">
        <v>259</v>
      </c>
      <c r="R909" t="s">
        <v>93</v>
      </c>
      <c r="S909" t="s">
        <v>181</v>
      </c>
      <c r="T909" t="s">
        <v>346</v>
      </c>
      <c r="U909" t="s">
        <v>81</v>
      </c>
      <c r="V909" t="s">
        <v>154</v>
      </c>
      <c r="W909" t="s">
        <v>527</v>
      </c>
      <c r="X909" t="s">
        <v>97</v>
      </c>
      <c r="Y909" t="s">
        <v>64</v>
      </c>
      <c r="Z909" t="s">
        <v>51</v>
      </c>
      <c r="AA909" t="s">
        <v>470</v>
      </c>
      <c r="AB909" t="s">
        <v>66</v>
      </c>
      <c r="AC909" t="s">
        <v>64</v>
      </c>
      <c r="AD909" t="s">
        <v>285</v>
      </c>
      <c r="AE909" t="s">
        <v>287</v>
      </c>
      <c r="AF909" t="s">
        <v>69</v>
      </c>
      <c r="AG909" t="s">
        <v>156</v>
      </c>
      <c r="AH909" t="s">
        <v>71</v>
      </c>
      <c r="AI909" t="s">
        <v>600</v>
      </c>
      <c r="AJ909" t="s">
        <v>73</v>
      </c>
      <c r="AK909" t="s">
        <v>167</v>
      </c>
      <c r="AL909" t="s">
        <v>75</v>
      </c>
      <c r="AM909" t="s">
        <v>76</v>
      </c>
      <c r="AN909" t="s">
        <v>78</v>
      </c>
      <c r="AO909" t="s">
        <v>104</v>
      </c>
      <c r="AP909" t="s">
        <v>293</v>
      </c>
      <c r="AQ909" t="s">
        <v>77</v>
      </c>
      <c r="AR909" t="s">
        <v>64</v>
      </c>
      <c r="AS909" t="s">
        <v>82</v>
      </c>
      <c r="AT909" t="s">
        <v>171</v>
      </c>
      <c r="AU909" t="s">
        <v>84</v>
      </c>
    </row>
    <row r="910" spans="1:47" hidden="1" x14ac:dyDescent="0.3">
      <c r="A910" t="s">
        <v>4207</v>
      </c>
      <c r="B910" t="s">
        <v>4208</v>
      </c>
      <c r="C910" s="1" t="str">
        <f t="shared" si="76"/>
        <v>21:0097</v>
      </c>
      <c r="D910" s="1" t="str">
        <f t="shared" si="77"/>
        <v>21:0013</v>
      </c>
      <c r="E910" t="s">
        <v>4209</v>
      </c>
      <c r="F910" t="s">
        <v>4210</v>
      </c>
      <c r="H910">
        <v>65.542392000000007</v>
      </c>
      <c r="I910">
        <v>-112.0845595</v>
      </c>
      <c r="J910" s="1" t="str">
        <f t="shared" si="74"/>
        <v>Till</v>
      </c>
      <c r="K910" s="1" t="str">
        <f t="shared" si="75"/>
        <v>&lt;63 micron</v>
      </c>
      <c r="L910" t="s">
        <v>51</v>
      </c>
      <c r="M910" t="s">
        <v>595</v>
      </c>
      <c r="N910" t="s">
        <v>116</v>
      </c>
      <c r="O910" t="s">
        <v>112</v>
      </c>
      <c r="P910" t="s">
        <v>78</v>
      </c>
      <c r="Q910" t="s">
        <v>259</v>
      </c>
      <c r="R910" t="s">
        <v>164</v>
      </c>
      <c r="S910" t="s">
        <v>181</v>
      </c>
      <c r="T910" t="s">
        <v>65</v>
      </c>
      <c r="U910" t="s">
        <v>81</v>
      </c>
      <c r="V910" t="s">
        <v>154</v>
      </c>
      <c r="W910" t="s">
        <v>527</v>
      </c>
      <c r="X910" t="s">
        <v>63</v>
      </c>
      <c r="Y910" t="s">
        <v>64</v>
      </c>
      <c r="Z910" t="s">
        <v>51</v>
      </c>
      <c r="AA910" t="s">
        <v>470</v>
      </c>
      <c r="AB910" t="s">
        <v>66</v>
      </c>
      <c r="AC910" t="s">
        <v>64</v>
      </c>
      <c r="AD910" t="s">
        <v>820</v>
      </c>
      <c r="AE910" t="s">
        <v>162</v>
      </c>
      <c r="AF910" t="s">
        <v>70</v>
      </c>
      <c r="AG910" t="s">
        <v>354</v>
      </c>
      <c r="AH910" t="s">
        <v>71</v>
      </c>
      <c r="AI910" t="s">
        <v>600</v>
      </c>
      <c r="AJ910" t="s">
        <v>73</v>
      </c>
      <c r="AK910" t="s">
        <v>167</v>
      </c>
      <c r="AL910" t="s">
        <v>75</v>
      </c>
      <c r="AM910" t="s">
        <v>76</v>
      </c>
      <c r="AN910" t="s">
        <v>78</v>
      </c>
      <c r="AO910" t="s">
        <v>78</v>
      </c>
      <c r="AP910" t="s">
        <v>207</v>
      </c>
      <c r="AQ910" t="s">
        <v>82</v>
      </c>
      <c r="AR910" t="s">
        <v>64</v>
      </c>
      <c r="AS910" t="s">
        <v>81</v>
      </c>
      <c r="AT910" t="s">
        <v>171</v>
      </c>
      <c r="AU910" t="s">
        <v>84</v>
      </c>
    </row>
    <row r="911" spans="1:47" hidden="1" x14ac:dyDescent="0.3">
      <c r="A911" t="s">
        <v>4211</v>
      </c>
      <c r="B911" t="s">
        <v>4212</v>
      </c>
      <c r="C911" s="1" t="str">
        <f t="shared" si="76"/>
        <v>21:0097</v>
      </c>
      <c r="D911" s="1" t="str">
        <f t="shared" si="77"/>
        <v>21:0013</v>
      </c>
      <c r="E911" t="s">
        <v>4213</v>
      </c>
      <c r="F911" t="s">
        <v>4214</v>
      </c>
      <c r="H911">
        <v>65.552918000000005</v>
      </c>
      <c r="I911">
        <v>-112.2952054</v>
      </c>
      <c r="J911" s="1" t="str">
        <f t="shared" si="74"/>
        <v>Till</v>
      </c>
      <c r="K911" s="1" t="str">
        <f t="shared" si="75"/>
        <v>&lt;63 micron</v>
      </c>
      <c r="L911" t="s">
        <v>51</v>
      </c>
      <c r="M911" t="s">
        <v>81</v>
      </c>
      <c r="N911" t="s">
        <v>53</v>
      </c>
      <c r="O911" t="s">
        <v>1184</v>
      </c>
      <c r="P911" t="s">
        <v>78</v>
      </c>
      <c r="Q911" t="s">
        <v>81</v>
      </c>
      <c r="R911" t="s">
        <v>59</v>
      </c>
      <c r="S911" t="s">
        <v>181</v>
      </c>
      <c r="T911" t="s">
        <v>382</v>
      </c>
      <c r="U911" t="s">
        <v>81</v>
      </c>
      <c r="V911" t="s">
        <v>61</v>
      </c>
      <c r="W911" t="s">
        <v>139</v>
      </c>
      <c r="X911" t="s">
        <v>72</v>
      </c>
      <c r="Y911" t="s">
        <v>64</v>
      </c>
      <c r="Z911" t="s">
        <v>51</v>
      </c>
      <c r="AA911" t="s">
        <v>120</v>
      </c>
      <c r="AB911" t="s">
        <v>391</v>
      </c>
      <c r="AC911" t="s">
        <v>64</v>
      </c>
      <c r="AD911" t="s">
        <v>480</v>
      </c>
      <c r="AE911" t="s">
        <v>336</v>
      </c>
      <c r="AF911" t="s">
        <v>69</v>
      </c>
      <c r="AG911" t="s">
        <v>318</v>
      </c>
      <c r="AH911" t="s">
        <v>71</v>
      </c>
      <c r="AI911" t="s">
        <v>252</v>
      </c>
      <c r="AJ911" t="s">
        <v>73</v>
      </c>
      <c r="AK911" t="s">
        <v>208</v>
      </c>
      <c r="AL911" t="s">
        <v>75</v>
      </c>
      <c r="AM911" t="s">
        <v>76</v>
      </c>
      <c r="AN911" t="s">
        <v>78</v>
      </c>
      <c r="AO911" t="s">
        <v>137</v>
      </c>
      <c r="AP911" t="s">
        <v>58</v>
      </c>
      <c r="AQ911" t="s">
        <v>170</v>
      </c>
      <c r="AR911" t="s">
        <v>64</v>
      </c>
      <c r="AS911" t="s">
        <v>92</v>
      </c>
      <c r="AT911" t="s">
        <v>382</v>
      </c>
      <c r="AU911" t="s">
        <v>84</v>
      </c>
    </row>
    <row r="912" spans="1:47" hidden="1" x14ac:dyDescent="0.3">
      <c r="A912" t="s">
        <v>4215</v>
      </c>
      <c r="B912" t="s">
        <v>4216</v>
      </c>
      <c r="C912" s="1" t="str">
        <f t="shared" si="76"/>
        <v>21:0097</v>
      </c>
      <c r="D912" s="1" t="str">
        <f t="shared" si="77"/>
        <v>21:0013</v>
      </c>
      <c r="E912" t="s">
        <v>4217</v>
      </c>
      <c r="F912" t="s">
        <v>4218</v>
      </c>
      <c r="H912">
        <v>65.553273000000004</v>
      </c>
      <c r="I912">
        <v>-112.3939653</v>
      </c>
      <c r="J912" s="1" t="str">
        <f t="shared" si="74"/>
        <v>Till</v>
      </c>
      <c r="K912" s="1" t="str">
        <f t="shared" si="75"/>
        <v>&lt;63 micron</v>
      </c>
      <c r="L912" t="s">
        <v>51</v>
      </c>
      <c r="M912" t="s">
        <v>348</v>
      </c>
      <c r="N912" t="s">
        <v>53</v>
      </c>
      <c r="O912" t="s">
        <v>216</v>
      </c>
      <c r="P912" t="s">
        <v>92</v>
      </c>
      <c r="Q912" t="s">
        <v>259</v>
      </c>
      <c r="R912" t="s">
        <v>211</v>
      </c>
      <c r="S912" t="s">
        <v>181</v>
      </c>
      <c r="T912" t="s">
        <v>65</v>
      </c>
      <c r="U912" t="s">
        <v>259</v>
      </c>
      <c r="V912" t="s">
        <v>259</v>
      </c>
      <c r="W912" t="s">
        <v>253</v>
      </c>
      <c r="X912" t="s">
        <v>97</v>
      </c>
      <c r="Y912" t="s">
        <v>64</v>
      </c>
      <c r="Z912" t="s">
        <v>51</v>
      </c>
      <c r="AA912" t="s">
        <v>223</v>
      </c>
      <c r="AB912" t="s">
        <v>66</v>
      </c>
      <c r="AC912" t="s">
        <v>64</v>
      </c>
      <c r="AD912" t="s">
        <v>883</v>
      </c>
      <c r="AE912" t="s">
        <v>287</v>
      </c>
      <c r="AF912" t="s">
        <v>69</v>
      </c>
      <c r="AG912" t="s">
        <v>273</v>
      </c>
      <c r="AH912" t="s">
        <v>71</v>
      </c>
      <c r="AI912" t="s">
        <v>74</v>
      </c>
      <c r="AJ912" t="s">
        <v>73</v>
      </c>
      <c r="AK912" t="s">
        <v>405</v>
      </c>
      <c r="AL912" t="s">
        <v>75</v>
      </c>
      <c r="AM912" t="s">
        <v>76</v>
      </c>
      <c r="AN912" t="s">
        <v>219</v>
      </c>
      <c r="AO912" t="s">
        <v>78</v>
      </c>
      <c r="AP912" t="s">
        <v>430</v>
      </c>
      <c r="AQ912" t="s">
        <v>300</v>
      </c>
      <c r="AR912" t="s">
        <v>64</v>
      </c>
      <c r="AS912" t="s">
        <v>81</v>
      </c>
      <c r="AT912" t="s">
        <v>414</v>
      </c>
      <c r="AU912" t="s">
        <v>84</v>
      </c>
    </row>
    <row r="913" spans="1:47" hidden="1" x14ac:dyDescent="0.3">
      <c r="A913" t="s">
        <v>4219</v>
      </c>
      <c r="B913" t="s">
        <v>4220</v>
      </c>
      <c r="C913" s="1" t="str">
        <f t="shared" si="76"/>
        <v>21:0097</v>
      </c>
      <c r="D913" s="1" t="str">
        <f t="shared" si="77"/>
        <v>21:0013</v>
      </c>
      <c r="E913" t="s">
        <v>4221</v>
      </c>
      <c r="F913" t="s">
        <v>4222</v>
      </c>
      <c r="H913">
        <v>65.528320699999995</v>
      </c>
      <c r="I913">
        <v>-112.5214924</v>
      </c>
      <c r="J913" s="1" t="str">
        <f t="shared" si="74"/>
        <v>Till</v>
      </c>
      <c r="K913" s="1" t="str">
        <f t="shared" si="75"/>
        <v>&lt;63 micron</v>
      </c>
      <c r="L913" t="s">
        <v>51</v>
      </c>
      <c r="M913" t="s">
        <v>283</v>
      </c>
      <c r="N913" t="s">
        <v>53</v>
      </c>
      <c r="O913" t="s">
        <v>1353</v>
      </c>
      <c r="P913" t="s">
        <v>82</v>
      </c>
      <c r="Q913" t="s">
        <v>81</v>
      </c>
      <c r="R913" t="s">
        <v>308</v>
      </c>
      <c r="S913" t="s">
        <v>116</v>
      </c>
      <c r="T913" t="s">
        <v>152</v>
      </c>
      <c r="U913" t="s">
        <v>64</v>
      </c>
      <c r="V913" t="s">
        <v>154</v>
      </c>
      <c r="W913" t="s">
        <v>1414</v>
      </c>
      <c r="X913" t="s">
        <v>63</v>
      </c>
      <c r="Y913" t="s">
        <v>64</v>
      </c>
      <c r="Z913" t="s">
        <v>51</v>
      </c>
      <c r="AA913" t="s">
        <v>206</v>
      </c>
      <c r="AB913" t="s">
        <v>768</v>
      </c>
      <c r="AC913" t="s">
        <v>64</v>
      </c>
      <c r="AD913" t="s">
        <v>583</v>
      </c>
      <c r="AE913" t="s">
        <v>152</v>
      </c>
      <c r="AF913" t="s">
        <v>69</v>
      </c>
      <c r="AG913" t="s">
        <v>814</v>
      </c>
      <c r="AH913" t="s">
        <v>71</v>
      </c>
      <c r="AI913" t="s">
        <v>103</v>
      </c>
      <c r="AJ913" t="s">
        <v>73</v>
      </c>
      <c r="AK913" t="s">
        <v>103</v>
      </c>
      <c r="AL913" t="s">
        <v>75</v>
      </c>
      <c r="AM913" t="s">
        <v>76</v>
      </c>
      <c r="AN913" t="s">
        <v>78</v>
      </c>
      <c r="AO913" t="s">
        <v>168</v>
      </c>
      <c r="AP913" t="s">
        <v>232</v>
      </c>
      <c r="AQ913" t="s">
        <v>139</v>
      </c>
      <c r="AR913" t="s">
        <v>64</v>
      </c>
      <c r="AS913" t="s">
        <v>170</v>
      </c>
      <c r="AT913" t="s">
        <v>171</v>
      </c>
      <c r="AU913" t="s">
        <v>84</v>
      </c>
    </row>
    <row r="914" spans="1:47" hidden="1" x14ac:dyDescent="0.3">
      <c r="A914" t="s">
        <v>4223</v>
      </c>
      <c r="B914" t="s">
        <v>4224</v>
      </c>
      <c r="C914" s="1" t="str">
        <f t="shared" si="76"/>
        <v>21:0097</v>
      </c>
      <c r="D914" s="1" t="str">
        <f t="shared" si="77"/>
        <v>21:0013</v>
      </c>
      <c r="E914" t="s">
        <v>4225</v>
      </c>
      <c r="F914" t="s">
        <v>4226</v>
      </c>
      <c r="H914">
        <v>65.6077564</v>
      </c>
      <c r="I914">
        <v>-112.3798905</v>
      </c>
      <c r="J914" s="1" t="str">
        <f t="shared" si="74"/>
        <v>Till</v>
      </c>
      <c r="K914" s="1" t="str">
        <f t="shared" si="75"/>
        <v>&lt;63 micron</v>
      </c>
      <c r="L914" t="s">
        <v>51</v>
      </c>
      <c r="M914" t="s">
        <v>91</v>
      </c>
      <c r="N914" t="s">
        <v>56</v>
      </c>
      <c r="O914" t="s">
        <v>375</v>
      </c>
      <c r="P914" t="s">
        <v>78</v>
      </c>
      <c r="Q914" t="s">
        <v>64</v>
      </c>
      <c r="R914" t="s">
        <v>218</v>
      </c>
      <c r="S914" t="s">
        <v>60</v>
      </c>
      <c r="T914" t="s">
        <v>192</v>
      </c>
      <c r="U914" t="s">
        <v>259</v>
      </c>
      <c r="V914" t="s">
        <v>154</v>
      </c>
      <c r="W914" t="s">
        <v>117</v>
      </c>
      <c r="X914" t="s">
        <v>97</v>
      </c>
      <c r="Y914" t="s">
        <v>64</v>
      </c>
      <c r="Z914" t="s">
        <v>51</v>
      </c>
      <c r="AA914" t="s">
        <v>276</v>
      </c>
      <c r="AB914" t="s">
        <v>121</v>
      </c>
      <c r="AC914" t="s">
        <v>259</v>
      </c>
      <c r="AD914" t="s">
        <v>734</v>
      </c>
      <c r="AE914" t="s">
        <v>507</v>
      </c>
      <c r="AF914" t="s">
        <v>69</v>
      </c>
      <c r="AG914" t="s">
        <v>548</v>
      </c>
      <c r="AH914" t="s">
        <v>71</v>
      </c>
      <c r="AI914" t="s">
        <v>686</v>
      </c>
      <c r="AJ914" t="s">
        <v>73</v>
      </c>
      <c r="AK914" t="s">
        <v>421</v>
      </c>
      <c r="AL914" t="s">
        <v>75</v>
      </c>
      <c r="AM914" t="s">
        <v>76</v>
      </c>
      <c r="AN914" t="s">
        <v>78</v>
      </c>
      <c r="AO914" t="s">
        <v>104</v>
      </c>
      <c r="AP914" t="s">
        <v>226</v>
      </c>
      <c r="AQ914" t="s">
        <v>300</v>
      </c>
      <c r="AR914" t="s">
        <v>64</v>
      </c>
      <c r="AS914" t="s">
        <v>82</v>
      </c>
      <c r="AT914" t="s">
        <v>316</v>
      </c>
      <c r="AU914" t="s">
        <v>84</v>
      </c>
    </row>
    <row r="915" spans="1:47" hidden="1" x14ac:dyDescent="0.3">
      <c r="A915" t="s">
        <v>4227</v>
      </c>
      <c r="B915" t="s">
        <v>4228</v>
      </c>
      <c r="C915" s="1" t="str">
        <f t="shared" si="76"/>
        <v>21:0097</v>
      </c>
      <c r="D915" s="1" t="str">
        <f t="shared" si="77"/>
        <v>21:0013</v>
      </c>
      <c r="E915" t="s">
        <v>4229</v>
      </c>
      <c r="F915" t="s">
        <v>4230</v>
      </c>
      <c r="H915">
        <v>65.606788899999998</v>
      </c>
      <c r="I915">
        <v>-112.24337</v>
      </c>
      <c r="J915" s="1" t="str">
        <f t="shared" si="74"/>
        <v>Till</v>
      </c>
      <c r="K915" s="1" t="str">
        <f t="shared" si="75"/>
        <v>&lt;63 micron</v>
      </c>
      <c r="L915" t="s">
        <v>51</v>
      </c>
      <c r="M915" t="s">
        <v>91</v>
      </c>
      <c r="N915" t="s">
        <v>60</v>
      </c>
      <c r="O915" t="s">
        <v>270</v>
      </c>
      <c r="P915" t="s">
        <v>340</v>
      </c>
      <c r="Q915" t="s">
        <v>259</v>
      </c>
      <c r="R915" t="s">
        <v>127</v>
      </c>
      <c r="S915" t="s">
        <v>181</v>
      </c>
      <c r="T915" t="s">
        <v>318</v>
      </c>
      <c r="U915" t="s">
        <v>81</v>
      </c>
      <c r="V915" t="s">
        <v>95</v>
      </c>
      <c r="W915" t="s">
        <v>253</v>
      </c>
      <c r="X915" t="s">
        <v>63</v>
      </c>
      <c r="Y915" t="s">
        <v>64</v>
      </c>
      <c r="Z915" t="s">
        <v>51</v>
      </c>
      <c r="AA915" t="s">
        <v>336</v>
      </c>
      <c r="AB915" t="s">
        <v>487</v>
      </c>
      <c r="AC915" t="s">
        <v>64</v>
      </c>
      <c r="AD915" t="s">
        <v>734</v>
      </c>
      <c r="AE915" t="s">
        <v>223</v>
      </c>
      <c r="AF915" t="s">
        <v>69</v>
      </c>
      <c r="AG915" t="s">
        <v>363</v>
      </c>
      <c r="AH915" t="s">
        <v>102</v>
      </c>
      <c r="AI915" t="s">
        <v>80</v>
      </c>
      <c r="AJ915" t="s">
        <v>73</v>
      </c>
      <c r="AK915" t="s">
        <v>355</v>
      </c>
      <c r="AL915" t="s">
        <v>75</v>
      </c>
      <c r="AM915" t="s">
        <v>76</v>
      </c>
      <c r="AN915" t="s">
        <v>78</v>
      </c>
      <c r="AO915" t="s">
        <v>219</v>
      </c>
      <c r="AP915" t="s">
        <v>464</v>
      </c>
      <c r="AQ915" t="s">
        <v>246</v>
      </c>
      <c r="AR915" t="s">
        <v>64</v>
      </c>
      <c r="AS915" t="s">
        <v>55</v>
      </c>
      <c r="AT915" t="s">
        <v>171</v>
      </c>
      <c r="AU915" t="s">
        <v>84</v>
      </c>
    </row>
    <row r="916" spans="1:47" hidden="1" x14ac:dyDescent="0.3">
      <c r="A916" t="s">
        <v>4231</v>
      </c>
      <c r="B916" t="s">
        <v>4232</v>
      </c>
      <c r="C916" s="1" t="str">
        <f t="shared" si="76"/>
        <v>21:0097</v>
      </c>
      <c r="D916" s="1" t="str">
        <f t="shared" si="77"/>
        <v>21:0013</v>
      </c>
      <c r="E916" t="s">
        <v>4233</v>
      </c>
      <c r="F916" t="s">
        <v>4234</v>
      </c>
      <c r="H916">
        <v>65.654551900000001</v>
      </c>
      <c r="I916">
        <v>-112.2492452</v>
      </c>
      <c r="J916" s="1" t="str">
        <f t="shared" si="74"/>
        <v>Till</v>
      </c>
      <c r="K916" s="1" t="str">
        <f t="shared" si="75"/>
        <v>&lt;63 micron</v>
      </c>
      <c r="L916" t="s">
        <v>51</v>
      </c>
      <c r="M916" t="s">
        <v>183</v>
      </c>
      <c r="N916" t="s">
        <v>60</v>
      </c>
      <c r="O916" t="s">
        <v>270</v>
      </c>
      <c r="P916" t="s">
        <v>77</v>
      </c>
      <c r="Q916" t="s">
        <v>64</v>
      </c>
      <c r="R916" t="s">
        <v>127</v>
      </c>
      <c r="S916" t="s">
        <v>63</v>
      </c>
      <c r="T916" t="s">
        <v>249</v>
      </c>
      <c r="U916" t="s">
        <v>56</v>
      </c>
      <c r="V916" t="s">
        <v>61</v>
      </c>
      <c r="W916" t="s">
        <v>820</v>
      </c>
      <c r="X916" t="s">
        <v>63</v>
      </c>
      <c r="Y916" t="s">
        <v>64</v>
      </c>
      <c r="Z916" t="s">
        <v>51</v>
      </c>
      <c r="AA916" t="s">
        <v>336</v>
      </c>
      <c r="AB916" t="s">
        <v>606</v>
      </c>
      <c r="AC916" t="s">
        <v>64</v>
      </c>
      <c r="AD916" t="s">
        <v>480</v>
      </c>
      <c r="AE916" t="s">
        <v>337</v>
      </c>
      <c r="AF916" t="s">
        <v>69</v>
      </c>
      <c r="AG916" t="s">
        <v>296</v>
      </c>
      <c r="AH916" t="s">
        <v>71</v>
      </c>
      <c r="AI916" t="s">
        <v>252</v>
      </c>
      <c r="AJ916" t="s">
        <v>73</v>
      </c>
      <c r="AK916" t="s">
        <v>103</v>
      </c>
      <c r="AL916" t="s">
        <v>75</v>
      </c>
      <c r="AM916" t="s">
        <v>76</v>
      </c>
      <c r="AN916" t="s">
        <v>78</v>
      </c>
      <c r="AO916" t="s">
        <v>168</v>
      </c>
      <c r="AP916" t="s">
        <v>364</v>
      </c>
      <c r="AQ916" t="s">
        <v>56</v>
      </c>
      <c r="AR916" t="s">
        <v>64</v>
      </c>
      <c r="AS916" t="s">
        <v>126</v>
      </c>
      <c r="AT916" t="s">
        <v>164</v>
      </c>
      <c r="AU916" t="s">
        <v>84</v>
      </c>
    </row>
    <row r="917" spans="1:47" hidden="1" x14ac:dyDescent="0.3">
      <c r="A917" t="s">
        <v>4235</v>
      </c>
      <c r="B917" t="s">
        <v>4236</v>
      </c>
      <c r="C917" s="1" t="str">
        <f t="shared" si="76"/>
        <v>21:0097</v>
      </c>
      <c r="D917" s="1" t="str">
        <f t="shared" si="77"/>
        <v>21:0013</v>
      </c>
      <c r="E917" t="s">
        <v>4237</v>
      </c>
      <c r="F917" t="s">
        <v>4238</v>
      </c>
      <c r="H917">
        <v>65.662031999999996</v>
      </c>
      <c r="I917">
        <v>-112.45307339999999</v>
      </c>
      <c r="J917" s="1" t="str">
        <f t="shared" si="74"/>
        <v>Till</v>
      </c>
      <c r="K917" s="1" t="str">
        <f t="shared" si="75"/>
        <v>&lt;63 micron</v>
      </c>
      <c r="L917" t="s">
        <v>51</v>
      </c>
      <c r="M917" t="s">
        <v>114</v>
      </c>
      <c r="N917" t="s">
        <v>53</v>
      </c>
      <c r="O917" t="s">
        <v>1184</v>
      </c>
      <c r="P917" t="s">
        <v>595</v>
      </c>
      <c r="Q917" t="s">
        <v>81</v>
      </c>
      <c r="R917" t="s">
        <v>327</v>
      </c>
      <c r="S917" t="s">
        <v>181</v>
      </c>
      <c r="T917" t="s">
        <v>284</v>
      </c>
      <c r="U917" t="s">
        <v>81</v>
      </c>
      <c r="V917" t="s">
        <v>95</v>
      </c>
      <c r="W917" t="s">
        <v>658</v>
      </c>
      <c r="X917" t="s">
        <v>97</v>
      </c>
      <c r="Y917" t="s">
        <v>64</v>
      </c>
      <c r="Z917" t="s">
        <v>51</v>
      </c>
      <c r="AA917" t="s">
        <v>206</v>
      </c>
      <c r="AB917" t="s">
        <v>408</v>
      </c>
      <c r="AC917" t="s">
        <v>64</v>
      </c>
      <c r="AD917" t="s">
        <v>480</v>
      </c>
      <c r="AE917" t="s">
        <v>223</v>
      </c>
      <c r="AF917" t="s">
        <v>69</v>
      </c>
      <c r="AG917" t="s">
        <v>296</v>
      </c>
      <c r="AH917" t="s">
        <v>71</v>
      </c>
      <c r="AI917" t="s">
        <v>80</v>
      </c>
      <c r="AJ917" t="s">
        <v>73</v>
      </c>
      <c r="AK917" t="s">
        <v>155</v>
      </c>
      <c r="AL917" t="s">
        <v>75</v>
      </c>
      <c r="AM917" t="s">
        <v>76</v>
      </c>
      <c r="AN917" t="s">
        <v>219</v>
      </c>
      <c r="AO917" t="s">
        <v>168</v>
      </c>
      <c r="AP917" t="s">
        <v>166</v>
      </c>
      <c r="AQ917" t="s">
        <v>55</v>
      </c>
      <c r="AR917" t="s">
        <v>64</v>
      </c>
      <c r="AS917" t="s">
        <v>126</v>
      </c>
      <c r="AT917" t="s">
        <v>211</v>
      </c>
      <c r="AU917" t="s">
        <v>84</v>
      </c>
    </row>
    <row r="918" spans="1:47" hidden="1" x14ac:dyDescent="0.3">
      <c r="A918" t="s">
        <v>4239</v>
      </c>
      <c r="B918" t="s">
        <v>4240</v>
      </c>
      <c r="C918" s="1" t="str">
        <f t="shared" si="76"/>
        <v>21:0097</v>
      </c>
      <c r="D918" s="1" t="str">
        <f t="shared" si="77"/>
        <v>21:0013</v>
      </c>
      <c r="E918" t="s">
        <v>4241</v>
      </c>
      <c r="F918" t="s">
        <v>4242</v>
      </c>
      <c r="H918">
        <v>65.701727599999998</v>
      </c>
      <c r="I918">
        <v>-112.41543679999999</v>
      </c>
      <c r="J918" s="1" t="str">
        <f t="shared" si="74"/>
        <v>Till</v>
      </c>
      <c r="K918" s="1" t="str">
        <f t="shared" si="75"/>
        <v>&lt;63 micron</v>
      </c>
      <c r="L918" t="s">
        <v>51</v>
      </c>
      <c r="M918" t="s">
        <v>155</v>
      </c>
      <c r="N918" t="s">
        <v>116</v>
      </c>
      <c r="O918" t="s">
        <v>189</v>
      </c>
      <c r="P918" t="s">
        <v>398</v>
      </c>
      <c r="Q918" t="s">
        <v>64</v>
      </c>
      <c r="R918" t="s">
        <v>164</v>
      </c>
      <c r="S918" t="s">
        <v>97</v>
      </c>
      <c r="T918" t="s">
        <v>164</v>
      </c>
      <c r="U918" t="s">
        <v>81</v>
      </c>
      <c r="V918" t="s">
        <v>95</v>
      </c>
      <c r="W918" t="s">
        <v>82</v>
      </c>
      <c r="X918" t="s">
        <v>63</v>
      </c>
      <c r="Y918" t="s">
        <v>64</v>
      </c>
      <c r="Z918" t="s">
        <v>51</v>
      </c>
      <c r="AA918" t="s">
        <v>470</v>
      </c>
      <c r="AB918" t="s">
        <v>408</v>
      </c>
      <c r="AC918" t="s">
        <v>64</v>
      </c>
      <c r="AD918" t="s">
        <v>820</v>
      </c>
      <c r="AE918" t="s">
        <v>223</v>
      </c>
      <c r="AF918" t="s">
        <v>69</v>
      </c>
      <c r="AG918" t="s">
        <v>414</v>
      </c>
      <c r="AH918" t="s">
        <v>71</v>
      </c>
      <c r="AI918" t="s">
        <v>636</v>
      </c>
      <c r="AJ918" t="s">
        <v>73</v>
      </c>
      <c r="AK918" t="s">
        <v>473</v>
      </c>
      <c r="AL918" t="s">
        <v>75</v>
      </c>
      <c r="AM918" t="s">
        <v>76</v>
      </c>
      <c r="AN918" t="s">
        <v>137</v>
      </c>
      <c r="AO918" t="s">
        <v>104</v>
      </c>
      <c r="AP918" t="s">
        <v>570</v>
      </c>
      <c r="AQ918" t="s">
        <v>246</v>
      </c>
      <c r="AR918" t="s">
        <v>64</v>
      </c>
      <c r="AS918" t="s">
        <v>81</v>
      </c>
      <c r="AT918" t="s">
        <v>171</v>
      </c>
      <c r="AU918" t="s">
        <v>84</v>
      </c>
    </row>
    <row r="919" spans="1:47" hidden="1" x14ac:dyDescent="0.3">
      <c r="A919" t="s">
        <v>4243</v>
      </c>
      <c r="B919" t="s">
        <v>4244</v>
      </c>
      <c r="C919" s="1" t="str">
        <f t="shared" si="76"/>
        <v>21:0097</v>
      </c>
      <c r="D919" s="1" t="str">
        <f t="shared" si="77"/>
        <v>21:0013</v>
      </c>
      <c r="E919" t="s">
        <v>4245</v>
      </c>
      <c r="F919" t="s">
        <v>4246</v>
      </c>
      <c r="H919">
        <v>65.907082500000001</v>
      </c>
      <c r="I919">
        <v>-113.160534</v>
      </c>
      <c r="J919" s="1" t="str">
        <f t="shared" si="74"/>
        <v>Till</v>
      </c>
      <c r="K919" s="1" t="str">
        <f t="shared" si="75"/>
        <v>&lt;63 micron</v>
      </c>
      <c r="L919" t="s">
        <v>51</v>
      </c>
      <c r="M919" t="s">
        <v>82</v>
      </c>
      <c r="N919" t="s">
        <v>53</v>
      </c>
      <c r="O919" t="s">
        <v>835</v>
      </c>
      <c r="P919" t="s">
        <v>147</v>
      </c>
      <c r="Q919" t="s">
        <v>64</v>
      </c>
      <c r="R919" t="s">
        <v>273</v>
      </c>
      <c r="S919" t="s">
        <v>97</v>
      </c>
      <c r="T919" t="s">
        <v>98</v>
      </c>
      <c r="U919" t="s">
        <v>81</v>
      </c>
      <c r="V919" t="s">
        <v>259</v>
      </c>
      <c r="W919" t="s">
        <v>519</v>
      </c>
      <c r="X919" t="s">
        <v>181</v>
      </c>
      <c r="Y919" t="s">
        <v>64</v>
      </c>
      <c r="Z919" t="s">
        <v>51</v>
      </c>
      <c r="AA919" t="s">
        <v>152</v>
      </c>
      <c r="AB919" t="s">
        <v>66</v>
      </c>
      <c r="AC919" t="s">
        <v>64</v>
      </c>
      <c r="AD919" t="s">
        <v>193</v>
      </c>
      <c r="AE919" t="s">
        <v>287</v>
      </c>
      <c r="AF919" t="s">
        <v>69</v>
      </c>
      <c r="AG919" t="s">
        <v>354</v>
      </c>
      <c r="AH919" t="s">
        <v>194</v>
      </c>
      <c r="AI919" t="s">
        <v>208</v>
      </c>
      <c r="AJ919" t="s">
        <v>73</v>
      </c>
      <c r="AK919" t="s">
        <v>405</v>
      </c>
      <c r="AL919" t="s">
        <v>75</v>
      </c>
      <c r="AM919" t="s">
        <v>76</v>
      </c>
      <c r="AN919" t="s">
        <v>78</v>
      </c>
      <c r="AO919" t="s">
        <v>78</v>
      </c>
      <c r="AP919" t="s">
        <v>239</v>
      </c>
      <c r="AQ919" t="s">
        <v>82</v>
      </c>
      <c r="AR919" t="s">
        <v>64</v>
      </c>
      <c r="AS919" t="s">
        <v>81</v>
      </c>
      <c r="AT919" t="s">
        <v>171</v>
      </c>
      <c r="AU919" t="s">
        <v>84</v>
      </c>
    </row>
    <row r="920" spans="1:47" hidden="1" x14ac:dyDescent="0.3">
      <c r="A920" t="s">
        <v>4247</v>
      </c>
      <c r="B920" t="s">
        <v>4248</v>
      </c>
      <c r="C920" s="1" t="str">
        <f t="shared" si="76"/>
        <v>21:0097</v>
      </c>
      <c r="D920" s="1" t="str">
        <f t="shared" si="77"/>
        <v>21:0013</v>
      </c>
      <c r="E920" t="s">
        <v>4249</v>
      </c>
      <c r="F920" t="s">
        <v>4250</v>
      </c>
      <c r="H920">
        <v>65.842059500000005</v>
      </c>
      <c r="I920">
        <v>-113.20653230000001</v>
      </c>
      <c r="J920" s="1" t="str">
        <f t="shared" si="74"/>
        <v>Till</v>
      </c>
      <c r="K920" s="1" t="str">
        <f t="shared" si="75"/>
        <v>&lt;63 micron</v>
      </c>
      <c r="L920" t="s">
        <v>51</v>
      </c>
      <c r="M920" t="s">
        <v>56</v>
      </c>
      <c r="N920" t="s">
        <v>53</v>
      </c>
      <c r="O920" t="s">
        <v>1116</v>
      </c>
      <c r="P920" t="s">
        <v>246</v>
      </c>
      <c r="Q920" t="s">
        <v>64</v>
      </c>
      <c r="R920" t="s">
        <v>136</v>
      </c>
      <c r="S920" t="s">
        <v>181</v>
      </c>
      <c r="T920" t="s">
        <v>120</v>
      </c>
      <c r="U920" t="s">
        <v>81</v>
      </c>
      <c r="V920" t="s">
        <v>259</v>
      </c>
      <c r="W920" t="s">
        <v>1013</v>
      </c>
      <c r="X920" t="s">
        <v>97</v>
      </c>
      <c r="Y920" t="s">
        <v>64</v>
      </c>
      <c r="Z920" t="s">
        <v>51</v>
      </c>
      <c r="AA920" t="s">
        <v>176</v>
      </c>
      <c r="AB920" t="s">
        <v>408</v>
      </c>
      <c r="AC920" t="s">
        <v>64</v>
      </c>
      <c r="AD920" t="s">
        <v>672</v>
      </c>
      <c r="AE920" t="s">
        <v>507</v>
      </c>
      <c r="AF920" t="s">
        <v>69</v>
      </c>
      <c r="AG920" t="s">
        <v>65</v>
      </c>
      <c r="AH920" t="s">
        <v>983</v>
      </c>
      <c r="AI920" t="s">
        <v>686</v>
      </c>
      <c r="AJ920" t="s">
        <v>73</v>
      </c>
      <c r="AK920" t="s">
        <v>421</v>
      </c>
      <c r="AL920" t="s">
        <v>75</v>
      </c>
      <c r="AM920" t="s">
        <v>76</v>
      </c>
      <c r="AN920" t="s">
        <v>78</v>
      </c>
      <c r="AO920" t="s">
        <v>168</v>
      </c>
      <c r="AP920" t="s">
        <v>464</v>
      </c>
      <c r="AQ920" t="s">
        <v>340</v>
      </c>
      <c r="AR920" t="s">
        <v>64</v>
      </c>
      <c r="AS920" t="s">
        <v>81</v>
      </c>
      <c r="AT920" t="s">
        <v>607</v>
      </c>
      <c r="AU920" t="s">
        <v>84</v>
      </c>
    </row>
    <row r="921" spans="1:47" hidden="1" x14ac:dyDescent="0.3">
      <c r="A921" t="s">
        <v>4251</v>
      </c>
      <c r="B921" t="s">
        <v>4252</v>
      </c>
      <c r="C921" s="1" t="str">
        <f t="shared" si="76"/>
        <v>21:0097</v>
      </c>
      <c r="D921" s="1" t="str">
        <f t="shared" si="77"/>
        <v>21:0013</v>
      </c>
      <c r="E921" t="s">
        <v>4253</v>
      </c>
      <c r="F921" t="s">
        <v>4254</v>
      </c>
      <c r="H921">
        <v>65.9534108</v>
      </c>
      <c r="I921">
        <v>-113.0394027</v>
      </c>
      <c r="J921" s="1" t="str">
        <f t="shared" ref="J921:J984" si="78">HYPERLINK("https://geochem.nrcan.gc.ca/cdogs/content/kwd/kwd020044_e.htm", "Till")</f>
        <v>Till</v>
      </c>
      <c r="K921" s="1" t="str">
        <f t="shared" ref="K921:K984" si="79">HYPERLINK("https://geochem.nrcan.gc.ca/cdogs/content/kwd/kwd080004_e.htm", "&lt;63 micron")</f>
        <v>&lt;63 micron</v>
      </c>
      <c r="L921" t="s">
        <v>51</v>
      </c>
      <c r="M921" t="s">
        <v>253</v>
      </c>
      <c r="N921" t="s">
        <v>56</v>
      </c>
      <c r="O921" t="s">
        <v>1353</v>
      </c>
      <c r="P921" t="s">
        <v>78</v>
      </c>
      <c r="Q921" t="s">
        <v>259</v>
      </c>
      <c r="R921" t="s">
        <v>234</v>
      </c>
      <c r="S921" t="s">
        <v>181</v>
      </c>
      <c r="T921" t="s">
        <v>318</v>
      </c>
      <c r="U921" t="s">
        <v>81</v>
      </c>
      <c r="V921" t="s">
        <v>147</v>
      </c>
      <c r="W921" t="s">
        <v>77</v>
      </c>
      <c r="X921" t="s">
        <v>63</v>
      </c>
      <c r="Y921" t="s">
        <v>64</v>
      </c>
      <c r="Z921" t="s">
        <v>51</v>
      </c>
      <c r="AA921" t="s">
        <v>120</v>
      </c>
      <c r="AB921" t="s">
        <v>789</v>
      </c>
      <c r="AC921" t="s">
        <v>64</v>
      </c>
      <c r="AD921" t="s">
        <v>263</v>
      </c>
      <c r="AE921" t="s">
        <v>176</v>
      </c>
      <c r="AF921" t="s">
        <v>69</v>
      </c>
      <c r="AG921" t="s">
        <v>136</v>
      </c>
      <c r="AH921" t="s">
        <v>983</v>
      </c>
      <c r="AI921" t="s">
        <v>277</v>
      </c>
      <c r="AJ921" t="s">
        <v>73</v>
      </c>
      <c r="AK921" t="s">
        <v>314</v>
      </c>
      <c r="AL921" t="s">
        <v>75</v>
      </c>
      <c r="AM921" t="s">
        <v>76</v>
      </c>
      <c r="AN921" t="s">
        <v>95</v>
      </c>
      <c r="AO921" t="s">
        <v>168</v>
      </c>
      <c r="AP921" t="s">
        <v>58</v>
      </c>
      <c r="AQ921" t="s">
        <v>348</v>
      </c>
      <c r="AR921" t="s">
        <v>64</v>
      </c>
      <c r="AS921" t="s">
        <v>170</v>
      </c>
      <c r="AT921" t="s">
        <v>171</v>
      </c>
      <c r="AU921" t="s">
        <v>84</v>
      </c>
    </row>
    <row r="922" spans="1:47" hidden="1" x14ac:dyDescent="0.3">
      <c r="A922" t="s">
        <v>4255</v>
      </c>
      <c r="B922" t="s">
        <v>4256</v>
      </c>
      <c r="C922" s="1" t="str">
        <f t="shared" si="76"/>
        <v>21:0097</v>
      </c>
      <c r="D922" s="1" t="str">
        <f t="shared" si="77"/>
        <v>21:0013</v>
      </c>
      <c r="E922" t="s">
        <v>4257</v>
      </c>
      <c r="F922" t="s">
        <v>4258</v>
      </c>
      <c r="H922">
        <v>65.983933300000004</v>
      </c>
      <c r="I922">
        <v>-113.19236669999999</v>
      </c>
      <c r="J922" s="1" t="str">
        <f t="shared" si="78"/>
        <v>Till</v>
      </c>
      <c r="K922" s="1" t="str">
        <f t="shared" si="79"/>
        <v>&lt;63 micron</v>
      </c>
      <c r="L922" t="s">
        <v>51</v>
      </c>
      <c r="M922" t="s">
        <v>81</v>
      </c>
      <c r="N922" t="s">
        <v>116</v>
      </c>
      <c r="O922" t="s">
        <v>352</v>
      </c>
      <c r="P922" t="s">
        <v>78</v>
      </c>
      <c r="Q922" t="s">
        <v>259</v>
      </c>
      <c r="R922" t="s">
        <v>273</v>
      </c>
      <c r="S922" t="s">
        <v>60</v>
      </c>
      <c r="T922" t="s">
        <v>101</v>
      </c>
      <c r="U922" t="s">
        <v>81</v>
      </c>
      <c r="V922" t="s">
        <v>259</v>
      </c>
      <c r="W922" t="s">
        <v>899</v>
      </c>
      <c r="X922" t="s">
        <v>97</v>
      </c>
      <c r="Y922" t="s">
        <v>64</v>
      </c>
      <c r="Z922" t="s">
        <v>51</v>
      </c>
      <c r="AA922" t="s">
        <v>223</v>
      </c>
      <c r="AB922" t="s">
        <v>121</v>
      </c>
      <c r="AC922" t="s">
        <v>64</v>
      </c>
      <c r="AD922" t="s">
        <v>734</v>
      </c>
      <c r="AE922" t="s">
        <v>507</v>
      </c>
      <c r="AF922" t="s">
        <v>69</v>
      </c>
      <c r="AG922" t="s">
        <v>249</v>
      </c>
      <c r="AH922" t="s">
        <v>194</v>
      </c>
      <c r="AI922" t="s">
        <v>196</v>
      </c>
      <c r="AJ922" t="s">
        <v>73</v>
      </c>
      <c r="AK922" t="s">
        <v>405</v>
      </c>
      <c r="AL922" t="s">
        <v>75</v>
      </c>
      <c r="AM922" t="s">
        <v>76</v>
      </c>
      <c r="AN922" t="s">
        <v>61</v>
      </c>
      <c r="AO922" t="s">
        <v>168</v>
      </c>
      <c r="AP922" t="s">
        <v>239</v>
      </c>
      <c r="AQ922" t="s">
        <v>139</v>
      </c>
      <c r="AR922" t="s">
        <v>64</v>
      </c>
      <c r="AS922" t="s">
        <v>82</v>
      </c>
      <c r="AT922" t="s">
        <v>171</v>
      </c>
      <c r="AU922" t="s">
        <v>84</v>
      </c>
    </row>
    <row r="923" spans="1:47" hidden="1" x14ac:dyDescent="0.3">
      <c r="A923" t="s">
        <v>4259</v>
      </c>
      <c r="B923" t="s">
        <v>4260</v>
      </c>
      <c r="C923" s="1" t="str">
        <f t="shared" si="76"/>
        <v>21:0097</v>
      </c>
      <c r="D923" s="1" t="str">
        <f t="shared" si="77"/>
        <v>21:0013</v>
      </c>
      <c r="E923" t="s">
        <v>4261</v>
      </c>
      <c r="F923" t="s">
        <v>4262</v>
      </c>
      <c r="H923">
        <v>65.943248100000005</v>
      </c>
      <c r="I923">
        <v>-113.30798729999999</v>
      </c>
      <c r="J923" s="1" t="str">
        <f t="shared" si="78"/>
        <v>Till</v>
      </c>
      <c r="K923" s="1" t="str">
        <f t="shared" si="79"/>
        <v>&lt;63 micron</v>
      </c>
      <c r="L923" t="s">
        <v>51</v>
      </c>
      <c r="M923" t="s">
        <v>116</v>
      </c>
      <c r="N923" t="s">
        <v>53</v>
      </c>
      <c r="O923" t="s">
        <v>3689</v>
      </c>
      <c r="P923" t="s">
        <v>78</v>
      </c>
      <c r="Q923" t="s">
        <v>259</v>
      </c>
      <c r="R923" t="s">
        <v>382</v>
      </c>
      <c r="S923" t="s">
        <v>60</v>
      </c>
      <c r="T923" t="s">
        <v>287</v>
      </c>
      <c r="U923" t="s">
        <v>81</v>
      </c>
      <c r="V923" t="s">
        <v>259</v>
      </c>
      <c r="W923" t="s">
        <v>294</v>
      </c>
      <c r="X923" t="s">
        <v>63</v>
      </c>
      <c r="Y923" t="s">
        <v>64</v>
      </c>
      <c r="Z923" t="s">
        <v>51</v>
      </c>
      <c r="AA923" t="s">
        <v>162</v>
      </c>
      <c r="AB923" t="s">
        <v>134</v>
      </c>
      <c r="AC923" t="s">
        <v>64</v>
      </c>
      <c r="AD923" t="s">
        <v>471</v>
      </c>
      <c r="AE923" t="s">
        <v>111</v>
      </c>
      <c r="AF923" t="s">
        <v>69</v>
      </c>
      <c r="AG923" t="s">
        <v>296</v>
      </c>
      <c r="AH923" t="s">
        <v>102</v>
      </c>
      <c r="AI923" t="s">
        <v>196</v>
      </c>
      <c r="AJ923" t="s">
        <v>73</v>
      </c>
      <c r="AK923" t="s">
        <v>405</v>
      </c>
      <c r="AL923" t="s">
        <v>75</v>
      </c>
      <c r="AM923" t="s">
        <v>76</v>
      </c>
      <c r="AN923" t="s">
        <v>78</v>
      </c>
      <c r="AO923" t="s">
        <v>104</v>
      </c>
      <c r="AP923" t="s">
        <v>161</v>
      </c>
      <c r="AQ923" t="s">
        <v>61</v>
      </c>
      <c r="AR923" t="s">
        <v>64</v>
      </c>
      <c r="AS923" t="s">
        <v>246</v>
      </c>
      <c r="AT923" t="s">
        <v>382</v>
      </c>
      <c r="AU923" t="s">
        <v>84</v>
      </c>
    </row>
    <row r="924" spans="1:47" hidden="1" x14ac:dyDescent="0.3">
      <c r="A924" t="s">
        <v>4263</v>
      </c>
      <c r="B924" t="s">
        <v>4264</v>
      </c>
      <c r="C924" s="1" t="str">
        <f t="shared" si="76"/>
        <v>21:0097</v>
      </c>
      <c r="D924" s="1" t="str">
        <f t="shared" si="77"/>
        <v>21:0013</v>
      </c>
      <c r="E924" t="s">
        <v>4265</v>
      </c>
      <c r="F924" t="s">
        <v>4266</v>
      </c>
      <c r="H924">
        <v>65.891709000000006</v>
      </c>
      <c r="I924">
        <v>-113.2521141</v>
      </c>
      <c r="J924" s="1" t="str">
        <f t="shared" si="78"/>
        <v>Till</v>
      </c>
      <c r="K924" s="1" t="str">
        <f t="shared" si="79"/>
        <v>&lt;63 micron</v>
      </c>
      <c r="L924" t="s">
        <v>51</v>
      </c>
      <c r="M924" t="s">
        <v>81</v>
      </c>
      <c r="N924" t="s">
        <v>53</v>
      </c>
      <c r="O924" t="s">
        <v>1363</v>
      </c>
      <c r="P924" t="s">
        <v>92</v>
      </c>
      <c r="Q924" t="s">
        <v>64</v>
      </c>
      <c r="R924" t="s">
        <v>284</v>
      </c>
      <c r="S924" t="s">
        <v>181</v>
      </c>
      <c r="T924" t="s">
        <v>162</v>
      </c>
      <c r="U924" t="s">
        <v>259</v>
      </c>
      <c r="V924" t="s">
        <v>219</v>
      </c>
      <c r="W924" t="s">
        <v>117</v>
      </c>
      <c r="X924" t="s">
        <v>97</v>
      </c>
      <c r="Y924" t="s">
        <v>64</v>
      </c>
      <c r="Z924" t="s">
        <v>51</v>
      </c>
      <c r="AA924" t="s">
        <v>287</v>
      </c>
      <c r="AB924" t="s">
        <v>66</v>
      </c>
      <c r="AC924" t="s">
        <v>64</v>
      </c>
      <c r="AD924" t="s">
        <v>583</v>
      </c>
      <c r="AE924" t="s">
        <v>225</v>
      </c>
      <c r="AF924" t="s">
        <v>69</v>
      </c>
      <c r="AG924" t="s">
        <v>382</v>
      </c>
      <c r="AH924" t="s">
        <v>194</v>
      </c>
      <c r="AI924" t="s">
        <v>339</v>
      </c>
      <c r="AJ924" t="s">
        <v>73</v>
      </c>
      <c r="AK924" t="s">
        <v>481</v>
      </c>
      <c r="AL924" t="s">
        <v>75</v>
      </c>
      <c r="AM924" t="s">
        <v>76</v>
      </c>
      <c r="AN924" t="s">
        <v>259</v>
      </c>
      <c r="AO924" t="s">
        <v>104</v>
      </c>
      <c r="AP924" t="s">
        <v>332</v>
      </c>
      <c r="AQ924" t="s">
        <v>333</v>
      </c>
      <c r="AR924" t="s">
        <v>64</v>
      </c>
      <c r="AS924" t="s">
        <v>82</v>
      </c>
      <c r="AT924" t="s">
        <v>171</v>
      </c>
      <c r="AU924" t="s">
        <v>84</v>
      </c>
    </row>
    <row r="925" spans="1:47" hidden="1" x14ac:dyDescent="0.3">
      <c r="A925" t="s">
        <v>4267</v>
      </c>
      <c r="B925" t="s">
        <v>4268</v>
      </c>
      <c r="C925" s="1" t="str">
        <f t="shared" ref="C925:C956" si="80">HYPERLINK("https://geochem.nrcan.gc.ca/cdogs/content/bdl/bdl210099_e.htm", "21:0099")</f>
        <v>21:0099</v>
      </c>
      <c r="D925" s="1" t="str">
        <f t="shared" ref="D925:D956" si="81">HYPERLINK("https://geochem.nrcan.gc.ca/cdogs/content/svy/svy210041_e.htm", "21:0041")</f>
        <v>21:0041</v>
      </c>
      <c r="E925" t="s">
        <v>4269</v>
      </c>
      <c r="F925" t="s">
        <v>4270</v>
      </c>
      <c r="H925">
        <v>65.5204497</v>
      </c>
      <c r="I925">
        <v>-111.9612016</v>
      </c>
      <c r="J925" s="1" t="str">
        <f t="shared" si="78"/>
        <v>Till</v>
      </c>
      <c r="K925" s="1" t="str">
        <f t="shared" si="79"/>
        <v>&lt;63 micron</v>
      </c>
      <c r="L925" t="s">
        <v>51</v>
      </c>
      <c r="M925" t="s">
        <v>333</v>
      </c>
      <c r="N925" t="s">
        <v>119</v>
      </c>
      <c r="O925" t="s">
        <v>650</v>
      </c>
      <c r="P925" t="s">
        <v>253</v>
      </c>
      <c r="Q925" t="s">
        <v>81</v>
      </c>
      <c r="R925" t="s">
        <v>93</v>
      </c>
      <c r="S925" t="s">
        <v>181</v>
      </c>
      <c r="T925" t="s">
        <v>338</v>
      </c>
      <c r="U925" t="s">
        <v>259</v>
      </c>
      <c r="V925" t="s">
        <v>95</v>
      </c>
      <c r="W925" t="s">
        <v>253</v>
      </c>
      <c r="X925" t="s">
        <v>63</v>
      </c>
      <c r="Y925" t="s">
        <v>64</v>
      </c>
      <c r="Z925" t="s">
        <v>51</v>
      </c>
      <c r="AA925" t="s">
        <v>98</v>
      </c>
      <c r="AB925" t="s">
        <v>606</v>
      </c>
      <c r="AC925" t="s">
        <v>64</v>
      </c>
      <c r="AD925" t="s">
        <v>442</v>
      </c>
      <c r="AE925" t="s">
        <v>337</v>
      </c>
      <c r="AF925" t="s">
        <v>337</v>
      </c>
      <c r="AG925" t="s">
        <v>273</v>
      </c>
      <c r="AH925" t="s">
        <v>71</v>
      </c>
      <c r="AI925" t="s">
        <v>80</v>
      </c>
      <c r="AJ925" t="s">
        <v>73</v>
      </c>
      <c r="AK925" t="s">
        <v>339</v>
      </c>
      <c r="AL925" t="s">
        <v>75</v>
      </c>
      <c r="AM925" t="s">
        <v>76</v>
      </c>
      <c r="AN925" t="s">
        <v>78</v>
      </c>
      <c r="AO925" t="s">
        <v>78</v>
      </c>
      <c r="AP925" t="s">
        <v>392</v>
      </c>
      <c r="AQ925" t="s">
        <v>170</v>
      </c>
      <c r="AR925" t="s">
        <v>64</v>
      </c>
      <c r="AS925" t="s">
        <v>246</v>
      </c>
      <c r="AT925" t="s">
        <v>171</v>
      </c>
      <c r="AU925" t="s">
        <v>84</v>
      </c>
    </row>
    <row r="926" spans="1:47" hidden="1" x14ac:dyDescent="0.3">
      <c r="A926" t="s">
        <v>4271</v>
      </c>
      <c r="B926" t="s">
        <v>4272</v>
      </c>
      <c r="C926" s="1" t="str">
        <f t="shared" si="80"/>
        <v>21:0099</v>
      </c>
      <c r="D926" s="1" t="str">
        <f t="shared" si="81"/>
        <v>21:0041</v>
      </c>
      <c r="E926" t="s">
        <v>4273</v>
      </c>
      <c r="F926" t="s">
        <v>4274</v>
      </c>
      <c r="H926">
        <v>65.516010499999993</v>
      </c>
      <c r="I926">
        <v>-111.8301379</v>
      </c>
      <c r="J926" s="1" t="str">
        <f t="shared" si="78"/>
        <v>Till</v>
      </c>
      <c r="K926" s="1" t="str">
        <f t="shared" si="79"/>
        <v>&lt;63 micron</v>
      </c>
      <c r="L926" t="s">
        <v>51</v>
      </c>
      <c r="M926" t="s">
        <v>170</v>
      </c>
      <c r="N926" t="s">
        <v>97</v>
      </c>
      <c r="O926" t="s">
        <v>270</v>
      </c>
      <c r="P926" t="s">
        <v>92</v>
      </c>
      <c r="Q926" t="s">
        <v>64</v>
      </c>
      <c r="R926" t="s">
        <v>164</v>
      </c>
      <c r="S926" t="s">
        <v>181</v>
      </c>
      <c r="T926" t="s">
        <v>346</v>
      </c>
      <c r="U926" t="s">
        <v>259</v>
      </c>
      <c r="V926" t="s">
        <v>154</v>
      </c>
      <c r="W926" t="s">
        <v>1135</v>
      </c>
      <c r="X926" t="s">
        <v>63</v>
      </c>
      <c r="Y926" t="s">
        <v>64</v>
      </c>
      <c r="Z926" t="s">
        <v>51</v>
      </c>
      <c r="AA926" t="s">
        <v>470</v>
      </c>
      <c r="AB926" t="s">
        <v>66</v>
      </c>
      <c r="AC926" t="s">
        <v>64</v>
      </c>
      <c r="AD926" t="s">
        <v>864</v>
      </c>
      <c r="AE926" t="s">
        <v>111</v>
      </c>
      <c r="AF926" t="s">
        <v>287</v>
      </c>
      <c r="AG926" t="s">
        <v>176</v>
      </c>
      <c r="AH926" t="s">
        <v>71</v>
      </c>
      <c r="AI926" t="s">
        <v>80</v>
      </c>
      <c r="AJ926" t="s">
        <v>73</v>
      </c>
      <c r="AK926" t="s">
        <v>210</v>
      </c>
      <c r="AL926" t="s">
        <v>75</v>
      </c>
      <c r="AM926" t="s">
        <v>76</v>
      </c>
      <c r="AN926" t="s">
        <v>95</v>
      </c>
      <c r="AO926" t="s">
        <v>104</v>
      </c>
      <c r="AP926" t="s">
        <v>166</v>
      </c>
      <c r="AQ926" t="s">
        <v>436</v>
      </c>
      <c r="AR926" t="s">
        <v>64</v>
      </c>
      <c r="AS926" t="s">
        <v>81</v>
      </c>
      <c r="AT926" t="s">
        <v>171</v>
      </c>
      <c r="AU926" t="s">
        <v>84</v>
      </c>
    </row>
    <row r="927" spans="1:47" hidden="1" x14ac:dyDescent="0.3">
      <c r="A927" t="s">
        <v>4275</v>
      </c>
      <c r="B927" t="s">
        <v>4276</v>
      </c>
      <c r="C927" s="1" t="str">
        <f t="shared" si="80"/>
        <v>21:0099</v>
      </c>
      <c r="D927" s="1" t="str">
        <f t="shared" si="81"/>
        <v>21:0041</v>
      </c>
      <c r="E927" t="s">
        <v>4277</v>
      </c>
      <c r="F927" t="s">
        <v>4278</v>
      </c>
      <c r="H927">
        <v>65.528547399999994</v>
      </c>
      <c r="I927">
        <v>-111.6678589</v>
      </c>
      <c r="J927" s="1" t="str">
        <f t="shared" si="78"/>
        <v>Till</v>
      </c>
      <c r="K927" s="1" t="str">
        <f t="shared" si="79"/>
        <v>&lt;63 micron</v>
      </c>
      <c r="L927" t="s">
        <v>51</v>
      </c>
      <c r="M927" t="s">
        <v>170</v>
      </c>
      <c r="N927" t="s">
        <v>63</v>
      </c>
      <c r="O927" t="s">
        <v>315</v>
      </c>
      <c r="P927" t="s">
        <v>78</v>
      </c>
      <c r="Q927" t="s">
        <v>81</v>
      </c>
      <c r="R927" t="s">
        <v>211</v>
      </c>
      <c r="S927" t="s">
        <v>60</v>
      </c>
      <c r="T927" t="s">
        <v>346</v>
      </c>
      <c r="U927" t="s">
        <v>259</v>
      </c>
      <c r="V927" t="s">
        <v>259</v>
      </c>
      <c r="W927" t="s">
        <v>1473</v>
      </c>
      <c r="X927" t="s">
        <v>97</v>
      </c>
      <c r="Y927" t="s">
        <v>64</v>
      </c>
      <c r="Z927" t="s">
        <v>51</v>
      </c>
      <c r="AA927" t="s">
        <v>152</v>
      </c>
      <c r="AB927" t="s">
        <v>236</v>
      </c>
      <c r="AC927" t="s">
        <v>64</v>
      </c>
      <c r="AD927" t="s">
        <v>820</v>
      </c>
      <c r="AE927" t="s">
        <v>225</v>
      </c>
      <c r="AF927" t="s">
        <v>419</v>
      </c>
      <c r="AG927" t="s">
        <v>269</v>
      </c>
      <c r="AH927" t="s">
        <v>71</v>
      </c>
      <c r="AI927" t="s">
        <v>422</v>
      </c>
      <c r="AJ927" t="s">
        <v>73</v>
      </c>
      <c r="AK927" t="s">
        <v>116</v>
      </c>
      <c r="AL927" t="s">
        <v>75</v>
      </c>
      <c r="AM927" t="s">
        <v>76</v>
      </c>
      <c r="AN927" t="s">
        <v>78</v>
      </c>
      <c r="AO927" t="s">
        <v>78</v>
      </c>
      <c r="AP927" t="s">
        <v>252</v>
      </c>
      <c r="AQ927" t="s">
        <v>139</v>
      </c>
      <c r="AR927" t="s">
        <v>64</v>
      </c>
      <c r="AS927" t="s">
        <v>81</v>
      </c>
      <c r="AT927" t="s">
        <v>171</v>
      </c>
      <c r="AU927" t="s">
        <v>84</v>
      </c>
    </row>
    <row r="928" spans="1:47" hidden="1" x14ac:dyDescent="0.3">
      <c r="A928" t="s">
        <v>4279</v>
      </c>
      <c r="B928" t="s">
        <v>4280</v>
      </c>
      <c r="C928" s="1" t="str">
        <f t="shared" si="80"/>
        <v>21:0099</v>
      </c>
      <c r="D928" s="1" t="str">
        <f t="shared" si="81"/>
        <v>21:0041</v>
      </c>
      <c r="E928" t="s">
        <v>4281</v>
      </c>
      <c r="F928" t="s">
        <v>4282</v>
      </c>
      <c r="H928">
        <v>65.592388999999997</v>
      </c>
      <c r="I928">
        <v>-111.5748926</v>
      </c>
      <c r="J928" s="1" t="str">
        <f t="shared" si="78"/>
        <v>Till</v>
      </c>
      <c r="K928" s="1" t="str">
        <f t="shared" si="79"/>
        <v>&lt;63 micron</v>
      </c>
      <c r="L928" t="s">
        <v>51</v>
      </c>
      <c r="M928" t="s">
        <v>348</v>
      </c>
      <c r="N928" t="s">
        <v>56</v>
      </c>
      <c r="O928" t="s">
        <v>707</v>
      </c>
      <c r="P928" t="s">
        <v>81</v>
      </c>
      <c r="Q928" t="s">
        <v>81</v>
      </c>
      <c r="R928" t="s">
        <v>218</v>
      </c>
      <c r="S928" t="s">
        <v>181</v>
      </c>
      <c r="T928" t="s">
        <v>338</v>
      </c>
      <c r="U928" t="s">
        <v>259</v>
      </c>
      <c r="V928" t="s">
        <v>154</v>
      </c>
      <c r="W928" t="s">
        <v>1135</v>
      </c>
      <c r="X928" t="s">
        <v>97</v>
      </c>
      <c r="Y928" t="s">
        <v>64</v>
      </c>
      <c r="Z928" t="s">
        <v>51</v>
      </c>
      <c r="AA928" t="s">
        <v>176</v>
      </c>
      <c r="AB928" t="s">
        <v>102</v>
      </c>
      <c r="AC928" t="s">
        <v>64</v>
      </c>
      <c r="AD928" t="s">
        <v>820</v>
      </c>
      <c r="AE928" t="s">
        <v>507</v>
      </c>
      <c r="AF928" t="s">
        <v>470</v>
      </c>
      <c r="AG928" t="s">
        <v>178</v>
      </c>
      <c r="AH928" t="s">
        <v>983</v>
      </c>
      <c r="AI928" t="s">
        <v>533</v>
      </c>
      <c r="AJ928" t="s">
        <v>73</v>
      </c>
      <c r="AK928" t="s">
        <v>105</v>
      </c>
      <c r="AL928" t="s">
        <v>75</v>
      </c>
      <c r="AM928" t="s">
        <v>76</v>
      </c>
      <c r="AN928" t="s">
        <v>147</v>
      </c>
      <c r="AO928" t="s">
        <v>259</v>
      </c>
      <c r="AP928" t="s">
        <v>161</v>
      </c>
      <c r="AQ928" t="s">
        <v>246</v>
      </c>
      <c r="AR928" t="s">
        <v>64</v>
      </c>
      <c r="AS928" t="s">
        <v>82</v>
      </c>
      <c r="AT928" t="s">
        <v>171</v>
      </c>
      <c r="AU928" t="s">
        <v>84</v>
      </c>
    </row>
    <row r="929" spans="1:47" hidden="1" x14ac:dyDescent="0.3">
      <c r="A929" t="s">
        <v>4283</v>
      </c>
      <c r="B929" t="s">
        <v>4284</v>
      </c>
      <c r="C929" s="1" t="str">
        <f t="shared" si="80"/>
        <v>21:0099</v>
      </c>
      <c r="D929" s="1" t="str">
        <f t="shared" si="81"/>
        <v>21:0041</v>
      </c>
      <c r="E929" t="s">
        <v>4285</v>
      </c>
      <c r="F929" t="s">
        <v>4286</v>
      </c>
      <c r="H929">
        <v>65.593203599999995</v>
      </c>
      <c r="I929">
        <v>-111.84802000000001</v>
      </c>
      <c r="J929" s="1" t="str">
        <f t="shared" si="78"/>
        <v>Till</v>
      </c>
      <c r="K929" s="1" t="str">
        <f t="shared" si="79"/>
        <v>&lt;63 micron</v>
      </c>
      <c r="L929" t="s">
        <v>51</v>
      </c>
      <c r="M929" t="s">
        <v>105</v>
      </c>
      <c r="N929" t="s">
        <v>58</v>
      </c>
      <c r="O929" t="s">
        <v>1184</v>
      </c>
      <c r="P929" t="s">
        <v>78</v>
      </c>
      <c r="Q929" t="s">
        <v>81</v>
      </c>
      <c r="R929" t="s">
        <v>308</v>
      </c>
      <c r="S929" t="s">
        <v>97</v>
      </c>
      <c r="T929" t="s">
        <v>136</v>
      </c>
      <c r="U929" t="s">
        <v>81</v>
      </c>
      <c r="V929" t="s">
        <v>154</v>
      </c>
      <c r="W929" t="s">
        <v>205</v>
      </c>
      <c r="X929" t="s">
        <v>63</v>
      </c>
      <c r="Y929" t="s">
        <v>64</v>
      </c>
      <c r="Z929" t="s">
        <v>51</v>
      </c>
      <c r="AA929" t="s">
        <v>336</v>
      </c>
      <c r="AB929" t="s">
        <v>66</v>
      </c>
      <c r="AC929" t="s">
        <v>64</v>
      </c>
      <c r="AD929" t="s">
        <v>459</v>
      </c>
      <c r="AE929" t="s">
        <v>287</v>
      </c>
      <c r="AF929" t="s">
        <v>287</v>
      </c>
      <c r="AG929" t="s">
        <v>814</v>
      </c>
      <c r="AH929" t="s">
        <v>71</v>
      </c>
      <c r="AI929" t="s">
        <v>309</v>
      </c>
      <c r="AJ929" t="s">
        <v>73</v>
      </c>
      <c r="AK929" t="s">
        <v>60</v>
      </c>
      <c r="AL929" t="s">
        <v>75</v>
      </c>
      <c r="AM929" t="s">
        <v>76</v>
      </c>
      <c r="AN929" t="s">
        <v>78</v>
      </c>
      <c r="AO929" t="s">
        <v>219</v>
      </c>
      <c r="AP929" t="s">
        <v>72</v>
      </c>
      <c r="AQ929" t="s">
        <v>481</v>
      </c>
      <c r="AR929" t="s">
        <v>64</v>
      </c>
      <c r="AS929" t="s">
        <v>246</v>
      </c>
      <c r="AT929" t="s">
        <v>382</v>
      </c>
      <c r="AU929" t="s">
        <v>84</v>
      </c>
    </row>
    <row r="930" spans="1:47" hidden="1" x14ac:dyDescent="0.3">
      <c r="A930" t="s">
        <v>4287</v>
      </c>
      <c r="B930" t="s">
        <v>4288</v>
      </c>
      <c r="C930" s="1" t="str">
        <f t="shared" si="80"/>
        <v>21:0099</v>
      </c>
      <c r="D930" s="1" t="str">
        <f t="shared" si="81"/>
        <v>21:0041</v>
      </c>
      <c r="E930" t="s">
        <v>4289</v>
      </c>
      <c r="F930" t="s">
        <v>4290</v>
      </c>
      <c r="H930">
        <v>65.600294199999993</v>
      </c>
      <c r="I930">
        <v>-111.9804872</v>
      </c>
      <c r="J930" s="1" t="str">
        <f t="shared" si="78"/>
        <v>Till</v>
      </c>
      <c r="K930" s="1" t="str">
        <f t="shared" si="79"/>
        <v>&lt;63 micron</v>
      </c>
      <c r="L930" t="s">
        <v>51</v>
      </c>
      <c r="M930" t="s">
        <v>105</v>
      </c>
      <c r="N930" t="s">
        <v>53</v>
      </c>
      <c r="O930" t="s">
        <v>54</v>
      </c>
      <c r="P930" t="s">
        <v>210</v>
      </c>
      <c r="Q930" t="s">
        <v>64</v>
      </c>
      <c r="R930" t="s">
        <v>621</v>
      </c>
      <c r="S930" t="s">
        <v>63</v>
      </c>
      <c r="T930" t="s">
        <v>327</v>
      </c>
      <c r="U930" t="s">
        <v>116</v>
      </c>
      <c r="V930" t="s">
        <v>259</v>
      </c>
      <c r="W930" t="s">
        <v>605</v>
      </c>
      <c r="X930" t="s">
        <v>97</v>
      </c>
      <c r="Y930" t="s">
        <v>64</v>
      </c>
      <c r="Z930" t="s">
        <v>51</v>
      </c>
      <c r="AA930" t="s">
        <v>346</v>
      </c>
      <c r="AB930" t="s">
        <v>428</v>
      </c>
      <c r="AC930" t="s">
        <v>64</v>
      </c>
      <c r="AD930" t="s">
        <v>697</v>
      </c>
      <c r="AE930" t="s">
        <v>276</v>
      </c>
      <c r="AF930" t="s">
        <v>223</v>
      </c>
      <c r="AG930" t="s">
        <v>70</v>
      </c>
      <c r="AH930" t="s">
        <v>71</v>
      </c>
      <c r="AI930" t="s">
        <v>169</v>
      </c>
      <c r="AJ930" t="s">
        <v>73</v>
      </c>
      <c r="AK930" t="s">
        <v>52</v>
      </c>
      <c r="AL930" t="s">
        <v>75</v>
      </c>
      <c r="AM930" t="s">
        <v>76</v>
      </c>
      <c r="AN930" t="s">
        <v>78</v>
      </c>
      <c r="AO930" t="s">
        <v>78</v>
      </c>
      <c r="AP930" t="s">
        <v>111</v>
      </c>
      <c r="AQ930" t="s">
        <v>181</v>
      </c>
      <c r="AR930" t="s">
        <v>64</v>
      </c>
      <c r="AS930" t="s">
        <v>300</v>
      </c>
      <c r="AT930" t="s">
        <v>171</v>
      </c>
      <c r="AU930" t="s">
        <v>84</v>
      </c>
    </row>
    <row r="931" spans="1:47" hidden="1" x14ac:dyDescent="0.3">
      <c r="A931" t="s">
        <v>4291</v>
      </c>
      <c r="B931" t="s">
        <v>4292</v>
      </c>
      <c r="C931" s="1" t="str">
        <f t="shared" si="80"/>
        <v>21:0099</v>
      </c>
      <c r="D931" s="1" t="str">
        <f t="shared" si="81"/>
        <v>21:0041</v>
      </c>
      <c r="E931" t="s">
        <v>4293</v>
      </c>
      <c r="F931" t="s">
        <v>4294</v>
      </c>
      <c r="H931">
        <v>65.629576999999998</v>
      </c>
      <c r="I931">
        <v>-111.7563548</v>
      </c>
      <c r="J931" s="1" t="str">
        <f t="shared" si="78"/>
        <v>Till</v>
      </c>
      <c r="K931" s="1" t="str">
        <f t="shared" si="79"/>
        <v>&lt;63 micron</v>
      </c>
      <c r="L931" t="s">
        <v>51</v>
      </c>
      <c r="M931" t="s">
        <v>126</v>
      </c>
      <c r="N931" t="s">
        <v>56</v>
      </c>
      <c r="O931" t="s">
        <v>245</v>
      </c>
      <c r="P931" t="s">
        <v>253</v>
      </c>
      <c r="Q931" t="s">
        <v>64</v>
      </c>
      <c r="R931" t="s">
        <v>156</v>
      </c>
      <c r="S931" t="s">
        <v>181</v>
      </c>
      <c r="T931" t="s">
        <v>363</v>
      </c>
      <c r="U931" t="s">
        <v>81</v>
      </c>
      <c r="V931" t="s">
        <v>259</v>
      </c>
      <c r="W931" t="s">
        <v>253</v>
      </c>
      <c r="X931" t="s">
        <v>97</v>
      </c>
      <c r="Y931" t="s">
        <v>64</v>
      </c>
      <c r="Z931" t="s">
        <v>51</v>
      </c>
      <c r="AA931" t="s">
        <v>176</v>
      </c>
      <c r="AB931" t="s">
        <v>964</v>
      </c>
      <c r="AC931" t="s">
        <v>64</v>
      </c>
      <c r="AD931" t="s">
        <v>538</v>
      </c>
      <c r="AE931" t="s">
        <v>287</v>
      </c>
      <c r="AF931" t="s">
        <v>507</v>
      </c>
      <c r="AG931" t="s">
        <v>419</v>
      </c>
      <c r="AH931" t="s">
        <v>983</v>
      </c>
      <c r="AI931" t="s">
        <v>80</v>
      </c>
      <c r="AJ931" t="s">
        <v>73</v>
      </c>
      <c r="AK931" t="s">
        <v>105</v>
      </c>
      <c r="AL931" t="s">
        <v>75</v>
      </c>
      <c r="AM931" t="s">
        <v>76</v>
      </c>
      <c r="AN931" t="s">
        <v>78</v>
      </c>
      <c r="AO931" t="s">
        <v>168</v>
      </c>
      <c r="AP931" t="s">
        <v>252</v>
      </c>
      <c r="AQ931" t="s">
        <v>436</v>
      </c>
      <c r="AR931" t="s">
        <v>64</v>
      </c>
      <c r="AS931" t="s">
        <v>77</v>
      </c>
      <c r="AT931" t="s">
        <v>171</v>
      </c>
      <c r="AU931" t="s">
        <v>84</v>
      </c>
    </row>
    <row r="932" spans="1:47" hidden="1" x14ac:dyDescent="0.3">
      <c r="A932" t="s">
        <v>4295</v>
      </c>
      <c r="B932" t="s">
        <v>4296</v>
      </c>
      <c r="C932" s="1" t="str">
        <f t="shared" si="80"/>
        <v>21:0099</v>
      </c>
      <c r="D932" s="1" t="str">
        <f t="shared" si="81"/>
        <v>21:0041</v>
      </c>
      <c r="E932" t="s">
        <v>4297</v>
      </c>
      <c r="F932" t="s">
        <v>4298</v>
      </c>
      <c r="H932">
        <v>65.665395099999998</v>
      </c>
      <c r="I932">
        <v>-111.8755221</v>
      </c>
      <c r="J932" s="1" t="str">
        <f t="shared" si="78"/>
        <v>Till</v>
      </c>
      <c r="K932" s="1" t="str">
        <f t="shared" si="79"/>
        <v>&lt;63 micron</v>
      </c>
      <c r="L932" t="s">
        <v>51</v>
      </c>
      <c r="M932" t="s">
        <v>60</v>
      </c>
      <c r="N932" t="s">
        <v>58</v>
      </c>
      <c r="O932" t="s">
        <v>397</v>
      </c>
      <c r="P932" t="s">
        <v>81</v>
      </c>
      <c r="Q932" t="s">
        <v>81</v>
      </c>
      <c r="R932" t="s">
        <v>413</v>
      </c>
      <c r="S932" t="s">
        <v>97</v>
      </c>
      <c r="T932" t="s">
        <v>93</v>
      </c>
      <c r="U932" t="s">
        <v>81</v>
      </c>
      <c r="V932" t="s">
        <v>154</v>
      </c>
      <c r="W932" t="s">
        <v>295</v>
      </c>
      <c r="X932" t="s">
        <v>97</v>
      </c>
      <c r="Y932" t="s">
        <v>64</v>
      </c>
      <c r="Z932" t="s">
        <v>51</v>
      </c>
      <c r="AA932" t="s">
        <v>176</v>
      </c>
      <c r="AB932" t="s">
        <v>236</v>
      </c>
      <c r="AC932" t="s">
        <v>64</v>
      </c>
      <c r="AD932" t="s">
        <v>285</v>
      </c>
      <c r="AE932" t="s">
        <v>223</v>
      </c>
      <c r="AF932" t="s">
        <v>337</v>
      </c>
      <c r="AG932" t="s">
        <v>334</v>
      </c>
      <c r="AH932" t="s">
        <v>71</v>
      </c>
      <c r="AI932" t="s">
        <v>138</v>
      </c>
      <c r="AJ932" t="s">
        <v>73</v>
      </c>
      <c r="AK932" t="s">
        <v>473</v>
      </c>
      <c r="AL932" t="s">
        <v>75</v>
      </c>
      <c r="AM932" t="s">
        <v>76</v>
      </c>
      <c r="AN932" t="s">
        <v>78</v>
      </c>
      <c r="AO932" t="s">
        <v>104</v>
      </c>
      <c r="AP932" t="s">
        <v>138</v>
      </c>
      <c r="AQ932" t="s">
        <v>92</v>
      </c>
      <c r="AR932" t="s">
        <v>64</v>
      </c>
      <c r="AS932" t="s">
        <v>81</v>
      </c>
      <c r="AT932" t="s">
        <v>171</v>
      </c>
      <c r="AU932" t="s">
        <v>84</v>
      </c>
    </row>
    <row r="933" spans="1:47" hidden="1" x14ac:dyDescent="0.3">
      <c r="A933" t="s">
        <v>4299</v>
      </c>
      <c r="B933" t="s">
        <v>4300</v>
      </c>
      <c r="C933" s="1" t="str">
        <f t="shared" si="80"/>
        <v>21:0099</v>
      </c>
      <c r="D933" s="1" t="str">
        <f t="shared" si="81"/>
        <v>21:0041</v>
      </c>
      <c r="E933" t="s">
        <v>4301</v>
      </c>
      <c r="F933" t="s">
        <v>4302</v>
      </c>
      <c r="H933">
        <v>65.6624008</v>
      </c>
      <c r="I933">
        <v>-111.9685448</v>
      </c>
      <c r="J933" s="1" t="str">
        <f t="shared" si="78"/>
        <v>Till</v>
      </c>
      <c r="K933" s="1" t="str">
        <f t="shared" si="79"/>
        <v>&lt;63 micron</v>
      </c>
      <c r="L933" t="s">
        <v>51</v>
      </c>
      <c r="M933" t="s">
        <v>167</v>
      </c>
      <c r="N933" t="s">
        <v>56</v>
      </c>
      <c r="O933" t="s">
        <v>189</v>
      </c>
      <c r="P933" t="s">
        <v>246</v>
      </c>
      <c r="Q933" t="s">
        <v>64</v>
      </c>
      <c r="R933" t="s">
        <v>327</v>
      </c>
      <c r="S933" t="s">
        <v>60</v>
      </c>
      <c r="T933" t="s">
        <v>206</v>
      </c>
      <c r="U933" t="s">
        <v>259</v>
      </c>
      <c r="V933" t="s">
        <v>95</v>
      </c>
      <c r="W933" t="s">
        <v>1492</v>
      </c>
      <c r="X933" t="s">
        <v>63</v>
      </c>
      <c r="Y933" t="s">
        <v>64</v>
      </c>
      <c r="Z933" t="s">
        <v>51</v>
      </c>
      <c r="AA933" t="s">
        <v>206</v>
      </c>
      <c r="AB933" t="s">
        <v>121</v>
      </c>
      <c r="AC933" t="s">
        <v>64</v>
      </c>
      <c r="AD933" t="s">
        <v>864</v>
      </c>
      <c r="AE933" t="s">
        <v>223</v>
      </c>
      <c r="AF933" t="s">
        <v>507</v>
      </c>
      <c r="AG933" t="s">
        <v>234</v>
      </c>
      <c r="AH933" t="s">
        <v>71</v>
      </c>
      <c r="AI933" t="s">
        <v>208</v>
      </c>
      <c r="AJ933" t="s">
        <v>73</v>
      </c>
      <c r="AK933" t="s">
        <v>60</v>
      </c>
      <c r="AL933" t="s">
        <v>75</v>
      </c>
      <c r="AM933" t="s">
        <v>76</v>
      </c>
      <c r="AN933" t="s">
        <v>78</v>
      </c>
      <c r="AO933" t="s">
        <v>137</v>
      </c>
      <c r="AP933" t="s">
        <v>474</v>
      </c>
      <c r="AQ933" t="s">
        <v>246</v>
      </c>
      <c r="AR933" t="s">
        <v>64</v>
      </c>
      <c r="AS933" t="s">
        <v>82</v>
      </c>
      <c r="AT933" t="s">
        <v>327</v>
      </c>
      <c r="AU933" t="s">
        <v>84</v>
      </c>
    </row>
    <row r="934" spans="1:47" hidden="1" x14ac:dyDescent="0.3">
      <c r="A934" t="s">
        <v>4303</v>
      </c>
      <c r="B934" t="s">
        <v>4304</v>
      </c>
      <c r="C934" s="1" t="str">
        <f t="shared" si="80"/>
        <v>21:0099</v>
      </c>
      <c r="D934" s="1" t="str">
        <f t="shared" si="81"/>
        <v>21:0041</v>
      </c>
      <c r="E934" t="s">
        <v>4305</v>
      </c>
      <c r="F934" t="s">
        <v>4306</v>
      </c>
      <c r="H934">
        <v>65.728475900000007</v>
      </c>
      <c r="I934">
        <v>-111.97439780000001</v>
      </c>
      <c r="J934" s="1" t="str">
        <f t="shared" si="78"/>
        <v>Till</v>
      </c>
      <c r="K934" s="1" t="str">
        <f t="shared" si="79"/>
        <v>&lt;63 micron</v>
      </c>
      <c r="L934" t="s">
        <v>51</v>
      </c>
      <c r="M934" t="s">
        <v>355</v>
      </c>
      <c r="N934" t="s">
        <v>53</v>
      </c>
      <c r="O934" t="s">
        <v>189</v>
      </c>
      <c r="P934" t="s">
        <v>139</v>
      </c>
      <c r="Q934" t="s">
        <v>81</v>
      </c>
      <c r="R934" t="s">
        <v>607</v>
      </c>
      <c r="S934" t="s">
        <v>60</v>
      </c>
      <c r="T934" t="s">
        <v>814</v>
      </c>
      <c r="U934" t="s">
        <v>81</v>
      </c>
      <c r="V934" t="s">
        <v>95</v>
      </c>
      <c r="W934" t="s">
        <v>1473</v>
      </c>
      <c r="X934" t="s">
        <v>97</v>
      </c>
      <c r="Y934" t="s">
        <v>64</v>
      </c>
      <c r="Z934" t="s">
        <v>51</v>
      </c>
      <c r="AA934" t="s">
        <v>176</v>
      </c>
      <c r="AB934" t="s">
        <v>66</v>
      </c>
      <c r="AC934" t="s">
        <v>64</v>
      </c>
      <c r="AD934" t="s">
        <v>719</v>
      </c>
      <c r="AE934" t="s">
        <v>507</v>
      </c>
      <c r="AF934" t="s">
        <v>337</v>
      </c>
      <c r="AG934" t="s">
        <v>296</v>
      </c>
      <c r="AH934" t="s">
        <v>71</v>
      </c>
      <c r="AI934" t="s">
        <v>288</v>
      </c>
      <c r="AJ934" t="s">
        <v>73</v>
      </c>
      <c r="AK934" t="s">
        <v>473</v>
      </c>
      <c r="AL934" t="s">
        <v>75</v>
      </c>
      <c r="AM934" t="s">
        <v>76</v>
      </c>
      <c r="AN934" t="s">
        <v>78</v>
      </c>
      <c r="AO934" t="s">
        <v>168</v>
      </c>
      <c r="AP934" t="s">
        <v>309</v>
      </c>
      <c r="AQ934" t="s">
        <v>595</v>
      </c>
      <c r="AR934" t="s">
        <v>64</v>
      </c>
      <c r="AS934" t="s">
        <v>77</v>
      </c>
      <c r="AT934" t="s">
        <v>249</v>
      </c>
      <c r="AU934" t="s">
        <v>84</v>
      </c>
    </row>
    <row r="935" spans="1:47" hidden="1" x14ac:dyDescent="0.3">
      <c r="A935" t="s">
        <v>4307</v>
      </c>
      <c r="B935" t="s">
        <v>4308</v>
      </c>
      <c r="C935" s="1" t="str">
        <f t="shared" si="80"/>
        <v>21:0099</v>
      </c>
      <c r="D935" s="1" t="str">
        <f t="shared" si="81"/>
        <v>21:0041</v>
      </c>
      <c r="E935" t="s">
        <v>4309</v>
      </c>
      <c r="F935" t="s">
        <v>4310</v>
      </c>
      <c r="H935">
        <v>65.719169800000003</v>
      </c>
      <c r="I935">
        <v>-111.7412971</v>
      </c>
      <c r="J935" s="1" t="str">
        <f t="shared" si="78"/>
        <v>Till</v>
      </c>
      <c r="K935" s="1" t="str">
        <f t="shared" si="79"/>
        <v>&lt;63 micron</v>
      </c>
      <c r="L935" t="s">
        <v>51</v>
      </c>
      <c r="M935" t="s">
        <v>405</v>
      </c>
      <c r="N935" t="s">
        <v>225</v>
      </c>
      <c r="O935" t="s">
        <v>381</v>
      </c>
      <c r="P935" t="s">
        <v>55</v>
      </c>
      <c r="Q935" t="s">
        <v>64</v>
      </c>
      <c r="R935" t="s">
        <v>123</v>
      </c>
      <c r="S935" t="s">
        <v>181</v>
      </c>
      <c r="T935" t="s">
        <v>346</v>
      </c>
      <c r="U935" t="s">
        <v>259</v>
      </c>
      <c r="V935" t="s">
        <v>95</v>
      </c>
      <c r="W935" t="s">
        <v>1354</v>
      </c>
      <c r="X935" t="s">
        <v>63</v>
      </c>
      <c r="Y935" t="s">
        <v>64</v>
      </c>
      <c r="Z935" t="s">
        <v>51</v>
      </c>
      <c r="AA935" t="s">
        <v>336</v>
      </c>
      <c r="AB935" t="s">
        <v>606</v>
      </c>
      <c r="AC935" t="s">
        <v>64</v>
      </c>
      <c r="AD935" t="s">
        <v>415</v>
      </c>
      <c r="AE935" t="s">
        <v>223</v>
      </c>
      <c r="AF935" t="s">
        <v>162</v>
      </c>
      <c r="AG935" t="s">
        <v>414</v>
      </c>
      <c r="AH935" t="s">
        <v>71</v>
      </c>
      <c r="AI935" t="s">
        <v>181</v>
      </c>
      <c r="AJ935" t="s">
        <v>73</v>
      </c>
      <c r="AK935" t="s">
        <v>60</v>
      </c>
      <c r="AL935" t="s">
        <v>75</v>
      </c>
      <c r="AM935" t="s">
        <v>76</v>
      </c>
      <c r="AN935" t="s">
        <v>78</v>
      </c>
      <c r="AO935" t="s">
        <v>78</v>
      </c>
      <c r="AP935" t="s">
        <v>570</v>
      </c>
      <c r="AQ935" t="s">
        <v>398</v>
      </c>
      <c r="AR935" t="s">
        <v>64</v>
      </c>
      <c r="AS935" t="s">
        <v>82</v>
      </c>
      <c r="AT935" t="s">
        <v>171</v>
      </c>
      <c r="AU935" t="s">
        <v>84</v>
      </c>
    </row>
    <row r="936" spans="1:47" hidden="1" x14ac:dyDescent="0.3">
      <c r="A936" t="s">
        <v>4311</v>
      </c>
      <c r="B936" t="s">
        <v>4312</v>
      </c>
      <c r="C936" s="1" t="str">
        <f t="shared" si="80"/>
        <v>21:0099</v>
      </c>
      <c r="D936" s="1" t="str">
        <f t="shared" si="81"/>
        <v>21:0041</v>
      </c>
      <c r="E936" t="s">
        <v>4313</v>
      </c>
      <c r="F936" t="s">
        <v>4314</v>
      </c>
      <c r="H936">
        <v>65.767394199999998</v>
      </c>
      <c r="I936">
        <v>-111.90372000000001</v>
      </c>
      <c r="J936" s="1" t="str">
        <f t="shared" si="78"/>
        <v>Till</v>
      </c>
      <c r="K936" s="1" t="str">
        <f t="shared" si="79"/>
        <v>&lt;63 micron</v>
      </c>
      <c r="L936" t="s">
        <v>51</v>
      </c>
      <c r="M936" t="s">
        <v>929</v>
      </c>
      <c r="N936" t="s">
        <v>181</v>
      </c>
      <c r="O936" t="s">
        <v>112</v>
      </c>
      <c r="P936" t="s">
        <v>271</v>
      </c>
      <c r="Q936" t="s">
        <v>259</v>
      </c>
      <c r="R936" t="s">
        <v>127</v>
      </c>
      <c r="S936" t="s">
        <v>63</v>
      </c>
      <c r="T936" t="s">
        <v>218</v>
      </c>
      <c r="U936" t="s">
        <v>81</v>
      </c>
      <c r="V936" t="s">
        <v>95</v>
      </c>
      <c r="W936" t="s">
        <v>429</v>
      </c>
      <c r="X936" t="s">
        <v>72</v>
      </c>
      <c r="Y936" t="s">
        <v>64</v>
      </c>
      <c r="Z936" t="s">
        <v>51</v>
      </c>
      <c r="AA936" t="s">
        <v>192</v>
      </c>
      <c r="AB936" t="s">
        <v>66</v>
      </c>
      <c r="AC936" t="s">
        <v>64</v>
      </c>
      <c r="AD936" t="s">
        <v>122</v>
      </c>
      <c r="AE936" t="s">
        <v>152</v>
      </c>
      <c r="AF936" t="s">
        <v>419</v>
      </c>
      <c r="AG936" t="s">
        <v>354</v>
      </c>
      <c r="AH936" t="s">
        <v>194</v>
      </c>
      <c r="AI936" t="s">
        <v>252</v>
      </c>
      <c r="AJ936" t="s">
        <v>73</v>
      </c>
      <c r="AK936" t="s">
        <v>52</v>
      </c>
      <c r="AL936" t="s">
        <v>75</v>
      </c>
      <c r="AM936" t="s">
        <v>76</v>
      </c>
      <c r="AN936" t="s">
        <v>78</v>
      </c>
      <c r="AO936" t="s">
        <v>104</v>
      </c>
      <c r="AP936" t="s">
        <v>58</v>
      </c>
      <c r="AQ936" t="s">
        <v>481</v>
      </c>
      <c r="AR936" t="s">
        <v>64</v>
      </c>
      <c r="AS936" t="s">
        <v>82</v>
      </c>
      <c r="AT936" t="s">
        <v>211</v>
      </c>
      <c r="AU936" t="s">
        <v>84</v>
      </c>
    </row>
    <row r="937" spans="1:47" hidden="1" x14ac:dyDescent="0.3">
      <c r="A937" t="s">
        <v>4315</v>
      </c>
      <c r="B937" t="s">
        <v>4316</v>
      </c>
      <c r="C937" s="1" t="str">
        <f t="shared" si="80"/>
        <v>21:0099</v>
      </c>
      <c r="D937" s="1" t="str">
        <f t="shared" si="81"/>
        <v>21:0041</v>
      </c>
      <c r="E937" t="s">
        <v>4317</v>
      </c>
      <c r="F937" t="s">
        <v>4318</v>
      </c>
      <c r="H937">
        <v>65.789026699999994</v>
      </c>
      <c r="I937">
        <v>-111.7546904</v>
      </c>
      <c r="J937" s="1" t="str">
        <f t="shared" si="78"/>
        <v>Till</v>
      </c>
      <c r="K937" s="1" t="str">
        <f t="shared" si="79"/>
        <v>&lt;63 micron</v>
      </c>
      <c r="L937" t="s">
        <v>51</v>
      </c>
      <c r="M937" t="s">
        <v>686</v>
      </c>
      <c r="N937" t="s">
        <v>53</v>
      </c>
      <c r="O937" t="s">
        <v>375</v>
      </c>
      <c r="P937" t="s">
        <v>91</v>
      </c>
      <c r="Q937" t="s">
        <v>259</v>
      </c>
      <c r="R937" t="s">
        <v>140</v>
      </c>
      <c r="S937" t="s">
        <v>97</v>
      </c>
      <c r="T937" t="s">
        <v>218</v>
      </c>
      <c r="U937" t="s">
        <v>81</v>
      </c>
      <c r="V937" t="s">
        <v>147</v>
      </c>
      <c r="W937" t="s">
        <v>452</v>
      </c>
      <c r="X937" t="s">
        <v>119</v>
      </c>
      <c r="Y937" t="s">
        <v>64</v>
      </c>
      <c r="Z937" t="s">
        <v>51</v>
      </c>
      <c r="AA937" t="s">
        <v>814</v>
      </c>
      <c r="AB937" t="s">
        <v>319</v>
      </c>
      <c r="AC937" t="s">
        <v>64</v>
      </c>
      <c r="AD937" t="s">
        <v>719</v>
      </c>
      <c r="AE937" t="s">
        <v>470</v>
      </c>
      <c r="AF937" t="s">
        <v>507</v>
      </c>
      <c r="AG937" t="s">
        <v>136</v>
      </c>
      <c r="AH937" t="s">
        <v>71</v>
      </c>
      <c r="AI937" t="s">
        <v>161</v>
      </c>
      <c r="AJ937" t="s">
        <v>73</v>
      </c>
      <c r="AK937" t="s">
        <v>124</v>
      </c>
      <c r="AL937" t="s">
        <v>75</v>
      </c>
      <c r="AM937" t="s">
        <v>76</v>
      </c>
      <c r="AN937" t="s">
        <v>78</v>
      </c>
      <c r="AO937" t="s">
        <v>259</v>
      </c>
      <c r="AP937" t="s">
        <v>209</v>
      </c>
      <c r="AQ937" t="s">
        <v>405</v>
      </c>
      <c r="AR937" t="s">
        <v>64</v>
      </c>
      <c r="AS937" t="s">
        <v>333</v>
      </c>
      <c r="AT937" t="s">
        <v>171</v>
      </c>
      <c r="AU937" t="s">
        <v>84</v>
      </c>
    </row>
    <row r="938" spans="1:47" hidden="1" x14ac:dyDescent="0.3">
      <c r="A938" t="s">
        <v>4319</v>
      </c>
      <c r="B938" t="s">
        <v>4320</v>
      </c>
      <c r="C938" s="1" t="str">
        <f t="shared" si="80"/>
        <v>21:0099</v>
      </c>
      <c r="D938" s="1" t="str">
        <f t="shared" si="81"/>
        <v>21:0041</v>
      </c>
      <c r="E938" t="s">
        <v>4321</v>
      </c>
      <c r="F938" t="s">
        <v>4322</v>
      </c>
      <c r="H938">
        <v>65.816839099999996</v>
      </c>
      <c r="I938">
        <v>-111.8966162</v>
      </c>
      <c r="J938" s="1" t="str">
        <f t="shared" si="78"/>
        <v>Till</v>
      </c>
      <c r="K938" s="1" t="str">
        <f t="shared" si="79"/>
        <v>&lt;63 micron</v>
      </c>
      <c r="L938" t="s">
        <v>51</v>
      </c>
      <c r="M938" t="s">
        <v>314</v>
      </c>
      <c r="N938" t="s">
        <v>60</v>
      </c>
      <c r="O938" t="s">
        <v>707</v>
      </c>
      <c r="P938" t="s">
        <v>348</v>
      </c>
      <c r="Q938" t="s">
        <v>259</v>
      </c>
      <c r="R938" t="s">
        <v>136</v>
      </c>
      <c r="S938" t="s">
        <v>60</v>
      </c>
      <c r="T938" t="s">
        <v>548</v>
      </c>
      <c r="U938" t="s">
        <v>81</v>
      </c>
      <c r="V938" t="s">
        <v>154</v>
      </c>
      <c r="W938" t="s">
        <v>708</v>
      </c>
      <c r="X938" t="s">
        <v>97</v>
      </c>
      <c r="Y938" t="s">
        <v>64</v>
      </c>
      <c r="Z938" t="s">
        <v>51</v>
      </c>
      <c r="AA938" t="s">
        <v>101</v>
      </c>
      <c r="AB938" t="s">
        <v>236</v>
      </c>
      <c r="AC938" t="s">
        <v>64</v>
      </c>
      <c r="AD938" t="s">
        <v>100</v>
      </c>
      <c r="AE938" t="s">
        <v>507</v>
      </c>
      <c r="AF938" t="s">
        <v>419</v>
      </c>
      <c r="AG938" t="s">
        <v>123</v>
      </c>
      <c r="AH938" t="s">
        <v>71</v>
      </c>
      <c r="AI938" t="s">
        <v>80</v>
      </c>
      <c r="AJ938" t="s">
        <v>73</v>
      </c>
      <c r="AK938" t="s">
        <v>473</v>
      </c>
      <c r="AL938" t="s">
        <v>75</v>
      </c>
      <c r="AM938" t="s">
        <v>76</v>
      </c>
      <c r="AN938" t="s">
        <v>78</v>
      </c>
      <c r="AO938" t="s">
        <v>78</v>
      </c>
      <c r="AP938" t="s">
        <v>89</v>
      </c>
      <c r="AQ938" t="s">
        <v>56</v>
      </c>
      <c r="AR938" t="s">
        <v>64</v>
      </c>
      <c r="AS938" t="s">
        <v>77</v>
      </c>
      <c r="AT938" t="s">
        <v>382</v>
      </c>
      <c r="AU938" t="s">
        <v>84</v>
      </c>
    </row>
    <row r="939" spans="1:47" hidden="1" x14ac:dyDescent="0.3">
      <c r="A939" t="s">
        <v>4323</v>
      </c>
      <c r="B939" t="s">
        <v>4324</v>
      </c>
      <c r="C939" s="1" t="str">
        <f t="shared" si="80"/>
        <v>21:0099</v>
      </c>
      <c r="D939" s="1" t="str">
        <f t="shared" si="81"/>
        <v>21:0041</v>
      </c>
      <c r="E939" t="s">
        <v>4325</v>
      </c>
      <c r="F939" t="s">
        <v>4326</v>
      </c>
      <c r="H939">
        <v>65.877384500000005</v>
      </c>
      <c r="I939">
        <v>-111.959124</v>
      </c>
      <c r="J939" s="1" t="str">
        <f t="shared" si="78"/>
        <v>Till</v>
      </c>
      <c r="K939" s="1" t="str">
        <f t="shared" si="79"/>
        <v>&lt;63 micron</v>
      </c>
      <c r="L939" t="s">
        <v>51</v>
      </c>
      <c r="M939" t="s">
        <v>210</v>
      </c>
      <c r="N939" t="s">
        <v>53</v>
      </c>
      <c r="O939" t="s">
        <v>909</v>
      </c>
      <c r="P939" t="s">
        <v>139</v>
      </c>
      <c r="Q939" t="s">
        <v>81</v>
      </c>
      <c r="R939" t="s">
        <v>327</v>
      </c>
      <c r="S939" t="s">
        <v>63</v>
      </c>
      <c r="T939" t="s">
        <v>338</v>
      </c>
      <c r="U939" t="s">
        <v>81</v>
      </c>
      <c r="V939" t="s">
        <v>259</v>
      </c>
      <c r="W939" t="s">
        <v>733</v>
      </c>
      <c r="X939" t="s">
        <v>97</v>
      </c>
      <c r="Y939" t="s">
        <v>64</v>
      </c>
      <c r="Z939" t="s">
        <v>51</v>
      </c>
      <c r="AA939" t="s">
        <v>206</v>
      </c>
      <c r="AB939" t="s">
        <v>102</v>
      </c>
      <c r="AC939" t="s">
        <v>64</v>
      </c>
      <c r="AD939" t="s">
        <v>205</v>
      </c>
      <c r="AE939" t="s">
        <v>287</v>
      </c>
      <c r="AF939" t="s">
        <v>269</v>
      </c>
      <c r="AG939" t="s">
        <v>548</v>
      </c>
      <c r="AH939" t="s">
        <v>71</v>
      </c>
      <c r="AI939" t="s">
        <v>74</v>
      </c>
      <c r="AJ939" t="s">
        <v>73</v>
      </c>
      <c r="AK939" t="s">
        <v>210</v>
      </c>
      <c r="AL939" t="s">
        <v>75</v>
      </c>
      <c r="AM939" t="s">
        <v>76</v>
      </c>
      <c r="AN939" t="s">
        <v>78</v>
      </c>
      <c r="AO939" t="s">
        <v>168</v>
      </c>
      <c r="AP939" t="s">
        <v>72</v>
      </c>
      <c r="AQ939" t="s">
        <v>398</v>
      </c>
      <c r="AR939" t="s">
        <v>64</v>
      </c>
      <c r="AS939" t="s">
        <v>77</v>
      </c>
      <c r="AT939" t="s">
        <v>123</v>
      </c>
      <c r="AU939" t="s">
        <v>84</v>
      </c>
    </row>
    <row r="940" spans="1:47" hidden="1" x14ac:dyDescent="0.3">
      <c r="A940" t="s">
        <v>4327</v>
      </c>
      <c r="B940" t="s">
        <v>4328</v>
      </c>
      <c r="C940" s="1" t="str">
        <f t="shared" si="80"/>
        <v>21:0099</v>
      </c>
      <c r="D940" s="1" t="str">
        <f t="shared" si="81"/>
        <v>21:0041</v>
      </c>
      <c r="E940" t="s">
        <v>4329</v>
      </c>
      <c r="F940" t="s">
        <v>4330</v>
      </c>
      <c r="H940">
        <v>65.142769200000004</v>
      </c>
      <c r="I940">
        <v>-111.5602246</v>
      </c>
      <c r="J940" s="1" t="str">
        <f t="shared" si="78"/>
        <v>Till</v>
      </c>
      <c r="K940" s="1" t="str">
        <f t="shared" si="79"/>
        <v>&lt;63 micron</v>
      </c>
      <c r="L940" t="s">
        <v>51</v>
      </c>
      <c r="M940" t="s">
        <v>333</v>
      </c>
      <c r="N940" t="s">
        <v>53</v>
      </c>
      <c r="O940" t="s">
        <v>1184</v>
      </c>
      <c r="P940" t="s">
        <v>82</v>
      </c>
      <c r="Q940" t="s">
        <v>259</v>
      </c>
      <c r="R940" t="s">
        <v>414</v>
      </c>
      <c r="S940" t="s">
        <v>60</v>
      </c>
      <c r="T940" t="s">
        <v>346</v>
      </c>
      <c r="U940" t="s">
        <v>81</v>
      </c>
      <c r="V940" t="s">
        <v>95</v>
      </c>
      <c r="W940" t="s">
        <v>506</v>
      </c>
      <c r="X940" t="s">
        <v>63</v>
      </c>
      <c r="Y940" t="s">
        <v>64</v>
      </c>
      <c r="Z940" t="s">
        <v>51</v>
      </c>
      <c r="AA940" t="s">
        <v>98</v>
      </c>
      <c r="AB940" t="s">
        <v>606</v>
      </c>
      <c r="AC940" t="s">
        <v>64</v>
      </c>
      <c r="AD940" t="s">
        <v>415</v>
      </c>
      <c r="AE940" t="s">
        <v>337</v>
      </c>
      <c r="AF940" t="s">
        <v>269</v>
      </c>
      <c r="AG940" t="s">
        <v>296</v>
      </c>
      <c r="AH940" t="s">
        <v>194</v>
      </c>
      <c r="AI940" t="s">
        <v>321</v>
      </c>
      <c r="AJ940" t="s">
        <v>73</v>
      </c>
      <c r="AK940" t="s">
        <v>339</v>
      </c>
      <c r="AL940" t="s">
        <v>75</v>
      </c>
      <c r="AM940" t="s">
        <v>76</v>
      </c>
      <c r="AN940" t="s">
        <v>78</v>
      </c>
      <c r="AO940" t="s">
        <v>137</v>
      </c>
      <c r="AP940" t="s">
        <v>636</v>
      </c>
      <c r="AQ940" t="s">
        <v>299</v>
      </c>
      <c r="AR940" t="s">
        <v>64</v>
      </c>
      <c r="AS940" t="s">
        <v>246</v>
      </c>
      <c r="AT940" t="s">
        <v>171</v>
      </c>
      <c r="AU940" t="s">
        <v>84</v>
      </c>
    </row>
    <row r="941" spans="1:47" hidden="1" x14ac:dyDescent="0.3">
      <c r="A941" t="s">
        <v>4331</v>
      </c>
      <c r="B941" t="s">
        <v>4332</v>
      </c>
      <c r="C941" s="1" t="str">
        <f t="shared" si="80"/>
        <v>21:0099</v>
      </c>
      <c r="D941" s="1" t="str">
        <f t="shared" si="81"/>
        <v>21:0041</v>
      </c>
      <c r="E941" t="s">
        <v>4333</v>
      </c>
      <c r="F941" t="s">
        <v>4334</v>
      </c>
      <c r="H941">
        <v>65.136379099999999</v>
      </c>
      <c r="I941">
        <v>-111.70895729999999</v>
      </c>
      <c r="J941" s="1" t="str">
        <f t="shared" si="78"/>
        <v>Till</v>
      </c>
      <c r="K941" s="1" t="str">
        <f t="shared" si="79"/>
        <v>&lt;63 micron</v>
      </c>
      <c r="L941" t="s">
        <v>51</v>
      </c>
      <c r="M941" t="s">
        <v>170</v>
      </c>
      <c r="N941" t="s">
        <v>53</v>
      </c>
      <c r="O941" t="s">
        <v>650</v>
      </c>
      <c r="P941" t="s">
        <v>473</v>
      </c>
      <c r="Q941" t="s">
        <v>259</v>
      </c>
      <c r="R941" t="s">
        <v>234</v>
      </c>
      <c r="S941" t="s">
        <v>97</v>
      </c>
      <c r="T941" t="s">
        <v>548</v>
      </c>
      <c r="U941" t="s">
        <v>81</v>
      </c>
      <c r="V941" t="s">
        <v>259</v>
      </c>
      <c r="W941" t="s">
        <v>205</v>
      </c>
      <c r="X941" t="s">
        <v>97</v>
      </c>
      <c r="Y941" t="s">
        <v>64</v>
      </c>
      <c r="Z941" t="s">
        <v>51</v>
      </c>
      <c r="AA941" t="s">
        <v>120</v>
      </c>
      <c r="AB941" t="s">
        <v>66</v>
      </c>
      <c r="AC941" t="s">
        <v>64</v>
      </c>
      <c r="AD941" t="s">
        <v>77</v>
      </c>
      <c r="AE941" t="s">
        <v>337</v>
      </c>
      <c r="AF941" t="s">
        <v>269</v>
      </c>
      <c r="AG941" t="s">
        <v>146</v>
      </c>
      <c r="AH941" t="s">
        <v>71</v>
      </c>
      <c r="AI941" t="s">
        <v>332</v>
      </c>
      <c r="AJ941" t="s">
        <v>73</v>
      </c>
      <c r="AK941" t="s">
        <v>60</v>
      </c>
      <c r="AL941" t="s">
        <v>75</v>
      </c>
      <c r="AM941" t="s">
        <v>76</v>
      </c>
      <c r="AN941" t="s">
        <v>81</v>
      </c>
      <c r="AO941" t="s">
        <v>78</v>
      </c>
      <c r="AP941" t="s">
        <v>111</v>
      </c>
      <c r="AQ941" t="s">
        <v>52</v>
      </c>
      <c r="AR941" t="s">
        <v>64</v>
      </c>
      <c r="AS941" t="s">
        <v>77</v>
      </c>
      <c r="AT941" t="s">
        <v>171</v>
      </c>
      <c r="AU941" t="s">
        <v>84</v>
      </c>
    </row>
    <row r="942" spans="1:47" hidden="1" x14ac:dyDescent="0.3">
      <c r="A942" t="s">
        <v>4335</v>
      </c>
      <c r="B942" t="s">
        <v>4336</v>
      </c>
      <c r="C942" s="1" t="str">
        <f t="shared" si="80"/>
        <v>21:0099</v>
      </c>
      <c r="D942" s="1" t="str">
        <f t="shared" si="81"/>
        <v>21:0041</v>
      </c>
      <c r="E942" t="s">
        <v>4337</v>
      </c>
      <c r="F942" t="s">
        <v>4338</v>
      </c>
      <c r="H942">
        <v>65.209728600000005</v>
      </c>
      <c r="I942">
        <v>-111.5615978</v>
      </c>
      <c r="J942" s="1" t="str">
        <f t="shared" si="78"/>
        <v>Till</v>
      </c>
      <c r="K942" s="1" t="str">
        <f t="shared" si="79"/>
        <v>&lt;63 micron</v>
      </c>
      <c r="L942" t="s">
        <v>51</v>
      </c>
      <c r="M942" t="s">
        <v>297</v>
      </c>
      <c r="N942" t="s">
        <v>53</v>
      </c>
      <c r="O942" t="s">
        <v>650</v>
      </c>
      <c r="P942" t="s">
        <v>91</v>
      </c>
      <c r="Q942" t="s">
        <v>64</v>
      </c>
      <c r="R942" t="s">
        <v>369</v>
      </c>
      <c r="S942" t="s">
        <v>119</v>
      </c>
      <c r="T942" t="s">
        <v>93</v>
      </c>
      <c r="U942" t="s">
        <v>56</v>
      </c>
      <c r="V942" t="s">
        <v>259</v>
      </c>
      <c r="W942" t="s">
        <v>543</v>
      </c>
      <c r="X942" t="s">
        <v>97</v>
      </c>
      <c r="Y942" t="s">
        <v>64</v>
      </c>
      <c r="Z942" t="s">
        <v>51</v>
      </c>
      <c r="AA942" t="s">
        <v>334</v>
      </c>
      <c r="AB942" t="s">
        <v>121</v>
      </c>
      <c r="AC942" t="s">
        <v>64</v>
      </c>
      <c r="AD942" t="s">
        <v>193</v>
      </c>
      <c r="AE942" t="s">
        <v>337</v>
      </c>
      <c r="AF942" t="s">
        <v>269</v>
      </c>
      <c r="AG942" t="s">
        <v>217</v>
      </c>
      <c r="AH942" t="s">
        <v>71</v>
      </c>
      <c r="AI942" t="s">
        <v>239</v>
      </c>
      <c r="AJ942" t="s">
        <v>73</v>
      </c>
      <c r="AK942" t="s">
        <v>155</v>
      </c>
      <c r="AL942" t="s">
        <v>75</v>
      </c>
      <c r="AM942" t="s">
        <v>76</v>
      </c>
      <c r="AN942" t="s">
        <v>78</v>
      </c>
      <c r="AO942" t="s">
        <v>104</v>
      </c>
      <c r="AP942" t="s">
        <v>183</v>
      </c>
      <c r="AQ942" t="s">
        <v>398</v>
      </c>
      <c r="AR942" t="s">
        <v>64</v>
      </c>
      <c r="AS942" t="s">
        <v>139</v>
      </c>
      <c r="AT942" t="s">
        <v>127</v>
      </c>
      <c r="AU942" t="s">
        <v>84</v>
      </c>
    </row>
    <row r="943" spans="1:47" hidden="1" x14ac:dyDescent="0.3">
      <c r="A943" t="s">
        <v>4339</v>
      </c>
      <c r="B943" t="s">
        <v>4340</v>
      </c>
      <c r="C943" s="1" t="str">
        <f t="shared" si="80"/>
        <v>21:0099</v>
      </c>
      <c r="D943" s="1" t="str">
        <f t="shared" si="81"/>
        <v>21:0041</v>
      </c>
      <c r="E943" t="s">
        <v>4341</v>
      </c>
      <c r="F943" t="s">
        <v>4342</v>
      </c>
      <c r="H943">
        <v>65.188132400000001</v>
      </c>
      <c r="I943">
        <v>-111.6686302</v>
      </c>
      <c r="J943" s="1" t="str">
        <f t="shared" si="78"/>
        <v>Till</v>
      </c>
      <c r="K943" s="1" t="str">
        <f t="shared" si="79"/>
        <v>&lt;63 micron</v>
      </c>
      <c r="L943" t="s">
        <v>51</v>
      </c>
      <c r="M943" t="s">
        <v>92</v>
      </c>
      <c r="N943" t="s">
        <v>97</v>
      </c>
      <c r="O943" t="s">
        <v>189</v>
      </c>
      <c r="P943" t="s">
        <v>340</v>
      </c>
      <c r="Q943" t="s">
        <v>64</v>
      </c>
      <c r="R943" t="s">
        <v>145</v>
      </c>
      <c r="S943" t="s">
        <v>181</v>
      </c>
      <c r="T943" t="s">
        <v>318</v>
      </c>
      <c r="U943" t="s">
        <v>81</v>
      </c>
      <c r="V943" t="s">
        <v>137</v>
      </c>
      <c r="W943" t="s">
        <v>506</v>
      </c>
      <c r="X943" t="s">
        <v>97</v>
      </c>
      <c r="Y943" t="s">
        <v>64</v>
      </c>
      <c r="Z943" t="s">
        <v>51</v>
      </c>
      <c r="AA943" t="s">
        <v>65</v>
      </c>
      <c r="AB943" t="s">
        <v>274</v>
      </c>
      <c r="AC943" t="s">
        <v>64</v>
      </c>
      <c r="AD943" t="s">
        <v>854</v>
      </c>
      <c r="AE943" t="s">
        <v>162</v>
      </c>
      <c r="AF943" t="s">
        <v>111</v>
      </c>
      <c r="AG943" t="s">
        <v>145</v>
      </c>
      <c r="AH943" t="s">
        <v>71</v>
      </c>
      <c r="AI943" t="s">
        <v>422</v>
      </c>
      <c r="AJ943" t="s">
        <v>73</v>
      </c>
      <c r="AK943" t="s">
        <v>103</v>
      </c>
      <c r="AL943" t="s">
        <v>75</v>
      </c>
      <c r="AM943" t="s">
        <v>76</v>
      </c>
      <c r="AN943" t="s">
        <v>78</v>
      </c>
      <c r="AO943" t="s">
        <v>78</v>
      </c>
      <c r="AP943" t="s">
        <v>419</v>
      </c>
      <c r="AQ943" t="s">
        <v>283</v>
      </c>
      <c r="AR943" t="s">
        <v>64</v>
      </c>
      <c r="AS943" t="s">
        <v>77</v>
      </c>
      <c r="AT943" t="s">
        <v>140</v>
      </c>
      <c r="AU943" t="s">
        <v>84</v>
      </c>
    </row>
    <row r="944" spans="1:47" hidden="1" x14ac:dyDescent="0.3">
      <c r="A944" t="s">
        <v>4343</v>
      </c>
      <c r="B944" t="s">
        <v>4344</v>
      </c>
      <c r="C944" s="1" t="str">
        <f t="shared" si="80"/>
        <v>21:0099</v>
      </c>
      <c r="D944" s="1" t="str">
        <f t="shared" si="81"/>
        <v>21:0041</v>
      </c>
      <c r="E944" t="s">
        <v>4345</v>
      </c>
      <c r="F944" t="s">
        <v>4346</v>
      </c>
      <c r="H944">
        <v>65.189244299999999</v>
      </c>
      <c r="I944">
        <v>-111.83217740000001</v>
      </c>
      <c r="J944" s="1" t="str">
        <f t="shared" si="78"/>
        <v>Till</v>
      </c>
      <c r="K944" s="1" t="str">
        <f t="shared" si="79"/>
        <v>&lt;63 micron</v>
      </c>
      <c r="L944" t="s">
        <v>51</v>
      </c>
      <c r="M944" t="s">
        <v>154</v>
      </c>
      <c r="N944" t="s">
        <v>53</v>
      </c>
      <c r="O944" t="s">
        <v>381</v>
      </c>
      <c r="P944" t="s">
        <v>116</v>
      </c>
      <c r="Q944" t="s">
        <v>81</v>
      </c>
      <c r="R944" t="s">
        <v>106</v>
      </c>
      <c r="S944" t="s">
        <v>60</v>
      </c>
      <c r="T944" t="s">
        <v>68</v>
      </c>
      <c r="U944" t="s">
        <v>81</v>
      </c>
      <c r="V944" t="s">
        <v>259</v>
      </c>
      <c r="W944" t="s">
        <v>672</v>
      </c>
      <c r="X944" t="s">
        <v>63</v>
      </c>
      <c r="Y944" t="s">
        <v>64</v>
      </c>
      <c r="Z944" t="s">
        <v>51</v>
      </c>
      <c r="AA944" t="s">
        <v>249</v>
      </c>
      <c r="AB944" t="s">
        <v>66</v>
      </c>
      <c r="AC944" t="s">
        <v>64</v>
      </c>
      <c r="AD944" t="s">
        <v>222</v>
      </c>
      <c r="AE944" t="s">
        <v>206</v>
      </c>
      <c r="AF944" t="s">
        <v>507</v>
      </c>
      <c r="AG944" t="s">
        <v>70</v>
      </c>
      <c r="AH944" t="s">
        <v>71</v>
      </c>
      <c r="AI944" t="s">
        <v>533</v>
      </c>
      <c r="AJ944" t="s">
        <v>73</v>
      </c>
      <c r="AK944" t="s">
        <v>74</v>
      </c>
      <c r="AL944" t="s">
        <v>75</v>
      </c>
      <c r="AM944" t="s">
        <v>76</v>
      </c>
      <c r="AN944" t="s">
        <v>78</v>
      </c>
      <c r="AO944" t="s">
        <v>154</v>
      </c>
      <c r="AP944" t="s">
        <v>101</v>
      </c>
      <c r="AQ944" t="s">
        <v>473</v>
      </c>
      <c r="AR944" t="s">
        <v>64</v>
      </c>
      <c r="AS944" t="s">
        <v>81</v>
      </c>
      <c r="AT944" t="s">
        <v>171</v>
      </c>
      <c r="AU944" t="s">
        <v>84</v>
      </c>
    </row>
    <row r="945" spans="1:47" hidden="1" x14ac:dyDescent="0.3">
      <c r="A945" t="s">
        <v>4347</v>
      </c>
      <c r="B945" t="s">
        <v>4348</v>
      </c>
      <c r="C945" s="1" t="str">
        <f t="shared" si="80"/>
        <v>21:0099</v>
      </c>
      <c r="D945" s="1" t="str">
        <f t="shared" si="81"/>
        <v>21:0041</v>
      </c>
      <c r="E945" t="s">
        <v>4349</v>
      </c>
      <c r="F945" t="s">
        <v>4350</v>
      </c>
      <c r="H945">
        <v>65.227613500000004</v>
      </c>
      <c r="I945">
        <v>-111.74859600000001</v>
      </c>
      <c r="J945" s="1" t="str">
        <f t="shared" si="78"/>
        <v>Till</v>
      </c>
      <c r="K945" s="1" t="str">
        <f t="shared" si="79"/>
        <v>&lt;63 micron</v>
      </c>
      <c r="L945" t="s">
        <v>51</v>
      </c>
      <c r="M945" t="s">
        <v>55</v>
      </c>
      <c r="N945" t="s">
        <v>56</v>
      </c>
      <c r="O945" t="s">
        <v>517</v>
      </c>
      <c r="P945" t="s">
        <v>77</v>
      </c>
      <c r="Q945" t="s">
        <v>56</v>
      </c>
      <c r="R945" t="s">
        <v>115</v>
      </c>
      <c r="S945" t="s">
        <v>63</v>
      </c>
      <c r="T945" t="s">
        <v>384</v>
      </c>
      <c r="U945" t="s">
        <v>56</v>
      </c>
      <c r="V945" t="s">
        <v>147</v>
      </c>
      <c r="W945" t="s">
        <v>1757</v>
      </c>
      <c r="X945" t="s">
        <v>72</v>
      </c>
      <c r="Y945" t="s">
        <v>64</v>
      </c>
      <c r="Z945" t="s">
        <v>51</v>
      </c>
      <c r="AA945" t="s">
        <v>548</v>
      </c>
      <c r="AB945" t="s">
        <v>319</v>
      </c>
      <c r="AC945" t="s">
        <v>64</v>
      </c>
      <c r="AD945" t="s">
        <v>247</v>
      </c>
      <c r="AE945" t="s">
        <v>206</v>
      </c>
      <c r="AF945" t="s">
        <v>507</v>
      </c>
      <c r="AG945" t="s">
        <v>197</v>
      </c>
      <c r="AH945" t="s">
        <v>194</v>
      </c>
      <c r="AI945" t="s">
        <v>364</v>
      </c>
      <c r="AJ945" t="s">
        <v>73</v>
      </c>
      <c r="AK945" t="s">
        <v>600</v>
      </c>
      <c r="AL945" t="s">
        <v>75</v>
      </c>
      <c r="AM945" t="s">
        <v>76</v>
      </c>
      <c r="AN945" t="s">
        <v>78</v>
      </c>
      <c r="AO945" t="s">
        <v>219</v>
      </c>
      <c r="AP945" t="s">
        <v>225</v>
      </c>
      <c r="AQ945" t="s">
        <v>264</v>
      </c>
      <c r="AR945" t="s">
        <v>64</v>
      </c>
      <c r="AS945" t="s">
        <v>299</v>
      </c>
      <c r="AT945" t="s">
        <v>132</v>
      </c>
      <c r="AU945" t="s">
        <v>84</v>
      </c>
    </row>
    <row r="946" spans="1:47" hidden="1" x14ac:dyDescent="0.3">
      <c r="A946" t="s">
        <v>4351</v>
      </c>
      <c r="B946" t="s">
        <v>4352</v>
      </c>
      <c r="C946" s="1" t="str">
        <f t="shared" si="80"/>
        <v>21:0099</v>
      </c>
      <c r="D946" s="1" t="str">
        <f t="shared" si="81"/>
        <v>21:0041</v>
      </c>
      <c r="E946" t="s">
        <v>4353</v>
      </c>
      <c r="F946" t="s">
        <v>4354</v>
      </c>
      <c r="H946">
        <v>65.279249699999994</v>
      </c>
      <c r="I946">
        <v>-111.92821790000001</v>
      </c>
      <c r="J946" s="1" t="str">
        <f t="shared" si="78"/>
        <v>Till</v>
      </c>
      <c r="K946" s="1" t="str">
        <f t="shared" si="79"/>
        <v>&lt;63 micron</v>
      </c>
      <c r="L946" t="s">
        <v>51</v>
      </c>
      <c r="M946" t="s">
        <v>253</v>
      </c>
      <c r="N946" t="s">
        <v>60</v>
      </c>
      <c r="O946" t="s">
        <v>512</v>
      </c>
      <c r="P946" t="s">
        <v>264</v>
      </c>
      <c r="Q946" t="s">
        <v>64</v>
      </c>
      <c r="R946" t="s">
        <v>261</v>
      </c>
      <c r="S946" t="s">
        <v>60</v>
      </c>
      <c r="T946" t="s">
        <v>470</v>
      </c>
      <c r="U946" t="s">
        <v>81</v>
      </c>
      <c r="V946" t="s">
        <v>259</v>
      </c>
      <c r="W946" t="s">
        <v>285</v>
      </c>
      <c r="X946" t="s">
        <v>63</v>
      </c>
      <c r="Y946" t="s">
        <v>64</v>
      </c>
      <c r="Z946" t="s">
        <v>51</v>
      </c>
      <c r="AA946" t="s">
        <v>308</v>
      </c>
      <c r="AB946" t="s">
        <v>66</v>
      </c>
      <c r="AC946" t="s">
        <v>64</v>
      </c>
      <c r="AD946" t="s">
        <v>100</v>
      </c>
      <c r="AE946" t="s">
        <v>149</v>
      </c>
      <c r="AF946" t="s">
        <v>507</v>
      </c>
      <c r="AG946" t="s">
        <v>179</v>
      </c>
      <c r="AH946" t="s">
        <v>71</v>
      </c>
      <c r="AI946" t="s">
        <v>686</v>
      </c>
      <c r="AJ946" t="s">
        <v>73</v>
      </c>
      <c r="AK946" t="s">
        <v>321</v>
      </c>
      <c r="AL946" t="s">
        <v>75</v>
      </c>
      <c r="AM946" t="s">
        <v>76</v>
      </c>
      <c r="AN946" t="s">
        <v>219</v>
      </c>
      <c r="AO946" t="s">
        <v>78</v>
      </c>
      <c r="AP946" t="s">
        <v>284</v>
      </c>
      <c r="AQ946" t="s">
        <v>80</v>
      </c>
      <c r="AR946" t="s">
        <v>64</v>
      </c>
      <c r="AS946" t="s">
        <v>82</v>
      </c>
      <c r="AT946" t="s">
        <v>316</v>
      </c>
      <c r="AU946" t="s">
        <v>84</v>
      </c>
    </row>
    <row r="947" spans="1:47" hidden="1" x14ac:dyDescent="0.3">
      <c r="A947" t="s">
        <v>4355</v>
      </c>
      <c r="B947" t="s">
        <v>4356</v>
      </c>
      <c r="C947" s="1" t="str">
        <f t="shared" si="80"/>
        <v>21:0099</v>
      </c>
      <c r="D947" s="1" t="str">
        <f t="shared" si="81"/>
        <v>21:0041</v>
      </c>
      <c r="E947" t="s">
        <v>4357</v>
      </c>
      <c r="F947" t="s">
        <v>4358</v>
      </c>
      <c r="H947">
        <v>65.235327900000001</v>
      </c>
      <c r="I947">
        <v>-111.9717808</v>
      </c>
      <c r="J947" s="1" t="str">
        <f t="shared" si="78"/>
        <v>Till</v>
      </c>
      <c r="K947" s="1" t="str">
        <f t="shared" si="79"/>
        <v>&lt;63 micron</v>
      </c>
      <c r="L947" t="s">
        <v>51</v>
      </c>
      <c r="M947" t="s">
        <v>55</v>
      </c>
      <c r="N947" t="s">
        <v>60</v>
      </c>
      <c r="O947" t="s">
        <v>245</v>
      </c>
      <c r="P947" t="s">
        <v>271</v>
      </c>
      <c r="Q947" t="s">
        <v>64</v>
      </c>
      <c r="R947" t="s">
        <v>145</v>
      </c>
      <c r="S947" t="s">
        <v>63</v>
      </c>
      <c r="T947" t="s">
        <v>93</v>
      </c>
      <c r="U947" t="s">
        <v>81</v>
      </c>
      <c r="V947" t="s">
        <v>95</v>
      </c>
      <c r="W947" t="s">
        <v>295</v>
      </c>
      <c r="X947" t="s">
        <v>63</v>
      </c>
      <c r="Y947" t="s">
        <v>64</v>
      </c>
      <c r="Z947" t="s">
        <v>51</v>
      </c>
      <c r="AA947" t="s">
        <v>120</v>
      </c>
      <c r="AB947" t="s">
        <v>102</v>
      </c>
      <c r="AC947" t="s">
        <v>64</v>
      </c>
      <c r="AD947" t="s">
        <v>263</v>
      </c>
      <c r="AE947" t="s">
        <v>152</v>
      </c>
      <c r="AF947" t="s">
        <v>111</v>
      </c>
      <c r="AG947" t="s">
        <v>363</v>
      </c>
      <c r="AH947" t="s">
        <v>71</v>
      </c>
      <c r="AI947" t="s">
        <v>169</v>
      </c>
      <c r="AJ947" t="s">
        <v>73</v>
      </c>
      <c r="AK947" t="s">
        <v>52</v>
      </c>
      <c r="AL947" t="s">
        <v>75</v>
      </c>
      <c r="AM947" t="s">
        <v>76</v>
      </c>
      <c r="AN947" t="s">
        <v>78</v>
      </c>
      <c r="AO947" t="s">
        <v>168</v>
      </c>
      <c r="AP947" t="s">
        <v>114</v>
      </c>
      <c r="AQ947" t="s">
        <v>348</v>
      </c>
      <c r="AR947" t="s">
        <v>64</v>
      </c>
      <c r="AS947" t="s">
        <v>81</v>
      </c>
      <c r="AT947" t="s">
        <v>218</v>
      </c>
      <c r="AU947" t="s">
        <v>84</v>
      </c>
    </row>
    <row r="948" spans="1:47" hidden="1" x14ac:dyDescent="0.3">
      <c r="A948" t="s">
        <v>4359</v>
      </c>
      <c r="B948" t="s">
        <v>4360</v>
      </c>
      <c r="C948" s="1" t="str">
        <f t="shared" si="80"/>
        <v>21:0099</v>
      </c>
      <c r="D948" s="1" t="str">
        <f t="shared" si="81"/>
        <v>21:0041</v>
      </c>
      <c r="E948" t="s">
        <v>4361</v>
      </c>
      <c r="F948" t="s">
        <v>4362</v>
      </c>
      <c r="H948">
        <v>65.141978600000002</v>
      </c>
      <c r="I948">
        <v>-111.94909180000001</v>
      </c>
      <c r="J948" s="1" t="str">
        <f t="shared" si="78"/>
        <v>Till</v>
      </c>
      <c r="K948" s="1" t="str">
        <f t="shared" si="79"/>
        <v>&lt;63 micron</v>
      </c>
      <c r="L948" t="s">
        <v>51</v>
      </c>
      <c r="M948" t="s">
        <v>299</v>
      </c>
      <c r="N948" t="s">
        <v>209</v>
      </c>
      <c r="O948" t="s">
        <v>457</v>
      </c>
      <c r="P948" t="s">
        <v>147</v>
      </c>
      <c r="Q948" t="s">
        <v>81</v>
      </c>
      <c r="R948" t="s">
        <v>83</v>
      </c>
      <c r="S948" t="s">
        <v>97</v>
      </c>
      <c r="T948" t="s">
        <v>414</v>
      </c>
      <c r="U948" t="s">
        <v>56</v>
      </c>
      <c r="V948" t="s">
        <v>154</v>
      </c>
      <c r="W948" t="s">
        <v>205</v>
      </c>
      <c r="X948" t="s">
        <v>97</v>
      </c>
      <c r="Y948" t="s">
        <v>64</v>
      </c>
      <c r="Z948" t="s">
        <v>51</v>
      </c>
      <c r="AA948" t="s">
        <v>318</v>
      </c>
      <c r="AB948" t="s">
        <v>236</v>
      </c>
      <c r="AC948" t="s">
        <v>64</v>
      </c>
      <c r="AD948" t="s">
        <v>81</v>
      </c>
      <c r="AE948" t="s">
        <v>337</v>
      </c>
      <c r="AF948" t="s">
        <v>111</v>
      </c>
      <c r="AG948" t="s">
        <v>217</v>
      </c>
      <c r="AH948" t="s">
        <v>983</v>
      </c>
      <c r="AI948" t="s">
        <v>293</v>
      </c>
      <c r="AJ948" t="s">
        <v>73</v>
      </c>
      <c r="AK948" t="s">
        <v>196</v>
      </c>
      <c r="AL948" t="s">
        <v>75</v>
      </c>
      <c r="AM948" t="s">
        <v>76</v>
      </c>
      <c r="AN948" t="s">
        <v>78</v>
      </c>
      <c r="AO948" t="s">
        <v>78</v>
      </c>
      <c r="AP948" t="s">
        <v>183</v>
      </c>
      <c r="AQ948" t="s">
        <v>405</v>
      </c>
      <c r="AR948" t="s">
        <v>64</v>
      </c>
      <c r="AS948" t="s">
        <v>81</v>
      </c>
      <c r="AT948" t="s">
        <v>164</v>
      </c>
      <c r="AU948" t="s">
        <v>84</v>
      </c>
    </row>
    <row r="949" spans="1:47" hidden="1" x14ac:dyDescent="0.3">
      <c r="A949" t="s">
        <v>4363</v>
      </c>
      <c r="B949" t="s">
        <v>4364</v>
      </c>
      <c r="C949" s="1" t="str">
        <f t="shared" si="80"/>
        <v>21:0099</v>
      </c>
      <c r="D949" s="1" t="str">
        <f t="shared" si="81"/>
        <v>21:0041</v>
      </c>
      <c r="E949" t="s">
        <v>4365</v>
      </c>
      <c r="F949" t="s">
        <v>4366</v>
      </c>
      <c r="H949">
        <v>65.042798099999999</v>
      </c>
      <c r="I949">
        <v>-111.92990829999999</v>
      </c>
      <c r="J949" s="1" t="str">
        <f t="shared" si="78"/>
        <v>Till</v>
      </c>
      <c r="K949" s="1" t="str">
        <f t="shared" si="79"/>
        <v>&lt;63 micron</v>
      </c>
      <c r="L949" t="s">
        <v>51</v>
      </c>
      <c r="M949" t="s">
        <v>117</v>
      </c>
      <c r="N949" t="s">
        <v>56</v>
      </c>
      <c r="O949" t="s">
        <v>375</v>
      </c>
      <c r="P949" t="s">
        <v>97</v>
      </c>
      <c r="Q949" t="s">
        <v>81</v>
      </c>
      <c r="R949" t="s">
        <v>146</v>
      </c>
      <c r="S949" t="s">
        <v>60</v>
      </c>
      <c r="T949" t="s">
        <v>176</v>
      </c>
      <c r="U949" t="s">
        <v>81</v>
      </c>
      <c r="V949" t="s">
        <v>219</v>
      </c>
      <c r="W949" t="s">
        <v>317</v>
      </c>
      <c r="X949" t="s">
        <v>63</v>
      </c>
      <c r="Y949" t="s">
        <v>64</v>
      </c>
      <c r="Z949" t="s">
        <v>51</v>
      </c>
      <c r="AA949" t="s">
        <v>382</v>
      </c>
      <c r="AB949" t="s">
        <v>487</v>
      </c>
      <c r="AC949" t="s">
        <v>64</v>
      </c>
      <c r="AD949" t="s">
        <v>193</v>
      </c>
      <c r="AE949" t="s">
        <v>206</v>
      </c>
      <c r="AF949" t="s">
        <v>111</v>
      </c>
      <c r="AG949" t="s">
        <v>261</v>
      </c>
      <c r="AH949" t="s">
        <v>71</v>
      </c>
      <c r="AI949" t="s">
        <v>208</v>
      </c>
      <c r="AJ949" t="s">
        <v>73</v>
      </c>
      <c r="AK949" t="s">
        <v>686</v>
      </c>
      <c r="AL949" t="s">
        <v>75</v>
      </c>
      <c r="AM949" t="s">
        <v>76</v>
      </c>
      <c r="AN949" t="s">
        <v>117</v>
      </c>
      <c r="AO949" t="s">
        <v>219</v>
      </c>
      <c r="AP949" t="s">
        <v>162</v>
      </c>
      <c r="AQ949" t="s">
        <v>339</v>
      </c>
      <c r="AR949" t="s">
        <v>64</v>
      </c>
      <c r="AS949" t="s">
        <v>246</v>
      </c>
      <c r="AT949" t="s">
        <v>171</v>
      </c>
      <c r="AU949" t="s">
        <v>84</v>
      </c>
    </row>
    <row r="950" spans="1:47" hidden="1" x14ac:dyDescent="0.3">
      <c r="A950" t="s">
        <v>4367</v>
      </c>
      <c r="B950" t="s">
        <v>4368</v>
      </c>
      <c r="C950" s="1" t="str">
        <f t="shared" si="80"/>
        <v>21:0099</v>
      </c>
      <c r="D950" s="1" t="str">
        <f t="shared" si="81"/>
        <v>21:0041</v>
      </c>
      <c r="E950" t="s">
        <v>4369</v>
      </c>
      <c r="F950" t="s">
        <v>4370</v>
      </c>
      <c r="H950">
        <v>65.099380100000005</v>
      </c>
      <c r="I950">
        <v>-111.86174440000001</v>
      </c>
      <c r="J950" s="1" t="str">
        <f t="shared" si="78"/>
        <v>Till</v>
      </c>
      <c r="K950" s="1" t="str">
        <f t="shared" si="79"/>
        <v>&lt;63 micron</v>
      </c>
      <c r="L950" t="s">
        <v>51</v>
      </c>
      <c r="M950" t="s">
        <v>55</v>
      </c>
      <c r="N950" t="s">
        <v>97</v>
      </c>
      <c r="O950" t="s">
        <v>315</v>
      </c>
      <c r="P950" t="s">
        <v>405</v>
      </c>
      <c r="Q950" t="s">
        <v>259</v>
      </c>
      <c r="R950" t="s">
        <v>234</v>
      </c>
      <c r="S950" t="s">
        <v>60</v>
      </c>
      <c r="T950" t="s">
        <v>338</v>
      </c>
      <c r="U950" t="s">
        <v>81</v>
      </c>
      <c r="V950" t="s">
        <v>259</v>
      </c>
      <c r="W950" t="s">
        <v>427</v>
      </c>
      <c r="X950" t="s">
        <v>63</v>
      </c>
      <c r="Y950" t="s">
        <v>64</v>
      </c>
      <c r="Z950" t="s">
        <v>51</v>
      </c>
      <c r="AA950" t="s">
        <v>318</v>
      </c>
      <c r="AB950" t="s">
        <v>428</v>
      </c>
      <c r="AC950" t="s">
        <v>64</v>
      </c>
      <c r="AD950" t="s">
        <v>744</v>
      </c>
      <c r="AE950" t="s">
        <v>162</v>
      </c>
      <c r="AF950" t="s">
        <v>111</v>
      </c>
      <c r="AG950" t="s">
        <v>472</v>
      </c>
      <c r="AH950" t="s">
        <v>983</v>
      </c>
      <c r="AI950" t="s">
        <v>422</v>
      </c>
      <c r="AJ950" t="s">
        <v>73</v>
      </c>
      <c r="AK950" t="s">
        <v>155</v>
      </c>
      <c r="AL950" t="s">
        <v>75</v>
      </c>
      <c r="AM950" t="s">
        <v>76</v>
      </c>
      <c r="AN950" t="s">
        <v>78</v>
      </c>
      <c r="AO950" t="s">
        <v>78</v>
      </c>
      <c r="AP950" t="s">
        <v>178</v>
      </c>
      <c r="AQ950" t="s">
        <v>421</v>
      </c>
      <c r="AR950" t="s">
        <v>64</v>
      </c>
      <c r="AS950" t="s">
        <v>253</v>
      </c>
      <c r="AT950" t="s">
        <v>171</v>
      </c>
      <c r="AU950" t="s">
        <v>84</v>
      </c>
    </row>
    <row r="951" spans="1:47" hidden="1" x14ac:dyDescent="0.3">
      <c r="A951" t="s">
        <v>4371</v>
      </c>
      <c r="B951" t="s">
        <v>4372</v>
      </c>
      <c r="C951" s="1" t="str">
        <f t="shared" si="80"/>
        <v>21:0099</v>
      </c>
      <c r="D951" s="1" t="str">
        <f t="shared" si="81"/>
        <v>21:0041</v>
      </c>
      <c r="E951" t="s">
        <v>4373</v>
      </c>
      <c r="F951" t="s">
        <v>4374</v>
      </c>
      <c r="H951">
        <v>65.079527900000002</v>
      </c>
      <c r="I951">
        <v>-111.68332359999999</v>
      </c>
      <c r="J951" s="1" t="str">
        <f t="shared" si="78"/>
        <v>Till</v>
      </c>
      <c r="K951" s="1" t="str">
        <f t="shared" si="79"/>
        <v>&lt;63 micron</v>
      </c>
      <c r="L951" t="s">
        <v>51</v>
      </c>
      <c r="M951" t="s">
        <v>137</v>
      </c>
      <c r="N951" t="s">
        <v>60</v>
      </c>
      <c r="O951" t="s">
        <v>282</v>
      </c>
      <c r="P951" t="s">
        <v>126</v>
      </c>
      <c r="Q951" t="s">
        <v>64</v>
      </c>
      <c r="R951" t="s">
        <v>179</v>
      </c>
      <c r="S951" t="s">
        <v>60</v>
      </c>
      <c r="T951" t="s">
        <v>336</v>
      </c>
      <c r="U951" t="s">
        <v>81</v>
      </c>
      <c r="V951" t="s">
        <v>219</v>
      </c>
      <c r="W951" t="s">
        <v>253</v>
      </c>
      <c r="X951" t="s">
        <v>114</v>
      </c>
      <c r="Y951" t="s">
        <v>64</v>
      </c>
      <c r="Z951" t="s">
        <v>51</v>
      </c>
      <c r="AA951" t="s">
        <v>621</v>
      </c>
      <c r="AB951" t="s">
        <v>2680</v>
      </c>
      <c r="AC951" t="s">
        <v>64</v>
      </c>
      <c r="AD951" t="s">
        <v>697</v>
      </c>
      <c r="AE951" t="s">
        <v>354</v>
      </c>
      <c r="AF951" t="s">
        <v>111</v>
      </c>
      <c r="AG951" t="s">
        <v>179</v>
      </c>
      <c r="AH951" t="s">
        <v>71</v>
      </c>
      <c r="AI951" t="s">
        <v>277</v>
      </c>
      <c r="AJ951" t="s">
        <v>73</v>
      </c>
      <c r="AK951" t="s">
        <v>239</v>
      </c>
      <c r="AL951" t="s">
        <v>75</v>
      </c>
      <c r="AM951" t="s">
        <v>76</v>
      </c>
      <c r="AN951" t="s">
        <v>139</v>
      </c>
      <c r="AO951" t="s">
        <v>78</v>
      </c>
      <c r="AP951" t="s">
        <v>363</v>
      </c>
      <c r="AQ951" t="s">
        <v>124</v>
      </c>
      <c r="AR951" t="s">
        <v>64</v>
      </c>
      <c r="AS951" t="s">
        <v>340</v>
      </c>
      <c r="AT951" t="s">
        <v>171</v>
      </c>
      <c r="AU951" t="s">
        <v>84</v>
      </c>
    </row>
    <row r="952" spans="1:47" hidden="1" x14ac:dyDescent="0.3">
      <c r="A952" t="s">
        <v>4375</v>
      </c>
      <c r="B952" t="s">
        <v>4376</v>
      </c>
      <c r="C952" s="1" t="str">
        <f t="shared" si="80"/>
        <v>21:0099</v>
      </c>
      <c r="D952" s="1" t="str">
        <f t="shared" si="81"/>
        <v>21:0041</v>
      </c>
      <c r="E952" t="s">
        <v>4377</v>
      </c>
      <c r="F952" t="s">
        <v>4378</v>
      </c>
      <c r="H952">
        <v>65.0129965</v>
      </c>
      <c r="I952">
        <v>-111.71860239999999</v>
      </c>
      <c r="J952" s="1" t="str">
        <f t="shared" si="78"/>
        <v>Till</v>
      </c>
      <c r="K952" s="1" t="str">
        <f t="shared" si="79"/>
        <v>&lt;63 micron</v>
      </c>
      <c r="L952" t="s">
        <v>51</v>
      </c>
      <c r="M952" t="s">
        <v>271</v>
      </c>
      <c r="N952" t="s">
        <v>181</v>
      </c>
      <c r="O952" t="s">
        <v>233</v>
      </c>
      <c r="P952" t="s">
        <v>92</v>
      </c>
      <c r="Q952" t="s">
        <v>64</v>
      </c>
      <c r="R952" t="s">
        <v>131</v>
      </c>
      <c r="S952" t="s">
        <v>63</v>
      </c>
      <c r="T952" t="s">
        <v>316</v>
      </c>
      <c r="U952" t="s">
        <v>56</v>
      </c>
      <c r="V952" t="s">
        <v>154</v>
      </c>
      <c r="W952" t="s">
        <v>442</v>
      </c>
      <c r="X952" t="s">
        <v>97</v>
      </c>
      <c r="Y952" t="s">
        <v>64</v>
      </c>
      <c r="Z952" t="s">
        <v>51</v>
      </c>
      <c r="AA952" t="s">
        <v>68</v>
      </c>
      <c r="AB952" t="s">
        <v>306</v>
      </c>
      <c r="AC952" t="s">
        <v>64</v>
      </c>
      <c r="AD952" t="s">
        <v>326</v>
      </c>
      <c r="AE952" t="s">
        <v>223</v>
      </c>
      <c r="AF952" t="s">
        <v>111</v>
      </c>
      <c r="AG952" t="s">
        <v>127</v>
      </c>
      <c r="AH952" t="s">
        <v>71</v>
      </c>
      <c r="AI952" t="s">
        <v>161</v>
      </c>
      <c r="AJ952" t="s">
        <v>73</v>
      </c>
      <c r="AK952" t="s">
        <v>103</v>
      </c>
      <c r="AL952" t="s">
        <v>75</v>
      </c>
      <c r="AM952" t="s">
        <v>76</v>
      </c>
      <c r="AN952" t="s">
        <v>147</v>
      </c>
      <c r="AO952" t="s">
        <v>168</v>
      </c>
      <c r="AP952" t="s">
        <v>260</v>
      </c>
      <c r="AQ952" t="s">
        <v>105</v>
      </c>
      <c r="AR952" t="s">
        <v>64</v>
      </c>
      <c r="AS952" t="s">
        <v>139</v>
      </c>
      <c r="AT952" t="s">
        <v>171</v>
      </c>
      <c r="AU952" t="s">
        <v>84</v>
      </c>
    </row>
    <row r="953" spans="1:47" hidden="1" x14ac:dyDescent="0.3">
      <c r="A953" t="s">
        <v>4379</v>
      </c>
      <c r="B953" t="s">
        <v>4380</v>
      </c>
      <c r="C953" s="1" t="str">
        <f t="shared" si="80"/>
        <v>21:0099</v>
      </c>
      <c r="D953" s="1" t="str">
        <f t="shared" si="81"/>
        <v>21:0041</v>
      </c>
      <c r="E953" t="s">
        <v>4381</v>
      </c>
      <c r="F953" t="s">
        <v>4382</v>
      </c>
      <c r="H953">
        <v>65.016568899999996</v>
      </c>
      <c r="I953">
        <v>-111.5167266</v>
      </c>
      <c r="J953" s="1" t="str">
        <f t="shared" si="78"/>
        <v>Till</v>
      </c>
      <c r="K953" s="1" t="str">
        <f t="shared" si="79"/>
        <v>&lt;63 micron</v>
      </c>
      <c r="L953" t="s">
        <v>51</v>
      </c>
      <c r="M953" t="s">
        <v>271</v>
      </c>
      <c r="N953" t="s">
        <v>53</v>
      </c>
      <c r="O953" t="s">
        <v>189</v>
      </c>
      <c r="P953" t="s">
        <v>82</v>
      </c>
      <c r="Q953" t="s">
        <v>64</v>
      </c>
      <c r="R953" t="s">
        <v>238</v>
      </c>
      <c r="S953" t="s">
        <v>181</v>
      </c>
      <c r="T953" t="s">
        <v>346</v>
      </c>
      <c r="U953" t="s">
        <v>81</v>
      </c>
      <c r="V953" t="s">
        <v>259</v>
      </c>
      <c r="W953" t="s">
        <v>713</v>
      </c>
      <c r="X953" t="s">
        <v>119</v>
      </c>
      <c r="Y953" t="s">
        <v>64</v>
      </c>
      <c r="Z953" t="s">
        <v>51</v>
      </c>
      <c r="AA953" t="s">
        <v>363</v>
      </c>
      <c r="AB953" t="s">
        <v>319</v>
      </c>
      <c r="AC953" t="s">
        <v>64</v>
      </c>
      <c r="AD953" t="s">
        <v>577</v>
      </c>
      <c r="AE953" t="s">
        <v>336</v>
      </c>
      <c r="AF953" t="s">
        <v>111</v>
      </c>
      <c r="AG953" t="s">
        <v>217</v>
      </c>
      <c r="AH953" t="s">
        <v>71</v>
      </c>
      <c r="AI953" t="s">
        <v>80</v>
      </c>
      <c r="AJ953" t="s">
        <v>73</v>
      </c>
      <c r="AK953" t="s">
        <v>686</v>
      </c>
      <c r="AL953" t="s">
        <v>75</v>
      </c>
      <c r="AM953" t="s">
        <v>76</v>
      </c>
      <c r="AN953" t="s">
        <v>259</v>
      </c>
      <c r="AO953" t="s">
        <v>219</v>
      </c>
      <c r="AP953" t="s">
        <v>111</v>
      </c>
      <c r="AQ953" t="s">
        <v>297</v>
      </c>
      <c r="AR953" t="s">
        <v>64</v>
      </c>
      <c r="AS953" t="s">
        <v>126</v>
      </c>
      <c r="AT953" t="s">
        <v>171</v>
      </c>
      <c r="AU953" t="s">
        <v>84</v>
      </c>
    </row>
    <row r="954" spans="1:47" hidden="1" x14ac:dyDescent="0.3">
      <c r="A954" t="s">
        <v>4383</v>
      </c>
      <c r="B954" t="s">
        <v>4384</v>
      </c>
      <c r="C954" s="1" t="str">
        <f t="shared" si="80"/>
        <v>21:0099</v>
      </c>
      <c r="D954" s="1" t="str">
        <f t="shared" si="81"/>
        <v>21:0041</v>
      </c>
      <c r="E954" t="s">
        <v>4381</v>
      </c>
      <c r="F954" t="s">
        <v>4385</v>
      </c>
      <c r="H954">
        <v>65.016568899999996</v>
      </c>
      <c r="I954">
        <v>-111.5167266</v>
      </c>
      <c r="J954" s="1" t="str">
        <f t="shared" si="78"/>
        <v>Till</v>
      </c>
      <c r="K954" s="1" t="str">
        <f t="shared" si="79"/>
        <v>&lt;63 micron</v>
      </c>
      <c r="L954" t="s">
        <v>51</v>
      </c>
      <c r="M954" t="s">
        <v>271</v>
      </c>
      <c r="N954" t="s">
        <v>53</v>
      </c>
      <c r="O954" t="s">
        <v>381</v>
      </c>
      <c r="P954" t="s">
        <v>81</v>
      </c>
      <c r="Q954" t="s">
        <v>81</v>
      </c>
      <c r="R954" t="s">
        <v>115</v>
      </c>
      <c r="S954" t="s">
        <v>181</v>
      </c>
      <c r="T954" t="s">
        <v>346</v>
      </c>
      <c r="U954" t="s">
        <v>259</v>
      </c>
      <c r="V954" t="s">
        <v>154</v>
      </c>
      <c r="W954" t="s">
        <v>300</v>
      </c>
      <c r="X954" t="s">
        <v>119</v>
      </c>
      <c r="Y954" t="s">
        <v>64</v>
      </c>
      <c r="Z954" t="s">
        <v>51</v>
      </c>
      <c r="AA954" t="s">
        <v>354</v>
      </c>
      <c r="AB954" t="s">
        <v>319</v>
      </c>
      <c r="AC954" t="s">
        <v>64</v>
      </c>
      <c r="AD954" t="s">
        <v>122</v>
      </c>
      <c r="AE954" t="s">
        <v>101</v>
      </c>
      <c r="AF954" t="s">
        <v>111</v>
      </c>
      <c r="AG954" t="s">
        <v>132</v>
      </c>
      <c r="AH954" t="s">
        <v>71</v>
      </c>
      <c r="AI954" t="s">
        <v>600</v>
      </c>
      <c r="AJ954" t="s">
        <v>73</v>
      </c>
      <c r="AK954" t="s">
        <v>181</v>
      </c>
      <c r="AL954" t="s">
        <v>75</v>
      </c>
      <c r="AM954" t="s">
        <v>76</v>
      </c>
      <c r="AN954" t="s">
        <v>78</v>
      </c>
      <c r="AO954" t="s">
        <v>137</v>
      </c>
      <c r="AP954" t="s">
        <v>419</v>
      </c>
      <c r="AQ954" t="s">
        <v>91</v>
      </c>
      <c r="AR954" t="s">
        <v>64</v>
      </c>
      <c r="AS954" t="s">
        <v>92</v>
      </c>
      <c r="AT954" t="s">
        <v>171</v>
      </c>
      <c r="AU954" t="s">
        <v>4386</v>
      </c>
    </row>
    <row r="955" spans="1:47" hidden="1" x14ac:dyDescent="0.3">
      <c r="A955" t="s">
        <v>4387</v>
      </c>
      <c r="B955" t="s">
        <v>4388</v>
      </c>
      <c r="C955" s="1" t="str">
        <f t="shared" si="80"/>
        <v>21:0099</v>
      </c>
      <c r="D955" s="1" t="str">
        <f t="shared" si="81"/>
        <v>21:0041</v>
      </c>
      <c r="E955" t="s">
        <v>4389</v>
      </c>
      <c r="F955" t="s">
        <v>4390</v>
      </c>
      <c r="H955">
        <v>65.062791799999999</v>
      </c>
      <c r="I955">
        <v>-111.5654297</v>
      </c>
      <c r="J955" s="1" t="str">
        <f t="shared" si="78"/>
        <v>Till</v>
      </c>
      <c r="K955" s="1" t="str">
        <f t="shared" si="79"/>
        <v>&lt;63 micron</v>
      </c>
      <c r="L955" t="s">
        <v>51</v>
      </c>
      <c r="M955" t="s">
        <v>126</v>
      </c>
      <c r="N955" t="s">
        <v>56</v>
      </c>
      <c r="O955" t="s">
        <v>315</v>
      </c>
      <c r="P955" t="s">
        <v>321</v>
      </c>
      <c r="Q955" t="s">
        <v>64</v>
      </c>
      <c r="R955" t="s">
        <v>59</v>
      </c>
      <c r="S955" t="s">
        <v>116</v>
      </c>
      <c r="T955" t="s">
        <v>192</v>
      </c>
      <c r="U955" t="s">
        <v>81</v>
      </c>
      <c r="V955" t="s">
        <v>137</v>
      </c>
      <c r="W955" t="s">
        <v>182</v>
      </c>
      <c r="X955" t="s">
        <v>63</v>
      </c>
      <c r="Y955" t="s">
        <v>64</v>
      </c>
      <c r="Z955" t="s">
        <v>51</v>
      </c>
      <c r="AA955" t="s">
        <v>346</v>
      </c>
      <c r="AB955" t="s">
        <v>319</v>
      </c>
      <c r="AC955" t="s">
        <v>64</v>
      </c>
      <c r="AD955" t="s">
        <v>135</v>
      </c>
      <c r="AE955" t="s">
        <v>162</v>
      </c>
      <c r="AF955" t="s">
        <v>111</v>
      </c>
      <c r="AG955" t="s">
        <v>774</v>
      </c>
      <c r="AH955" t="s">
        <v>71</v>
      </c>
      <c r="AI955" t="s">
        <v>74</v>
      </c>
      <c r="AJ955" t="s">
        <v>73</v>
      </c>
      <c r="AK955" t="s">
        <v>355</v>
      </c>
      <c r="AL955" t="s">
        <v>75</v>
      </c>
      <c r="AM955" t="s">
        <v>76</v>
      </c>
      <c r="AN955" t="s">
        <v>61</v>
      </c>
      <c r="AO955" t="s">
        <v>168</v>
      </c>
      <c r="AP955" t="s">
        <v>507</v>
      </c>
      <c r="AQ955" t="s">
        <v>355</v>
      </c>
      <c r="AR955" t="s">
        <v>81</v>
      </c>
      <c r="AS955" t="s">
        <v>92</v>
      </c>
      <c r="AT955" t="s">
        <v>171</v>
      </c>
      <c r="AU955" t="s">
        <v>84</v>
      </c>
    </row>
    <row r="956" spans="1:47" hidden="1" x14ac:dyDescent="0.3">
      <c r="A956" t="s">
        <v>4391</v>
      </c>
      <c r="B956" t="s">
        <v>4392</v>
      </c>
      <c r="C956" s="1" t="str">
        <f t="shared" si="80"/>
        <v>21:0099</v>
      </c>
      <c r="D956" s="1" t="str">
        <f t="shared" si="81"/>
        <v>21:0041</v>
      </c>
      <c r="E956" t="s">
        <v>4393</v>
      </c>
      <c r="F956" t="s">
        <v>4394</v>
      </c>
      <c r="H956">
        <v>65.075686700000006</v>
      </c>
      <c r="I956">
        <v>-111.4663669</v>
      </c>
      <c r="J956" s="1" t="str">
        <f t="shared" si="78"/>
        <v>Till</v>
      </c>
      <c r="K956" s="1" t="str">
        <f t="shared" si="79"/>
        <v>&lt;63 micron</v>
      </c>
      <c r="L956" t="s">
        <v>51</v>
      </c>
      <c r="M956" t="s">
        <v>210</v>
      </c>
      <c r="N956" t="s">
        <v>97</v>
      </c>
      <c r="O956" t="s">
        <v>112</v>
      </c>
      <c r="P956" t="s">
        <v>300</v>
      </c>
      <c r="Q956" t="s">
        <v>64</v>
      </c>
      <c r="R956" t="s">
        <v>413</v>
      </c>
      <c r="S956" t="s">
        <v>97</v>
      </c>
      <c r="T956" t="s">
        <v>607</v>
      </c>
      <c r="U956" t="s">
        <v>81</v>
      </c>
      <c r="V956" t="s">
        <v>95</v>
      </c>
      <c r="W956" t="s">
        <v>100</v>
      </c>
      <c r="X956" t="s">
        <v>97</v>
      </c>
      <c r="Y956" t="s">
        <v>64</v>
      </c>
      <c r="Z956" t="s">
        <v>51</v>
      </c>
      <c r="AA956" t="s">
        <v>470</v>
      </c>
      <c r="AB956" t="s">
        <v>236</v>
      </c>
      <c r="AC956" t="s">
        <v>64</v>
      </c>
      <c r="AD956" t="s">
        <v>538</v>
      </c>
      <c r="AE956" t="s">
        <v>287</v>
      </c>
      <c r="AF956" t="s">
        <v>111</v>
      </c>
      <c r="AG956" t="s">
        <v>382</v>
      </c>
      <c r="AH956" t="s">
        <v>71</v>
      </c>
      <c r="AI956" t="s">
        <v>89</v>
      </c>
      <c r="AJ956" t="s">
        <v>73</v>
      </c>
      <c r="AK956" t="s">
        <v>167</v>
      </c>
      <c r="AL956" t="s">
        <v>75</v>
      </c>
      <c r="AM956" t="s">
        <v>76</v>
      </c>
      <c r="AN956" t="s">
        <v>78</v>
      </c>
      <c r="AO956" t="s">
        <v>104</v>
      </c>
      <c r="AP956" t="s">
        <v>119</v>
      </c>
      <c r="AQ956" t="s">
        <v>56</v>
      </c>
      <c r="AR956" t="s">
        <v>64</v>
      </c>
      <c r="AS956" t="s">
        <v>77</v>
      </c>
      <c r="AT956" t="s">
        <v>171</v>
      </c>
      <c r="AU956" t="s">
        <v>84</v>
      </c>
    </row>
    <row r="957" spans="1:47" hidden="1" x14ac:dyDescent="0.3">
      <c r="A957" t="s">
        <v>4395</v>
      </c>
      <c r="B957" t="s">
        <v>4396</v>
      </c>
      <c r="C957" s="1" t="str">
        <f t="shared" ref="C957:C988" si="82">HYPERLINK("https://geochem.nrcan.gc.ca/cdogs/content/bdl/bdl210099_e.htm", "21:0099")</f>
        <v>21:0099</v>
      </c>
      <c r="D957" s="1" t="str">
        <f t="shared" ref="D957:D988" si="83">HYPERLINK("https://geochem.nrcan.gc.ca/cdogs/content/svy/svy210041_e.htm", "21:0041")</f>
        <v>21:0041</v>
      </c>
      <c r="E957" t="s">
        <v>4397</v>
      </c>
      <c r="F957" t="s">
        <v>4398</v>
      </c>
      <c r="H957">
        <v>65.125071500000004</v>
      </c>
      <c r="I957">
        <v>-111.01389039999999</v>
      </c>
      <c r="J957" s="1" t="str">
        <f t="shared" si="78"/>
        <v>Till</v>
      </c>
      <c r="K957" s="1" t="str">
        <f t="shared" si="79"/>
        <v>&lt;63 micron</v>
      </c>
      <c r="L957" t="s">
        <v>51</v>
      </c>
      <c r="M957" t="s">
        <v>277</v>
      </c>
      <c r="N957" t="s">
        <v>97</v>
      </c>
      <c r="O957" t="s">
        <v>532</v>
      </c>
      <c r="P957" t="s">
        <v>78</v>
      </c>
      <c r="Q957" t="s">
        <v>259</v>
      </c>
      <c r="R957" t="s">
        <v>316</v>
      </c>
      <c r="S957" t="s">
        <v>119</v>
      </c>
      <c r="T957" t="s">
        <v>123</v>
      </c>
      <c r="U957" t="s">
        <v>56</v>
      </c>
      <c r="V957" t="s">
        <v>259</v>
      </c>
      <c r="W957" t="s">
        <v>126</v>
      </c>
      <c r="X957" t="s">
        <v>97</v>
      </c>
      <c r="Y957" t="s">
        <v>64</v>
      </c>
      <c r="Z957" t="s">
        <v>51</v>
      </c>
      <c r="AA957" t="s">
        <v>276</v>
      </c>
      <c r="AB957" t="s">
        <v>428</v>
      </c>
      <c r="AC957" t="s">
        <v>64</v>
      </c>
      <c r="AD957" t="s">
        <v>471</v>
      </c>
      <c r="AE957" t="s">
        <v>419</v>
      </c>
      <c r="AF957" t="s">
        <v>111</v>
      </c>
      <c r="AG957" t="s">
        <v>249</v>
      </c>
      <c r="AH957" t="s">
        <v>71</v>
      </c>
      <c r="AI957" t="s">
        <v>119</v>
      </c>
      <c r="AJ957" t="s">
        <v>73</v>
      </c>
      <c r="AK957" t="s">
        <v>421</v>
      </c>
      <c r="AL957" t="s">
        <v>75</v>
      </c>
      <c r="AM957" t="s">
        <v>76</v>
      </c>
      <c r="AN957" t="s">
        <v>78</v>
      </c>
      <c r="AO957" t="s">
        <v>251</v>
      </c>
      <c r="AP957" t="s">
        <v>119</v>
      </c>
      <c r="AQ957" t="s">
        <v>340</v>
      </c>
      <c r="AR957" t="s">
        <v>64</v>
      </c>
      <c r="AS957" t="s">
        <v>253</v>
      </c>
      <c r="AT957" t="s">
        <v>171</v>
      </c>
      <c r="AU957" t="s">
        <v>84</v>
      </c>
    </row>
    <row r="958" spans="1:47" hidden="1" x14ac:dyDescent="0.3">
      <c r="A958" t="s">
        <v>4399</v>
      </c>
      <c r="B958" t="s">
        <v>4400</v>
      </c>
      <c r="C958" s="1" t="str">
        <f t="shared" si="82"/>
        <v>21:0099</v>
      </c>
      <c r="D958" s="1" t="str">
        <f t="shared" si="83"/>
        <v>21:0041</v>
      </c>
      <c r="E958" t="s">
        <v>4401</v>
      </c>
      <c r="F958" t="s">
        <v>4402</v>
      </c>
      <c r="H958">
        <v>65.167835100000005</v>
      </c>
      <c r="I958">
        <v>-111.0895422</v>
      </c>
      <c r="J958" s="1" t="str">
        <f t="shared" si="78"/>
        <v>Till</v>
      </c>
      <c r="K958" s="1" t="str">
        <f t="shared" si="79"/>
        <v>&lt;63 micron</v>
      </c>
      <c r="L958" t="s">
        <v>51</v>
      </c>
      <c r="M958" t="s">
        <v>473</v>
      </c>
      <c r="N958" t="s">
        <v>53</v>
      </c>
      <c r="O958" t="s">
        <v>216</v>
      </c>
      <c r="P958" t="s">
        <v>253</v>
      </c>
      <c r="Q958" t="s">
        <v>259</v>
      </c>
      <c r="R958" t="s">
        <v>548</v>
      </c>
      <c r="S958" t="s">
        <v>97</v>
      </c>
      <c r="T958" t="s">
        <v>211</v>
      </c>
      <c r="U958" t="s">
        <v>81</v>
      </c>
      <c r="V958" t="s">
        <v>219</v>
      </c>
      <c r="W958" t="s">
        <v>263</v>
      </c>
      <c r="X958" t="s">
        <v>97</v>
      </c>
      <c r="Y958" t="s">
        <v>64</v>
      </c>
      <c r="Z958" t="s">
        <v>51</v>
      </c>
      <c r="AA958" t="s">
        <v>152</v>
      </c>
      <c r="AB958" t="s">
        <v>593</v>
      </c>
      <c r="AC958" t="s">
        <v>64</v>
      </c>
      <c r="AD958" t="s">
        <v>285</v>
      </c>
      <c r="AE958" t="s">
        <v>269</v>
      </c>
      <c r="AF958" t="s">
        <v>111</v>
      </c>
      <c r="AG958" t="s">
        <v>316</v>
      </c>
      <c r="AH958" t="s">
        <v>71</v>
      </c>
      <c r="AI958" t="s">
        <v>584</v>
      </c>
      <c r="AJ958" t="s">
        <v>73</v>
      </c>
      <c r="AK958" t="s">
        <v>405</v>
      </c>
      <c r="AL958" t="s">
        <v>75</v>
      </c>
      <c r="AM958" t="s">
        <v>76</v>
      </c>
      <c r="AN958" t="s">
        <v>137</v>
      </c>
      <c r="AO958" t="s">
        <v>78</v>
      </c>
      <c r="AP958" t="s">
        <v>239</v>
      </c>
      <c r="AQ958" t="s">
        <v>55</v>
      </c>
      <c r="AR958" t="s">
        <v>64</v>
      </c>
      <c r="AS958" t="s">
        <v>253</v>
      </c>
      <c r="AT958" t="s">
        <v>171</v>
      </c>
      <c r="AU958" t="s">
        <v>84</v>
      </c>
    </row>
    <row r="959" spans="1:47" hidden="1" x14ac:dyDescent="0.3">
      <c r="A959" t="s">
        <v>4403</v>
      </c>
      <c r="B959" t="s">
        <v>4404</v>
      </c>
      <c r="C959" s="1" t="str">
        <f t="shared" si="82"/>
        <v>21:0099</v>
      </c>
      <c r="D959" s="1" t="str">
        <f t="shared" si="83"/>
        <v>21:0041</v>
      </c>
      <c r="E959" t="s">
        <v>4405</v>
      </c>
      <c r="F959" t="s">
        <v>4406</v>
      </c>
      <c r="H959">
        <v>65.225899200000001</v>
      </c>
      <c r="I959">
        <v>-111.1845884</v>
      </c>
      <c r="J959" s="1" t="str">
        <f t="shared" si="78"/>
        <v>Till</v>
      </c>
      <c r="K959" s="1" t="str">
        <f t="shared" si="79"/>
        <v>&lt;63 micron</v>
      </c>
      <c r="L959" t="s">
        <v>51</v>
      </c>
      <c r="M959" t="s">
        <v>339</v>
      </c>
      <c r="N959" t="s">
        <v>53</v>
      </c>
      <c r="O959" t="s">
        <v>189</v>
      </c>
      <c r="P959" t="s">
        <v>253</v>
      </c>
      <c r="Q959" t="s">
        <v>259</v>
      </c>
      <c r="R959" t="s">
        <v>382</v>
      </c>
      <c r="S959" t="s">
        <v>63</v>
      </c>
      <c r="T959" t="s">
        <v>327</v>
      </c>
      <c r="U959" t="s">
        <v>81</v>
      </c>
      <c r="V959" t="s">
        <v>154</v>
      </c>
      <c r="W959" t="s">
        <v>246</v>
      </c>
      <c r="X959" t="s">
        <v>97</v>
      </c>
      <c r="Y959" t="s">
        <v>64</v>
      </c>
      <c r="Z959" t="s">
        <v>51</v>
      </c>
      <c r="AA959" t="s">
        <v>152</v>
      </c>
      <c r="AB959" t="s">
        <v>306</v>
      </c>
      <c r="AC959" t="s">
        <v>64</v>
      </c>
      <c r="AD959" t="s">
        <v>471</v>
      </c>
      <c r="AE959" t="s">
        <v>281</v>
      </c>
      <c r="AF959" t="s">
        <v>111</v>
      </c>
      <c r="AG959" t="s">
        <v>308</v>
      </c>
      <c r="AH959" t="s">
        <v>983</v>
      </c>
      <c r="AI959" t="s">
        <v>570</v>
      </c>
      <c r="AJ959" t="s">
        <v>73</v>
      </c>
      <c r="AK959" t="s">
        <v>91</v>
      </c>
      <c r="AL959" t="s">
        <v>75</v>
      </c>
      <c r="AM959" t="s">
        <v>76</v>
      </c>
      <c r="AN959" t="s">
        <v>61</v>
      </c>
      <c r="AO959" t="s">
        <v>78</v>
      </c>
      <c r="AP959" t="s">
        <v>636</v>
      </c>
      <c r="AQ959" t="s">
        <v>436</v>
      </c>
      <c r="AR959" t="s">
        <v>259</v>
      </c>
      <c r="AS959" t="s">
        <v>253</v>
      </c>
      <c r="AT959" t="s">
        <v>171</v>
      </c>
      <c r="AU959" t="s">
        <v>84</v>
      </c>
    </row>
    <row r="960" spans="1:47" hidden="1" x14ac:dyDescent="0.3">
      <c r="A960" t="s">
        <v>4407</v>
      </c>
      <c r="B960" t="s">
        <v>4408</v>
      </c>
      <c r="C960" s="1" t="str">
        <f t="shared" si="82"/>
        <v>21:0099</v>
      </c>
      <c r="D960" s="1" t="str">
        <f t="shared" si="83"/>
        <v>21:0041</v>
      </c>
      <c r="E960" t="s">
        <v>4409</v>
      </c>
      <c r="F960" t="s">
        <v>4410</v>
      </c>
      <c r="H960">
        <v>65.2476877</v>
      </c>
      <c r="I960">
        <v>-111.0180221</v>
      </c>
      <c r="J960" s="1" t="str">
        <f t="shared" si="78"/>
        <v>Till</v>
      </c>
      <c r="K960" s="1" t="str">
        <f t="shared" si="79"/>
        <v>&lt;63 micron</v>
      </c>
      <c r="L960" t="s">
        <v>51</v>
      </c>
      <c r="M960" t="s">
        <v>91</v>
      </c>
      <c r="N960" t="s">
        <v>337</v>
      </c>
      <c r="O960" t="s">
        <v>270</v>
      </c>
      <c r="P960" t="s">
        <v>300</v>
      </c>
      <c r="Q960" t="s">
        <v>81</v>
      </c>
      <c r="R960" t="s">
        <v>218</v>
      </c>
      <c r="S960" t="s">
        <v>97</v>
      </c>
      <c r="T960" t="s">
        <v>249</v>
      </c>
      <c r="U960" t="s">
        <v>81</v>
      </c>
      <c r="V960" t="s">
        <v>259</v>
      </c>
      <c r="W960" t="s">
        <v>399</v>
      </c>
      <c r="X960" t="s">
        <v>97</v>
      </c>
      <c r="Y960" t="s">
        <v>64</v>
      </c>
      <c r="Z960" t="s">
        <v>51</v>
      </c>
      <c r="AA960" t="s">
        <v>176</v>
      </c>
      <c r="AB960" t="s">
        <v>428</v>
      </c>
      <c r="AC960" t="s">
        <v>64</v>
      </c>
      <c r="AD960" t="s">
        <v>583</v>
      </c>
      <c r="AE960" t="s">
        <v>269</v>
      </c>
      <c r="AF960" t="s">
        <v>111</v>
      </c>
      <c r="AG960" t="s">
        <v>607</v>
      </c>
      <c r="AH960" t="s">
        <v>983</v>
      </c>
      <c r="AI960" t="s">
        <v>293</v>
      </c>
      <c r="AJ960" t="s">
        <v>73</v>
      </c>
      <c r="AK960" t="s">
        <v>297</v>
      </c>
      <c r="AL960" t="s">
        <v>75</v>
      </c>
      <c r="AM960" t="s">
        <v>76</v>
      </c>
      <c r="AN960" t="s">
        <v>95</v>
      </c>
      <c r="AO960" t="s">
        <v>78</v>
      </c>
      <c r="AP960" t="s">
        <v>239</v>
      </c>
      <c r="AQ960" t="s">
        <v>436</v>
      </c>
      <c r="AR960" t="s">
        <v>64</v>
      </c>
      <c r="AS960" t="s">
        <v>139</v>
      </c>
      <c r="AT960" t="s">
        <v>171</v>
      </c>
      <c r="AU960" t="s">
        <v>84</v>
      </c>
    </row>
    <row r="961" spans="1:47" hidden="1" x14ac:dyDescent="0.3">
      <c r="A961" t="s">
        <v>4411</v>
      </c>
      <c r="B961" t="s">
        <v>4412</v>
      </c>
      <c r="C961" s="1" t="str">
        <f t="shared" si="82"/>
        <v>21:0099</v>
      </c>
      <c r="D961" s="1" t="str">
        <f t="shared" si="83"/>
        <v>21:0041</v>
      </c>
      <c r="E961" t="s">
        <v>4413</v>
      </c>
      <c r="F961" t="s">
        <v>4414</v>
      </c>
      <c r="H961">
        <v>65.285919100000001</v>
      </c>
      <c r="I961">
        <v>-111.1295114</v>
      </c>
      <c r="J961" s="1" t="str">
        <f t="shared" si="78"/>
        <v>Till</v>
      </c>
      <c r="K961" s="1" t="str">
        <f t="shared" si="79"/>
        <v>&lt;63 micron</v>
      </c>
      <c r="L961" t="s">
        <v>51</v>
      </c>
      <c r="M961" t="s">
        <v>464</v>
      </c>
      <c r="N961" t="s">
        <v>209</v>
      </c>
      <c r="O961" t="s">
        <v>397</v>
      </c>
      <c r="P961" t="s">
        <v>299</v>
      </c>
      <c r="Q961" t="s">
        <v>81</v>
      </c>
      <c r="R961" t="s">
        <v>327</v>
      </c>
      <c r="S961" t="s">
        <v>209</v>
      </c>
      <c r="T961" t="s">
        <v>525</v>
      </c>
      <c r="U961" t="s">
        <v>116</v>
      </c>
      <c r="V961" t="s">
        <v>95</v>
      </c>
      <c r="W961" t="s">
        <v>4415</v>
      </c>
      <c r="X961" t="s">
        <v>97</v>
      </c>
      <c r="Y961" t="s">
        <v>64</v>
      </c>
      <c r="Z961" t="s">
        <v>51</v>
      </c>
      <c r="AA961" t="s">
        <v>336</v>
      </c>
      <c r="AB961" t="s">
        <v>274</v>
      </c>
      <c r="AC961" t="s">
        <v>64</v>
      </c>
      <c r="AD961" t="s">
        <v>248</v>
      </c>
      <c r="AE961" t="s">
        <v>162</v>
      </c>
      <c r="AF961" t="s">
        <v>269</v>
      </c>
      <c r="AG961" t="s">
        <v>369</v>
      </c>
      <c r="AH961" t="s">
        <v>194</v>
      </c>
      <c r="AI961" t="s">
        <v>58</v>
      </c>
      <c r="AJ961" t="s">
        <v>73</v>
      </c>
      <c r="AK961" t="s">
        <v>210</v>
      </c>
      <c r="AL961" t="s">
        <v>75</v>
      </c>
      <c r="AM961" t="s">
        <v>76</v>
      </c>
      <c r="AN961" t="s">
        <v>95</v>
      </c>
      <c r="AO961" t="s">
        <v>78</v>
      </c>
      <c r="AP961" t="s">
        <v>72</v>
      </c>
      <c r="AQ961" t="s">
        <v>52</v>
      </c>
      <c r="AR961" t="s">
        <v>64</v>
      </c>
      <c r="AS961" t="s">
        <v>77</v>
      </c>
      <c r="AT961" t="s">
        <v>607</v>
      </c>
      <c r="AU961" t="s">
        <v>84</v>
      </c>
    </row>
    <row r="962" spans="1:47" hidden="1" x14ac:dyDescent="0.3">
      <c r="A962" t="s">
        <v>4416</v>
      </c>
      <c r="B962" t="s">
        <v>4417</v>
      </c>
      <c r="C962" s="1" t="str">
        <f t="shared" si="82"/>
        <v>21:0099</v>
      </c>
      <c r="D962" s="1" t="str">
        <f t="shared" si="83"/>
        <v>21:0041</v>
      </c>
      <c r="E962" t="s">
        <v>4418</v>
      </c>
      <c r="F962" t="s">
        <v>4419</v>
      </c>
      <c r="H962">
        <v>65.346206800000004</v>
      </c>
      <c r="I962">
        <v>-111.0711761</v>
      </c>
      <c r="J962" s="1" t="str">
        <f t="shared" si="78"/>
        <v>Till</v>
      </c>
      <c r="K962" s="1" t="str">
        <f t="shared" si="79"/>
        <v>&lt;63 micron</v>
      </c>
      <c r="L962" t="s">
        <v>51</v>
      </c>
      <c r="M962" t="s">
        <v>436</v>
      </c>
      <c r="N962" t="s">
        <v>53</v>
      </c>
      <c r="O962" t="s">
        <v>707</v>
      </c>
      <c r="P962" t="s">
        <v>82</v>
      </c>
      <c r="Q962" t="s">
        <v>259</v>
      </c>
      <c r="R962" t="s">
        <v>273</v>
      </c>
      <c r="S962" t="s">
        <v>60</v>
      </c>
      <c r="T962" t="s">
        <v>284</v>
      </c>
      <c r="U962" t="s">
        <v>81</v>
      </c>
      <c r="V962" t="s">
        <v>259</v>
      </c>
      <c r="W962" t="s">
        <v>728</v>
      </c>
      <c r="X962" t="s">
        <v>97</v>
      </c>
      <c r="Y962" t="s">
        <v>64</v>
      </c>
      <c r="Z962" t="s">
        <v>51</v>
      </c>
      <c r="AA962" t="s">
        <v>276</v>
      </c>
      <c r="AB962" t="s">
        <v>428</v>
      </c>
      <c r="AC962" t="s">
        <v>64</v>
      </c>
      <c r="AD962" t="s">
        <v>697</v>
      </c>
      <c r="AE962" t="s">
        <v>269</v>
      </c>
      <c r="AF962" t="s">
        <v>111</v>
      </c>
      <c r="AG962" t="s">
        <v>814</v>
      </c>
      <c r="AH962" t="s">
        <v>983</v>
      </c>
      <c r="AI962" t="s">
        <v>430</v>
      </c>
      <c r="AJ962" t="s">
        <v>73</v>
      </c>
      <c r="AK962" t="s">
        <v>421</v>
      </c>
      <c r="AL962" t="s">
        <v>75</v>
      </c>
      <c r="AM962" t="s">
        <v>76</v>
      </c>
      <c r="AN962" t="s">
        <v>78</v>
      </c>
      <c r="AO962" t="s">
        <v>251</v>
      </c>
      <c r="AP962" t="s">
        <v>239</v>
      </c>
      <c r="AQ962" t="s">
        <v>333</v>
      </c>
      <c r="AR962" t="s">
        <v>64</v>
      </c>
      <c r="AS962" t="s">
        <v>300</v>
      </c>
      <c r="AT962" t="s">
        <v>171</v>
      </c>
      <c r="AU962" t="s">
        <v>84</v>
      </c>
    </row>
    <row r="963" spans="1:47" hidden="1" x14ac:dyDescent="0.3">
      <c r="A963" t="s">
        <v>4420</v>
      </c>
      <c r="B963" t="s">
        <v>4421</v>
      </c>
      <c r="C963" s="1" t="str">
        <f t="shared" si="82"/>
        <v>21:0099</v>
      </c>
      <c r="D963" s="1" t="str">
        <f t="shared" si="83"/>
        <v>21:0041</v>
      </c>
      <c r="E963" t="s">
        <v>4422</v>
      </c>
      <c r="F963" t="s">
        <v>4423</v>
      </c>
      <c r="H963">
        <v>65.344859200000002</v>
      </c>
      <c r="I963">
        <v>-111.20269380000001</v>
      </c>
      <c r="J963" s="1" t="str">
        <f t="shared" si="78"/>
        <v>Till</v>
      </c>
      <c r="K963" s="1" t="str">
        <f t="shared" si="79"/>
        <v>&lt;63 micron</v>
      </c>
      <c r="L963" t="s">
        <v>51</v>
      </c>
      <c r="M963" t="s">
        <v>252</v>
      </c>
      <c r="N963" t="s">
        <v>53</v>
      </c>
      <c r="O963" t="s">
        <v>707</v>
      </c>
      <c r="P963" t="s">
        <v>56</v>
      </c>
      <c r="Q963" t="s">
        <v>64</v>
      </c>
      <c r="R963" t="s">
        <v>354</v>
      </c>
      <c r="S963" t="s">
        <v>63</v>
      </c>
      <c r="T963" t="s">
        <v>136</v>
      </c>
      <c r="U963" t="s">
        <v>81</v>
      </c>
      <c r="V963" t="s">
        <v>219</v>
      </c>
      <c r="W963" t="s">
        <v>864</v>
      </c>
      <c r="X963" t="s">
        <v>181</v>
      </c>
      <c r="Y963" t="s">
        <v>64</v>
      </c>
      <c r="Z963" t="s">
        <v>51</v>
      </c>
      <c r="AA963" t="s">
        <v>337</v>
      </c>
      <c r="AB963" t="s">
        <v>593</v>
      </c>
      <c r="AC963" t="s">
        <v>64</v>
      </c>
      <c r="AD963" t="s">
        <v>139</v>
      </c>
      <c r="AE963" t="s">
        <v>111</v>
      </c>
      <c r="AF963" t="s">
        <v>111</v>
      </c>
      <c r="AG963" t="s">
        <v>218</v>
      </c>
      <c r="AH963" t="s">
        <v>194</v>
      </c>
      <c r="AI963" t="s">
        <v>161</v>
      </c>
      <c r="AJ963" t="s">
        <v>73</v>
      </c>
      <c r="AK963" t="s">
        <v>271</v>
      </c>
      <c r="AL963" t="s">
        <v>75</v>
      </c>
      <c r="AM963" t="s">
        <v>76</v>
      </c>
      <c r="AN963" t="s">
        <v>259</v>
      </c>
      <c r="AO963" t="s">
        <v>78</v>
      </c>
      <c r="AP963" t="s">
        <v>202</v>
      </c>
      <c r="AQ963" t="s">
        <v>81</v>
      </c>
      <c r="AR963" t="s">
        <v>64</v>
      </c>
      <c r="AS963" t="s">
        <v>117</v>
      </c>
      <c r="AT963" t="s">
        <v>171</v>
      </c>
      <c r="AU963" t="s">
        <v>84</v>
      </c>
    </row>
    <row r="964" spans="1:47" hidden="1" x14ac:dyDescent="0.3">
      <c r="A964" t="s">
        <v>4424</v>
      </c>
      <c r="B964" t="s">
        <v>4425</v>
      </c>
      <c r="C964" s="1" t="str">
        <f t="shared" si="82"/>
        <v>21:0099</v>
      </c>
      <c r="D964" s="1" t="str">
        <f t="shared" si="83"/>
        <v>21:0041</v>
      </c>
      <c r="E964" t="s">
        <v>4422</v>
      </c>
      <c r="F964" t="s">
        <v>4426</v>
      </c>
      <c r="H964">
        <v>65.344859200000002</v>
      </c>
      <c r="I964">
        <v>-111.20269380000001</v>
      </c>
      <c r="J964" s="1" t="str">
        <f t="shared" si="78"/>
        <v>Till</v>
      </c>
      <c r="K964" s="1" t="str">
        <f t="shared" si="79"/>
        <v>&lt;63 micron</v>
      </c>
      <c r="L964" t="s">
        <v>51</v>
      </c>
      <c r="M964" t="s">
        <v>252</v>
      </c>
      <c r="N964" t="s">
        <v>181</v>
      </c>
      <c r="O964" t="s">
        <v>270</v>
      </c>
      <c r="P964" t="s">
        <v>56</v>
      </c>
      <c r="Q964" t="s">
        <v>81</v>
      </c>
      <c r="R964" t="s">
        <v>211</v>
      </c>
      <c r="S964" t="s">
        <v>63</v>
      </c>
      <c r="T964" t="s">
        <v>164</v>
      </c>
      <c r="U964" t="s">
        <v>56</v>
      </c>
      <c r="V964" t="s">
        <v>259</v>
      </c>
      <c r="W964" t="s">
        <v>415</v>
      </c>
      <c r="X964" t="s">
        <v>181</v>
      </c>
      <c r="Y964" t="s">
        <v>64</v>
      </c>
      <c r="Z964" t="s">
        <v>51</v>
      </c>
      <c r="AA964" t="s">
        <v>162</v>
      </c>
      <c r="AB964" t="s">
        <v>236</v>
      </c>
      <c r="AC964" t="s">
        <v>64</v>
      </c>
      <c r="AD964" t="s">
        <v>471</v>
      </c>
      <c r="AE964" t="s">
        <v>178</v>
      </c>
      <c r="AF964" t="s">
        <v>93</v>
      </c>
      <c r="AG964" t="s">
        <v>354</v>
      </c>
      <c r="AH964" t="s">
        <v>194</v>
      </c>
      <c r="AI964" t="s">
        <v>309</v>
      </c>
      <c r="AJ964" t="s">
        <v>73</v>
      </c>
      <c r="AK964" t="s">
        <v>283</v>
      </c>
      <c r="AL964" t="s">
        <v>75</v>
      </c>
      <c r="AM964" t="s">
        <v>76</v>
      </c>
      <c r="AN964" t="s">
        <v>78</v>
      </c>
      <c r="AO964" t="s">
        <v>78</v>
      </c>
      <c r="AP964" t="s">
        <v>63</v>
      </c>
      <c r="AQ964" t="s">
        <v>139</v>
      </c>
      <c r="AR964" t="s">
        <v>64</v>
      </c>
      <c r="AS964" t="s">
        <v>253</v>
      </c>
      <c r="AT964" t="s">
        <v>171</v>
      </c>
      <c r="AU964" t="s">
        <v>4427</v>
      </c>
    </row>
    <row r="965" spans="1:47" hidden="1" x14ac:dyDescent="0.3">
      <c r="A965" t="s">
        <v>4428</v>
      </c>
      <c r="B965" t="s">
        <v>4429</v>
      </c>
      <c r="C965" s="1" t="str">
        <f t="shared" si="82"/>
        <v>21:0099</v>
      </c>
      <c r="D965" s="1" t="str">
        <f t="shared" si="83"/>
        <v>21:0041</v>
      </c>
      <c r="E965" t="s">
        <v>4430</v>
      </c>
      <c r="F965" t="s">
        <v>4431</v>
      </c>
      <c r="H965">
        <v>65.319655900000001</v>
      </c>
      <c r="I965">
        <v>-111.386867</v>
      </c>
      <c r="J965" s="1" t="str">
        <f t="shared" si="78"/>
        <v>Till</v>
      </c>
      <c r="K965" s="1" t="str">
        <f t="shared" si="79"/>
        <v>&lt;63 micron</v>
      </c>
      <c r="L965" t="s">
        <v>51</v>
      </c>
      <c r="M965" t="s">
        <v>340</v>
      </c>
      <c r="N965" t="s">
        <v>181</v>
      </c>
      <c r="O965" t="s">
        <v>375</v>
      </c>
      <c r="P965" t="s">
        <v>61</v>
      </c>
      <c r="Q965" t="s">
        <v>81</v>
      </c>
      <c r="R965" t="s">
        <v>316</v>
      </c>
      <c r="S965" t="s">
        <v>181</v>
      </c>
      <c r="T965" t="s">
        <v>156</v>
      </c>
      <c r="U965" t="s">
        <v>81</v>
      </c>
      <c r="V965" t="s">
        <v>259</v>
      </c>
      <c r="W965" t="s">
        <v>263</v>
      </c>
      <c r="X965" t="s">
        <v>97</v>
      </c>
      <c r="Y965" t="s">
        <v>64</v>
      </c>
      <c r="Z965" t="s">
        <v>51</v>
      </c>
      <c r="AA965" t="s">
        <v>176</v>
      </c>
      <c r="AB965" t="s">
        <v>236</v>
      </c>
      <c r="AC965" t="s">
        <v>64</v>
      </c>
      <c r="AD965" t="s">
        <v>452</v>
      </c>
      <c r="AE965" t="s">
        <v>507</v>
      </c>
      <c r="AF965" t="s">
        <v>111</v>
      </c>
      <c r="AG965" t="s">
        <v>65</v>
      </c>
      <c r="AH965" t="s">
        <v>71</v>
      </c>
      <c r="AI965" t="s">
        <v>309</v>
      </c>
      <c r="AJ965" t="s">
        <v>73</v>
      </c>
      <c r="AK965" t="s">
        <v>105</v>
      </c>
      <c r="AL965" t="s">
        <v>75</v>
      </c>
      <c r="AM965" t="s">
        <v>76</v>
      </c>
      <c r="AN965" t="s">
        <v>61</v>
      </c>
      <c r="AO965" t="s">
        <v>251</v>
      </c>
      <c r="AP965" t="s">
        <v>309</v>
      </c>
      <c r="AQ965" t="s">
        <v>56</v>
      </c>
      <c r="AR965" t="s">
        <v>64</v>
      </c>
      <c r="AS965" t="s">
        <v>81</v>
      </c>
      <c r="AT965" t="s">
        <v>171</v>
      </c>
      <c r="AU965" t="s">
        <v>84</v>
      </c>
    </row>
    <row r="966" spans="1:47" hidden="1" x14ac:dyDescent="0.3">
      <c r="A966" t="s">
        <v>4432</v>
      </c>
      <c r="B966" t="s">
        <v>4433</v>
      </c>
      <c r="C966" s="1" t="str">
        <f t="shared" si="82"/>
        <v>21:0099</v>
      </c>
      <c r="D966" s="1" t="str">
        <f t="shared" si="83"/>
        <v>21:0041</v>
      </c>
      <c r="E966" t="s">
        <v>4434</v>
      </c>
      <c r="F966" t="s">
        <v>4435</v>
      </c>
      <c r="H966">
        <v>65.286362999999994</v>
      </c>
      <c r="I966">
        <v>-111.43467459999999</v>
      </c>
      <c r="J966" s="1" t="str">
        <f t="shared" si="78"/>
        <v>Till</v>
      </c>
      <c r="K966" s="1" t="str">
        <f t="shared" si="79"/>
        <v>&lt;63 micron</v>
      </c>
      <c r="L966" t="s">
        <v>51</v>
      </c>
      <c r="M966" t="s">
        <v>297</v>
      </c>
      <c r="N966" t="s">
        <v>56</v>
      </c>
      <c r="O966" t="s">
        <v>315</v>
      </c>
      <c r="P966" t="s">
        <v>300</v>
      </c>
      <c r="Q966" t="s">
        <v>259</v>
      </c>
      <c r="R966" t="s">
        <v>414</v>
      </c>
      <c r="S966" t="s">
        <v>97</v>
      </c>
      <c r="T966" t="s">
        <v>156</v>
      </c>
      <c r="U966" t="s">
        <v>81</v>
      </c>
      <c r="V966" t="s">
        <v>154</v>
      </c>
      <c r="W966" t="s">
        <v>222</v>
      </c>
      <c r="X966" t="s">
        <v>97</v>
      </c>
      <c r="Y966" t="s">
        <v>64</v>
      </c>
      <c r="Z966" t="s">
        <v>51</v>
      </c>
      <c r="AA966" t="s">
        <v>206</v>
      </c>
      <c r="AB966" t="s">
        <v>236</v>
      </c>
      <c r="AC966" t="s">
        <v>64</v>
      </c>
      <c r="AD966" t="s">
        <v>139</v>
      </c>
      <c r="AE966" t="s">
        <v>162</v>
      </c>
      <c r="AF966" t="s">
        <v>111</v>
      </c>
      <c r="AG966" t="s">
        <v>164</v>
      </c>
      <c r="AH966" t="s">
        <v>983</v>
      </c>
      <c r="AI966" t="s">
        <v>636</v>
      </c>
      <c r="AJ966" t="s">
        <v>73</v>
      </c>
      <c r="AK966" t="s">
        <v>210</v>
      </c>
      <c r="AL966" t="s">
        <v>75</v>
      </c>
      <c r="AM966" t="s">
        <v>76</v>
      </c>
      <c r="AN966" t="s">
        <v>78</v>
      </c>
      <c r="AO966" t="s">
        <v>168</v>
      </c>
      <c r="AP966" t="s">
        <v>72</v>
      </c>
      <c r="AQ966" t="s">
        <v>283</v>
      </c>
      <c r="AR966" t="s">
        <v>64</v>
      </c>
      <c r="AS966" t="s">
        <v>139</v>
      </c>
      <c r="AT966" t="s">
        <v>171</v>
      </c>
      <c r="AU966" t="s">
        <v>84</v>
      </c>
    </row>
    <row r="967" spans="1:47" hidden="1" x14ac:dyDescent="0.3">
      <c r="A967" t="s">
        <v>4436</v>
      </c>
      <c r="B967" t="s">
        <v>4437</v>
      </c>
      <c r="C967" s="1" t="str">
        <f t="shared" si="82"/>
        <v>21:0099</v>
      </c>
      <c r="D967" s="1" t="str">
        <f t="shared" si="83"/>
        <v>21:0041</v>
      </c>
      <c r="E967" t="s">
        <v>4438</v>
      </c>
      <c r="F967" t="s">
        <v>4439</v>
      </c>
      <c r="H967">
        <v>65.300250000000005</v>
      </c>
      <c r="I967">
        <v>-111.23855399999999</v>
      </c>
      <c r="J967" s="1" t="str">
        <f t="shared" si="78"/>
        <v>Till</v>
      </c>
      <c r="K967" s="1" t="str">
        <f t="shared" si="79"/>
        <v>&lt;63 micron</v>
      </c>
      <c r="L967" t="s">
        <v>51</v>
      </c>
      <c r="M967" t="s">
        <v>82</v>
      </c>
      <c r="N967" t="s">
        <v>119</v>
      </c>
      <c r="O967" t="s">
        <v>909</v>
      </c>
      <c r="P967" t="s">
        <v>78</v>
      </c>
      <c r="Q967" t="s">
        <v>64</v>
      </c>
      <c r="R967" t="s">
        <v>607</v>
      </c>
      <c r="S967" t="s">
        <v>60</v>
      </c>
      <c r="T967" t="s">
        <v>284</v>
      </c>
      <c r="U967" t="s">
        <v>81</v>
      </c>
      <c r="V967" t="s">
        <v>154</v>
      </c>
      <c r="W967" t="s">
        <v>708</v>
      </c>
      <c r="X967" t="s">
        <v>97</v>
      </c>
      <c r="Y967" t="s">
        <v>64</v>
      </c>
      <c r="Z967" t="s">
        <v>51</v>
      </c>
      <c r="AA967" t="s">
        <v>98</v>
      </c>
      <c r="AB967" t="s">
        <v>102</v>
      </c>
      <c r="AC967" t="s">
        <v>64</v>
      </c>
      <c r="AD967" t="s">
        <v>480</v>
      </c>
      <c r="AE967" t="s">
        <v>287</v>
      </c>
      <c r="AF967" t="s">
        <v>111</v>
      </c>
      <c r="AG967" t="s">
        <v>272</v>
      </c>
      <c r="AH967" t="s">
        <v>71</v>
      </c>
      <c r="AI967" t="s">
        <v>430</v>
      </c>
      <c r="AJ967" t="s">
        <v>73</v>
      </c>
      <c r="AK967" t="s">
        <v>210</v>
      </c>
      <c r="AL967" t="s">
        <v>75</v>
      </c>
      <c r="AM967" t="s">
        <v>76</v>
      </c>
      <c r="AN967" t="s">
        <v>78</v>
      </c>
      <c r="AO967" t="s">
        <v>104</v>
      </c>
      <c r="AP967" t="s">
        <v>195</v>
      </c>
      <c r="AQ967" t="s">
        <v>340</v>
      </c>
      <c r="AR967" t="s">
        <v>64</v>
      </c>
      <c r="AS967" t="s">
        <v>77</v>
      </c>
      <c r="AT967" t="s">
        <v>171</v>
      </c>
      <c r="AU967" t="s">
        <v>84</v>
      </c>
    </row>
    <row r="968" spans="1:47" hidden="1" x14ac:dyDescent="0.3">
      <c r="A968" t="s">
        <v>4440</v>
      </c>
      <c r="B968" t="s">
        <v>4441</v>
      </c>
      <c r="C968" s="1" t="str">
        <f t="shared" si="82"/>
        <v>21:0099</v>
      </c>
      <c r="D968" s="1" t="str">
        <f t="shared" si="83"/>
        <v>21:0041</v>
      </c>
      <c r="E968" t="s">
        <v>4442</v>
      </c>
      <c r="F968" t="s">
        <v>4443</v>
      </c>
      <c r="H968">
        <v>65.231859999999998</v>
      </c>
      <c r="I968">
        <v>-111.3215579</v>
      </c>
      <c r="J968" s="1" t="str">
        <f t="shared" si="78"/>
        <v>Till</v>
      </c>
      <c r="K968" s="1" t="str">
        <f t="shared" si="79"/>
        <v>&lt;63 micron</v>
      </c>
      <c r="L968" t="s">
        <v>51</v>
      </c>
      <c r="M968" t="s">
        <v>421</v>
      </c>
      <c r="N968" t="s">
        <v>53</v>
      </c>
      <c r="O968" t="s">
        <v>743</v>
      </c>
      <c r="P968" t="s">
        <v>348</v>
      </c>
      <c r="Q968" t="s">
        <v>64</v>
      </c>
      <c r="R968" t="s">
        <v>384</v>
      </c>
      <c r="S968" t="s">
        <v>119</v>
      </c>
      <c r="T968" t="s">
        <v>131</v>
      </c>
      <c r="U968" t="s">
        <v>116</v>
      </c>
      <c r="V968" t="s">
        <v>154</v>
      </c>
      <c r="W968" t="s">
        <v>390</v>
      </c>
      <c r="X968" t="s">
        <v>97</v>
      </c>
      <c r="Y968" t="s">
        <v>64</v>
      </c>
      <c r="Z968" t="s">
        <v>51</v>
      </c>
      <c r="AA968" t="s">
        <v>149</v>
      </c>
      <c r="AB968" t="s">
        <v>306</v>
      </c>
      <c r="AC968" t="s">
        <v>64</v>
      </c>
      <c r="AD968" t="s">
        <v>577</v>
      </c>
      <c r="AE968" t="s">
        <v>162</v>
      </c>
      <c r="AF968" t="s">
        <v>111</v>
      </c>
      <c r="AG968" t="s">
        <v>106</v>
      </c>
      <c r="AH968" t="s">
        <v>71</v>
      </c>
      <c r="AI968" t="s">
        <v>474</v>
      </c>
      <c r="AJ968" t="s">
        <v>73</v>
      </c>
      <c r="AK968" t="s">
        <v>60</v>
      </c>
      <c r="AL968" t="s">
        <v>75</v>
      </c>
      <c r="AM968" t="s">
        <v>76</v>
      </c>
      <c r="AN968" t="s">
        <v>78</v>
      </c>
      <c r="AO968" t="s">
        <v>78</v>
      </c>
      <c r="AP968" t="s">
        <v>114</v>
      </c>
      <c r="AQ968" t="s">
        <v>264</v>
      </c>
      <c r="AR968" t="s">
        <v>259</v>
      </c>
      <c r="AS968" t="s">
        <v>253</v>
      </c>
      <c r="AT968" t="s">
        <v>171</v>
      </c>
      <c r="AU968" t="s">
        <v>84</v>
      </c>
    </row>
    <row r="969" spans="1:47" hidden="1" x14ac:dyDescent="0.3">
      <c r="A969" t="s">
        <v>4444</v>
      </c>
      <c r="B969" t="s">
        <v>4445</v>
      </c>
      <c r="C969" s="1" t="str">
        <f t="shared" si="82"/>
        <v>21:0099</v>
      </c>
      <c r="D969" s="1" t="str">
        <f t="shared" si="83"/>
        <v>21:0041</v>
      </c>
      <c r="E969" t="s">
        <v>4446</v>
      </c>
      <c r="F969" t="s">
        <v>4447</v>
      </c>
      <c r="H969">
        <v>65.187722199999996</v>
      </c>
      <c r="I969">
        <v>-111.4361112</v>
      </c>
      <c r="J969" s="1" t="str">
        <f t="shared" si="78"/>
        <v>Till</v>
      </c>
      <c r="K969" s="1" t="str">
        <f t="shared" si="79"/>
        <v>&lt;63 micron</v>
      </c>
      <c r="L969" t="s">
        <v>51</v>
      </c>
      <c r="M969" t="s">
        <v>333</v>
      </c>
      <c r="N969" t="s">
        <v>53</v>
      </c>
      <c r="O969" t="s">
        <v>189</v>
      </c>
      <c r="P969" t="s">
        <v>595</v>
      </c>
      <c r="Q969" t="s">
        <v>259</v>
      </c>
      <c r="R969" t="s">
        <v>562</v>
      </c>
      <c r="S969" t="s">
        <v>181</v>
      </c>
      <c r="T969" t="s">
        <v>382</v>
      </c>
      <c r="U969" t="s">
        <v>81</v>
      </c>
      <c r="V969" t="s">
        <v>259</v>
      </c>
      <c r="W969" t="s">
        <v>1148</v>
      </c>
      <c r="X969" t="s">
        <v>63</v>
      </c>
      <c r="Y969" t="s">
        <v>64</v>
      </c>
      <c r="Z969" t="s">
        <v>51</v>
      </c>
      <c r="AA969" t="s">
        <v>284</v>
      </c>
      <c r="AB969" t="s">
        <v>121</v>
      </c>
      <c r="AC969" t="s">
        <v>64</v>
      </c>
      <c r="AD969" t="s">
        <v>577</v>
      </c>
      <c r="AE969" t="s">
        <v>276</v>
      </c>
      <c r="AF969" t="s">
        <v>111</v>
      </c>
      <c r="AG969" t="s">
        <v>774</v>
      </c>
      <c r="AH969" t="s">
        <v>71</v>
      </c>
      <c r="AI969" t="s">
        <v>636</v>
      </c>
      <c r="AJ969" t="s">
        <v>73</v>
      </c>
      <c r="AK969" t="s">
        <v>208</v>
      </c>
      <c r="AL969" t="s">
        <v>75</v>
      </c>
      <c r="AM969" t="s">
        <v>76</v>
      </c>
      <c r="AN969" t="s">
        <v>78</v>
      </c>
      <c r="AO969" t="s">
        <v>137</v>
      </c>
      <c r="AP969" t="s">
        <v>507</v>
      </c>
      <c r="AQ969" t="s">
        <v>355</v>
      </c>
      <c r="AR969" t="s">
        <v>64</v>
      </c>
      <c r="AS969" t="s">
        <v>81</v>
      </c>
      <c r="AT969" t="s">
        <v>389</v>
      </c>
      <c r="AU969" t="s">
        <v>84</v>
      </c>
    </row>
    <row r="970" spans="1:47" hidden="1" x14ac:dyDescent="0.3">
      <c r="A970" t="s">
        <v>4448</v>
      </c>
      <c r="B970" t="s">
        <v>4449</v>
      </c>
      <c r="C970" s="1" t="str">
        <f t="shared" si="82"/>
        <v>21:0099</v>
      </c>
      <c r="D970" s="1" t="str">
        <f t="shared" si="83"/>
        <v>21:0041</v>
      </c>
      <c r="E970" t="s">
        <v>4450</v>
      </c>
      <c r="F970" t="s">
        <v>4451</v>
      </c>
      <c r="H970">
        <v>65.152859399999997</v>
      </c>
      <c r="I970">
        <v>-111.3325447</v>
      </c>
      <c r="J970" s="1" t="str">
        <f t="shared" si="78"/>
        <v>Till</v>
      </c>
      <c r="K970" s="1" t="str">
        <f t="shared" si="79"/>
        <v>&lt;63 micron</v>
      </c>
      <c r="L970" t="s">
        <v>51</v>
      </c>
      <c r="M970" t="s">
        <v>92</v>
      </c>
      <c r="N970" t="s">
        <v>53</v>
      </c>
      <c r="O970" t="s">
        <v>397</v>
      </c>
      <c r="P970" t="s">
        <v>78</v>
      </c>
      <c r="Q970" t="s">
        <v>64</v>
      </c>
      <c r="R970" t="s">
        <v>621</v>
      </c>
      <c r="S970" t="s">
        <v>97</v>
      </c>
      <c r="T970" t="s">
        <v>136</v>
      </c>
      <c r="U970" t="s">
        <v>56</v>
      </c>
      <c r="V970" t="s">
        <v>154</v>
      </c>
      <c r="W970" t="s">
        <v>429</v>
      </c>
      <c r="X970" t="s">
        <v>63</v>
      </c>
      <c r="Y970" t="s">
        <v>64</v>
      </c>
      <c r="Z970" t="s">
        <v>51</v>
      </c>
      <c r="AA970" t="s">
        <v>338</v>
      </c>
      <c r="AB970" t="s">
        <v>102</v>
      </c>
      <c r="AC970" t="s">
        <v>64</v>
      </c>
      <c r="AD970" t="s">
        <v>459</v>
      </c>
      <c r="AE970" t="s">
        <v>276</v>
      </c>
      <c r="AF970" t="s">
        <v>111</v>
      </c>
      <c r="AG970" t="s">
        <v>494</v>
      </c>
      <c r="AH970" t="s">
        <v>71</v>
      </c>
      <c r="AI970" t="s">
        <v>636</v>
      </c>
      <c r="AJ970" t="s">
        <v>73</v>
      </c>
      <c r="AK970" t="s">
        <v>124</v>
      </c>
      <c r="AL970" t="s">
        <v>75</v>
      </c>
      <c r="AM970" t="s">
        <v>76</v>
      </c>
      <c r="AN970" t="s">
        <v>259</v>
      </c>
      <c r="AO970" t="s">
        <v>168</v>
      </c>
      <c r="AP970" t="s">
        <v>281</v>
      </c>
      <c r="AQ970" t="s">
        <v>686</v>
      </c>
      <c r="AR970" t="s">
        <v>64</v>
      </c>
      <c r="AS970" t="s">
        <v>77</v>
      </c>
      <c r="AT970" t="s">
        <v>249</v>
      </c>
      <c r="AU970" t="s">
        <v>84</v>
      </c>
    </row>
    <row r="971" spans="1:47" hidden="1" x14ac:dyDescent="0.3">
      <c r="A971" t="s">
        <v>4452</v>
      </c>
      <c r="B971" t="s">
        <v>4453</v>
      </c>
      <c r="C971" s="1" t="str">
        <f t="shared" si="82"/>
        <v>21:0099</v>
      </c>
      <c r="D971" s="1" t="str">
        <f t="shared" si="83"/>
        <v>21:0041</v>
      </c>
      <c r="E971" t="s">
        <v>4454</v>
      </c>
      <c r="F971" t="s">
        <v>4455</v>
      </c>
      <c r="H971">
        <v>65.085627000000002</v>
      </c>
      <c r="I971">
        <v>-111.35597799999999</v>
      </c>
      <c r="J971" s="1" t="str">
        <f t="shared" si="78"/>
        <v>Till</v>
      </c>
      <c r="K971" s="1" t="str">
        <f t="shared" si="79"/>
        <v>&lt;63 micron</v>
      </c>
      <c r="L971" t="s">
        <v>51</v>
      </c>
      <c r="M971" t="s">
        <v>405</v>
      </c>
      <c r="N971" t="s">
        <v>60</v>
      </c>
      <c r="O971" t="s">
        <v>457</v>
      </c>
      <c r="P971" t="s">
        <v>78</v>
      </c>
      <c r="Q971" t="s">
        <v>259</v>
      </c>
      <c r="R971" t="s">
        <v>369</v>
      </c>
      <c r="S971" t="s">
        <v>97</v>
      </c>
      <c r="T971" t="s">
        <v>93</v>
      </c>
      <c r="U971" t="s">
        <v>81</v>
      </c>
      <c r="V971" t="s">
        <v>95</v>
      </c>
      <c r="W971" t="s">
        <v>320</v>
      </c>
      <c r="X971" t="s">
        <v>97</v>
      </c>
      <c r="Y971" t="s">
        <v>64</v>
      </c>
      <c r="Z971" t="s">
        <v>51</v>
      </c>
      <c r="AA971" t="s">
        <v>192</v>
      </c>
      <c r="AB971" t="s">
        <v>274</v>
      </c>
      <c r="AC971" t="s">
        <v>64</v>
      </c>
      <c r="AD971" t="s">
        <v>205</v>
      </c>
      <c r="AE971" t="s">
        <v>152</v>
      </c>
      <c r="AF971" t="s">
        <v>179</v>
      </c>
      <c r="AG971" t="s">
        <v>156</v>
      </c>
      <c r="AH971" t="s">
        <v>71</v>
      </c>
      <c r="AI971" t="s">
        <v>702</v>
      </c>
      <c r="AJ971" t="s">
        <v>73</v>
      </c>
      <c r="AK971" t="s">
        <v>339</v>
      </c>
      <c r="AL971" t="s">
        <v>75</v>
      </c>
      <c r="AM971" t="s">
        <v>76</v>
      </c>
      <c r="AN971" t="s">
        <v>61</v>
      </c>
      <c r="AO971" t="s">
        <v>78</v>
      </c>
      <c r="AP971" t="s">
        <v>72</v>
      </c>
      <c r="AQ971" t="s">
        <v>116</v>
      </c>
      <c r="AR971" t="s">
        <v>64</v>
      </c>
      <c r="AS971" t="s">
        <v>77</v>
      </c>
      <c r="AT971" t="s">
        <v>132</v>
      </c>
      <c r="AU971" t="s">
        <v>84</v>
      </c>
    </row>
    <row r="972" spans="1:47" hidden="1" x14ac:dyDescent="0.3">
      <c r="A972" t="s">
        <v>4456</v>
      </c>
      <c r="B972" t="s">
        <v>4457</v>
      </c>
      <c r="C972" s="1" t="str">
        <f t="shared" si="82"/>
        <v>21:0099</v>
      </c>
      <c r="D972" s="1" t="str">
        <f t="shared" si="83"/>
        <v>21:0041</v>
      </c>
      <c r="E972" t="s">
        <v>4458</v>
      </c>
      <c r="F972" t="s">
        <v>4459</v>
      </c>
      <c r="H972">
        <v>65.108277000000001</v>
      </c>
      <c r="I972">
        <v>-111.178916</v>
      </c>
      <c r="J972" s="1" t="str">
        <f t="shared" si="78"/>
        <v>Till</v>
      </c>
      <c r="K972" s="1" t="str">
        <f t="shared" si="79"/>
        <v>&lt;63 micron</v>
      </c>
      <c r="L972" t="s">
        <v>51</v>
      </c>
      <c r="M972" t="s">
        <v>533</v>
      </c>
      <c r="N972" t="s">
        <v>56</v>
      </c>
      <c r="O972" t="s">
        <v>270</v>
      </c>
      <c r="P972" t="s">
        <v>253</v>
      </c>
      <c r="Q972" t="s">
        <v>259</v>
      </c>
      <c r="R972" t="s">
        <v>218</v>
      </c>
      <c r="S972" t="s">
        <v>63</v>
      </c>
      <c r="T972" t="s">
        <v>327</v>
      </c>
      <c r="U972" t="s">
        <v>81</v>
      </c>
      <c r="V972" t="s">
        <v>154</v>
      </c>
      <c r="W972" t="s">
        <v>894</v>
      </c>
      <c r="X972" t="s">
        <v>97</v>
      </c>
      <c r="Y972" t="s">
        <v>64</v>
      </c>
      <c r="Z972" t="s">
        <v>51</v>
      </c>
      <c r="AA972" t="s">
        <v>276</v>
      </c>
      <c r="AB972" t="s">
        <v>274</v>
      </c>
      <c r="AC972" t="s">
        <v>64</v>
      </c>
      <c r="AD972" t="s">
        <v>326</v>
      </c>
      <c r="AE972" t="s">
        <v>269</v>
      </c>
      <c r="AF972" t="s">
        <v>111</v>
      </c>
      <c r="AG972" t="s">
        <v>413</v>
      </c>
      <c r="AH972" t="s">
        <v>194</v>
      </c>
      <c r="AI972" t="s">
        <v>138</v>
      </c>
      <c r="AJ972" t="s">
        <v>73</v>
      </c>
      <c r="AK972" t="s">
        <v>91</v>
      </c>
      <c r="AL972" t="s">
        <v>75</v>
      </c>
      <c r="AM972" t="s">
        <v>76</v>
      </c>
      <c r="AN972" t="s">
        <v>78</v>
      </c>
      <c r="AO972" t="s">
        <v>78</v>
      </c>
      <c r="AP972" t="s">
        <v>169</v>
      </c>
      <c r="AQ972" t="s">
        <v>299</v>
      </c>
      <c r="AR972" t="s">
        <v>259</v>
      </c>
      <c r="AS972" t="s">
        <v>139</v>
      </c>
      <c r="AT972" t="s">
        <v>171</v>
      </c>
      <c r="AU972" t="s">
        <v>84</v>
      </c>
    </row>
    <row r="973" spans="1:47" hidden="1" x14ac:dyDescent="0.3">
      <c r="A973" t="s">
        <v>4460</v>
      </c>
      <c r="B973" t="s">
        <v>4461</v>
      </c>
      <c r="C973" s="1" t="str">
        <f t="shared" si="82"/>
        <v>21:0099</v>
      </c>
      <c r="D973" s="1" t="str">
        <f t="shared" si="83"/>
        <v>21:0041</v>
      </c>
      <c r="E973" t="s">
        <v>4458</v>
      </c>
      <c r="F973" t="s">
        <v>4462</v>
      </c>
      <c r="H973">
        <v>65.108277000000001</v>
      </c>
      <c r="I973">
        <v>-111.178916</v>
      </c>
      <c r="J973" s="1" t="str">
        <f t="shared" si="78"/>
        <v>Till</v>
      </c>
      <c r="K973" s="1" t="str">
        <f t="shared" si="79"/>
        <v>&lt;63 micron</v>
      </c>
      <c r="L973" t="s">
        <v>51</v>
      </c>
      <c r="M973" t="s">
        <v>686</v>
      </c>
      <c r="N973" t="s">
        <v>81</v>
      </c>
      <c r="O973" t="s">
        <v>707</v>
      </c>
      <c r="P973" t="s">
        <v>81</v>
      </c>
      <c r="Q973" t="s">
        <v>259</v>
      </c>
      <c r="R973" t="s">
        <v>296</v>
      </c>
      <c r="S973" t="s">
        <v>97</v>
      </c>
      <c r="T973" t="s">
        <v>218</v>
      </c>
      <c r="U973" t="s">
        <v>81</v>
      </c>
      <c r="V973" t="s">
        <v>259</v>
      </c>
      <c r="W973" t="s">
        <v>685</v>
      </c>
      <c r="X973" t="s">
        <v>97</v>
      </c>
      <c r="Y973" t="s">
        <v>64</v>
      </c>
      <c r="Z973" t="s">
        <v>51</v>
      </c>
      <c r="AA973" t="s">
        <v>162</v>
      </c>
      <c r="AB973" t="s">
        <v>428</v>
      </c>
      <c r="AC973" t="s">
        <v>64</v>
      </c>
      <c r="AD973" t="s">
        <v>519</v>
      </c>
      <c r="AE973" t="s">
        <v>111</v>
      </c>
      <c r="AF973" t="s">
        <v>111</v>
      </c>
      <c r="AG973" t="s">
        <v>363</v>
      </c>
      <c r="AH973" t="s">
        <v>983</v>
      </c>
      <c r="AI973" t="s">
        <v>929</v>
      </c>
      <c r="AJ973" t="s">
        <v>73</v>
      </c>
      <c r="AK973" t="s">
        <v>271</v>
      </c>
      <c r="AL973" t="s">
        <v>75</v>
      </c>
      <c r="AM973" t="s">
        <v>76</v>
      </c>
      <c r="AN973" t="s">
        <v>219</v>
      </c>
      <c r="AO973" t="s">
        <v>251</v>
      </c>
      <c r="AP973" t="s">
        <v>298</v>
      </c>
      <c r="AQ973" t="s">
        <v>92</v>
      </c>
      <c r="AR973" t="s">
        <v>64</v>
      </c>
      <c r="AS973" t="s">
        <v>253</v>
      </c>
      <c r="AT973" t="s">
        <v>171</v>
      </c>
      <c r="AU973" t="s">
        <v>4463</v>
      </c>
    </row>
    <row r="974" spans="1:47" hidden="1" x14ac:dyDescent="0.3">
      <c r="A974" t="s">
        <v>4464</v>
      </c>
      <c r="B974" t="s">
        <v>4465</v>
      </c>
      <c r="C974" s="1" t="str">
        <f t="shared" si="82"/>
        <v>21:0099</v>
      </c>
      <c r="D974" s="1" t="str">
        <f t="shared" si="83"/>
        <v>21:0041</v>
      </c>
      <c r="E974" t="s">
        <v>4466</v>
      </c>
      <c r="F974" t="s">
        <v>4467</v>
      </c>
      <c r="H974">
        <v>65.021434900000003</v>
      </c>
      <c r="I974">
        <v>-111.2453757</v>
      </c>
      <c r="J974" s="1" t="str">
        <f t="shared" si="78"/>
        <v>Till</v>
      </c>
      <c r="K974" s="1" t="str">
        <f t="shared" si="79"/>
        <v>&lt;63 micron</v>
      </c>
      <c r="L974" t="s">
        <v>51</v>
      </c>
      <c r="M974" t="s">
        <v>72</v>
      </c>
      <c r="N974" t="s">
        <v>53</v>
      </c>
      <c r="O974" t="s">
        <v>743</v>
      </c>
      <c r="P974" t="s">
        <v>78</v>
      </c>
      <c r="Q974" t="s">
        <v>64</v>
      </c>
      <c r="R974" t="s">
        <v>327</v>
      </c>
      <c r="S974" t="s">
        <v>79</v>
      </c>
      <c r="T974" t="s">
        <v>224</v>
      </c>
      <c r="U974" t="s">
        <v>97</v>
      </c>
      <c r="V974" t="s">
        <v>61</v>
      </c>
      <c r="W974" t="s">
        <v>4468</v>
      </c>
      <c r="X974" t="s">
        <v>60</v>
      </c>
      <c r="Y974" t="s">
        <v>64</v>
      </c>
      <c r="Z974" t="s">
        <v>51</v>
      </c>
      <c r="AA974" t="s">
        <v>206</v>
      </c>
      <c r="AB974" t="s">
        <v>274</v>
      </c>
      <c r="AC974" t="s">
        <v>64</v>
      </c>
      <c r="AD974" t="s">
        <v>237</v>
      </c>
      <c r="AE974" t="s">
        <v>287</v>
      </c>
      <c r="AF974" t="s">
        <v>337</v>
      </c>
      <c r="AG974" t="s">
        <v>70</v>
      </c>
      <c r="AH974" t="s">
        <v>71</v>
      </c>
      <c r="AI974" t="s">
        <v>260</v>
      </c>
      <c r="AJ974" t="s">
        <v>73</v>
      </c>
      <c r="AK974" t="s">
        <v>210</v>
      </c>
      <c r="AL974" t="s">
        <v>75</v>
      </c>
      <c r="AM974" t="s">
        <v>76</v>
      </c>
      <c r="AN974" t="s">
        <v>78</v>
      </c>
      <c r="AO974" t="s">
        <v>251</v>
      </c>
      <c r="AP974" t="s">
        <v>232</v>
      </c>
      <c r="AQ974" t="s">
        <v>208</v>
      </c>
      <c r="AR974" t="s">
        <v>64</v>
      </c>
      <c r="AS974" t="s">
        <v>253</v>
      </c>
      <c r="AT974" t="s">
        <v>494</v>
      </c>
      <c r="AU974" t="s">
        <v>84</v>
      </c>
    </row>
    <row r="975" spans="1:47" hidden="1" x14ac:dyDescent="0.3">
      <c r="A975" t="s">
        <v>4469</v>
      </c>
      <c r="B975" t="s">
        <v>4470</v>
      </c>
      <c r="C975" s="1" t="str">
        <f t="shared" si="82"/>
        <v>21:0099</v>
      </c>
      <c r="D975" s="1" t="str">
        <f t="shared" si="83"/>
        <v>21:0041</v>
      </c>
      <c r="E975" t="s">
        <v>4471</v>
      </c>
      <c r="F975" t="s">
        <v>4472</v>
      </c>
      <c r="H975">
        <v>65.061232899999993</v>
      </c>
      <c r="I975">
        <v>-111.1556018</v>
      </c>
      <c r="J975" s="1" t="str">
        <f t="shared" si="78"/>
        <v>Till</v>
      </c>
      <c r="K975" s="1" t="str">
        <f t="shared" si="79"/>
        <v>&lt;63 micron</v>
      </c>
      <c r="L975" t="s">
        <v>51</v>
      </c>
      <c r="M975" t="s">
        <v>60</v>
      </c>
      <c r="N975" t="s">
        <v>53</v>
      </c>
      <c r="O975" t="s">
        <v>163</v>
      </c>
      <c r="P975" t="s">
        <v>61</v>
      </c>
      <c r="Q975" t="s">
        <v>64</v>
      </c>
      <c r="R975" t="s">
        <v>296</v>
      </c>
      <c r="S975" t="s">
        <v>97</v>
      </c>
      <c r="T975" t="s">
        <v>156</v>
      </c>
      <c r="U975" t="s">
        <v>81</v>
      </c>
      <c r="V975" t="s">
        <v>259</v>
      </c>
      <c r="W975" t="s">
        <v>452</v>
      </c>
      <c r="X975" t="s">
        <v>181</v>
      </c>
      <c r="Y975" t="s">
        <v>64</v>
      </c>
      <c r="Z975" t="s">
        <v>51</v>
      </c>
      <c r="AA975" t="s">
        <v>162</v>
      </c>
      <c r="AB975" t="s">
        <v>593</v>
      </c>
      <c r="AC975" t="s">
        <v>64</v>
      </c>
      <c r="AD975" t="s">
        <v>427</v>
      </c>
      <c r="AE975" t="s">
        <v>281</v>
      </c>
      <c r="AF975" t="s">
        <v>111</v>
      </c>
      <c r="AG975" t="s">
        <v>548</v>
      </c>
      <c r="AH975" t="s">
        <v>71</v>
      </c>
      <c r="AI975" t="s">
        <v>63</v>
      </c>
      <c r="AJ975" t="s">
        <v>73</v>
      </c>
      <c r="AK975" t="s">
        <v>398</v>
      </c>
      <c r="AL975" t="s">
        <v>75</v>
      </c>
      <c r="AM975" t="s">
        <v>76</v>
      </c>
      <c r="AN975" t="s">
        <v>78</v>
      </c>
      <c r="AO975" t="s">
        <v>78</v>
      </c>
      <c r="AP975" t="s">
        <v>430</v>
      </c>
      <c r="AQ975" t="s">
        <v>82</v>
      </c>
      <c r="AR975" t="s">
        <v>64</v>
      </c>
      <c r="AS975" t="s">
        <v>300</v>
      </c>
      <c r="AT975" t="s">
        <v>171</v>
      </c>
      <c r="AU975" t="s">
        <v>84</v>
      </c>
    </row>
    <row r="976" spans="1:47" hidden="1" x14ac:dyDescent="0.3">
      <c r="A976" t="s">
        <v>4473</v>
      </c>
      <c r="B976" t="s">
        <v>4474</v>
      </c>
      <c r="C976" s="1" t="str">
        <f t="shared" si="82"/>
        <v>21:0099</v>
      </c>
      <c r="D976" s="1" t="str">
        <f t="shared" si="83"/>
        <v>21:0041</v>
      </c>
      <c r="E976" t="s">
        <v>4475</v>
      </c>
      <c r="F976" t="s">
        <v>4476</v>
      </c>
      <c r="H976">
        <v>65.093908200000001</v>
      </c>
      <c r="I976">
        <v>-110.9223246</v>
      </c>
      <c r="J976" s="1" t="str">
        <f t="shared" si="78"/>
        <v>Till</v>
      </c>
      <c r="K976" s="1" t="str">
        <f t="shared" si="79"/>
        <v>&lt;63 micron</v>
      </c>
      <c r="L976" t="s">
        <v>51</v>
      </c>
      <c r="M976" t="s">
        <v>105</v>
      </c>
      <c r="N976" t="s">
        <v>97</v>
      </c>
      <c r="O976" t="s">
        <v>397</v>
      </c>
      <c r="P976" t="s">
        <v>81</v>
      </c>
      <c r="Q976" t="s">
        <v>81</v>
      </c>
      <c r="R976" t="s">
        <v>83</v>
      </c>
      <c r="S976" t="s">
        <v>63</v>
      </c>
      <c r="T976" t="s">
        <v>272</v>
      </c>
      <c r="U976" t="s">
        <v>56</v>
      </c>
      <c r="V976" t="s">
        <v>95</v>
      </c>
      <c r="W976" t="s">
        <v>275</v>
      </c>
      <c r="X976" t="s">
        <v>63</v>
      </c>
      <c r="Y976" t="s">
        <v>64</v>
      </c>
      <c r="Z976" t="s">
        <v>51</v>
      </c>
      <c r="AA976" t="s">
        <v>149</v>
      </c>
      <c r="AB976" t="s">
        <v>66</v>
      </c>
      <c r="AC976" t="s">
        <v>64</v>
      </c>
      <c r="AD976" t="s">
        <v>685</v>
      </c>
      <c r="AE976" t="s">
        <v>276</v>
      </c>
      <c r="AF976" t="s">
        <v>111</v>
      </c>
      <c r="AG976" t="s">
        <v>234</v>
      </c>
      <c r="AH976" t="s">
        <v>71</v>
      </c>
      <c r="AI976" t="s">
        <v>119</v>
      </c>
      <c r="AJ976" t="s">
        <v>73</v>
      </c>
      <c r="AK976" t="s">
        <v>153</v>
      </c>
      <c r="AL976" t="s">
        <v>75</v>
      </c>
      <c r="AM976" t="s">
        <v>76</v>
      </c>
      <c r="AN976" t="s">
        <v>78</v>
      </c>
      <c r="AO976" t="s">
        <v>78</v>
      </c>
      <c r="AP976" t="s">
        <v>209</v>
      </c>
      <c r="AQ976" t="s">
        <v>116</v>
      </c>
      <c r="AR976" t="s">
        <v>64</v>
      </c>
      <c r="AS976" t="s">
        <v>81</v>
      </c>
      <c r="AT976" t="s">
        <v>308</v>
      </c>
      <c r="AU976" t="s">
        <v>84</v>
      </c>
    </row>
    <row r="977" spans="1:47" hidden="1" x14ac:dyDescent="0.3">
      <c r="A977" t="s">
        <v>4477</v>
      </c>
      <c r="B977" t="s">
        <v>4478</v>
      </c>
      <c r="C977" s="1" t="str">
        <f t="shared" si="82"/>
        <v>21:0099</v>
      </c>
      <c r="D977" s="1" t="str">
        <f t="shared" si="83"/>
        <v>21:0041</v>
      </c>
      <c r="E977" t="s">
        <v>4479</v>
      </c>
      <c r="F977" t="s">
        <v>4480</v>
      </c>
      <c r="H977">
        <v>65.148415600000007</v>
      </c>
      <c r="I977">
        <v>-110.8933998</v>
      </c>
      <c r="J977" s="1" t="str">
        <f t="shared" si="78"/>
        <v>Till</v>
      </c>
      <c r="K977" s="1" t="str">
        <f t="shared" si="79"/>
        <v>&lt;63 micron</v>
      </c>
      <c r="L977" t="s">
        <v>51</v>
      </c>
      <c r="M977" t="s">
        <v>314</v>
      </c>
      <c r="N977" t="s">
        <v>53</v>
      </c>
      <c r="O977" t="s">
        <v>909</v>
      </c>
      <c r="P977" t="s">
        <v>299</v>
      </c>
      <c r="Q977" t="s">
        <v>64</v>
      </c>
      <c r="R977" t="s">
        <v>156</v>
      </c>
      <c r="S977" t="s">
        <v>63</v>
      </c>
      <c r="T977" t="s">
        <v>308</v>
      </c>
      <c r="U977" t="s">
        <v>56</v>
      </c>
      <c r="V977" t="s">
        <v>95</v>
      </c>
      <c r="W977" t="s">
        <v>246</v>
      </c>
      <c r="X977" t="s">
        <v>63</v>
      </c>
      <c r="Y977" t="s">
        <v>64</v>
      </c>
      <c r="Z977" t="s">
        <v>51</v>
      </c>
      <c r="AA977" t="s">
        <v>101</v>
      </c>
      <c r="AB977" t="s">
        <v>121</v>
      </c>
      <c r="AC977" t="s">
        <v>64</v>
      </c>
      <c r="AD977" t="s">
        <v>77</v>
      </c>
      <c r="AE977" t="s">
        <v>337</v>
      </c>
      <c r="AF977" t="s">
        <v>111</v>
      </c>
      <c r="AG977" t="s">
        <v>123</v>
      </c>
      <c r="AH977" t="s">
        <v>71</v>
      </c>
      <c r="AI977" t="s">
        <v>169</v>
      </c>
      <c r="AJ977" t="s">
        <v>73</v>
      </c>
      <c r="AK977" t="s">
        <v>297</v>
      </c>
      <c r="AL977" t="s">
        <v>75</v>
      </c>
      <c r="AM977" t="s">
        <v>76</v>
      </c>
      <c r="AN977" t="s">
        <v>78</v>
      </c>
      <c r="AO977" t="s">
        <v>168</v>
      </c>
      <c r="AP977" t="s">
        <v>169</v>
      </c>
      <c r="AQ977" t="s">
        <v>92</v>
      </c>
      <c r="AR977" t="s">
        <v>64</v>
      </c>
      <c r="AS977" t="s">
        <v>77</v>
      </c>
      <c r="AT977" t="s">
        <v>171</v>
      </c>
      <c r="AU977" t="s">
        <v>84</v>
      </c>
    </row>
    <row r="978" spans="1:47" hidden="1" x14ac:dyDescent="0.3">
      <c r="A978" t="s">
        <v>4481</v>
      </c>
      <c r="B978" t="s">
        <v>4482</v>
      </c>
      <c r="C978" s="1" t="str">
        <f t="shared" si="82"/>
        <v>21:0099</v>
      </c>
      <c r="D978" s="1" t="str">
        <f t="shared" si="83"/>
        <v>21:0041</v>
      </c>
      <c r="E978" t="s">
        <v>4483</v>
      </c>
      <c r="F978" t="s">
        <v>4484</v>
      </c>
      <c r="H978">
        <v>65.129653399999995</v>
      </c>
      <c r="I978">
        <v>-110.9205161</v>
      </c>
      <c r="J978" s="1" t="str">
        <f t="shared" si="78"/>
        <v>Till</v>
      </c>
      <c r="K978" s="1" t="str">
        <f t="shared" si="79"/>
        <v>&lt;63 micron</v>
      </c>
      <c r="L978" t="s">
        <v>51</v>
      </c>
      <c r="M978" t="s">
        <v>405</v>
      </c>
      <c r="N978" t="s">
        <v>56</v>
      </c>
      <c r="O978" t="s">
        <v>233</v>
      </c>
      <c r="P978" t="s">
        <v>78</v>
      </c>
      <c r="Q978" t="s">
        <v>81</v>
      </c>
      <c r="R978" t="s">
        <v>136</v>
      </c>
      <c r="S978" t="s">
        <v>181</v>
      </c>
      <c r="T978" t="s">
        <v>156</v>
      </c>
      <c r="U978" t="s">
        <v>81</v>
      </c>
      <c r="V978" t="s">
        <v>154</v>
      </c>
      <c r="W978" t="s">
        <v>263</v>
      </c>
      <c r="X978" t="s">
        <v>97</v>
      </c>
      <c r="Y978" t="s">
        <v>64</v>
      </c>
      <c r="Z978" t="s">
        <v>51</v>
      </c>
      <c r="AA978" t="s">
        <v>176</v>
      </c>
      <c r="AB978" t="s">
        <v>236</v>
      </c>
      <c r="AC978" t="s">
        <v>64</v>
      </c>
      <c r="AD978" t="s">
        <v>452</v>
      </c>
      <c r="AE978" t="s">
        <v>162</v>
      </c>
      <c r="AF978" t="s">
        <v>111</v>
      </c>
      <c r="AG978" t="s">
        <v>382</v>
      </c>
      <c r="AH978" t="s">
        <v>983</v>
      </c>
      <c r="AI978" t="s">
        <v>161</v>
      </c>
      <c r="AJ978" t="s">
        <v>73</v>
      </c>
      <c r="AK978" t="s">
        <v>105</v>
      </c>
      <c r="AL978" t="s">
        <v>75</v>
      </c>
      <c r="AM978" t="s">
        <v>76</v>
      </c>
      <c r="AN978" t="s">
        <v>78</v>
      </c>
      <c r="AO978" t="s">
        <v>104</v>
      </c>
      <c r="AP978" t="s">
        <v>309</v>
      </c>
      <c r="AQ978" t="s">
        <v>55</v>
      </c>
      <c r="AR978" t="s">
        <v>64</v>
      </c>
      <c r="AS978" t="s">
        <v>77</v>
      </c>
      <c r="AT978" t="s">
        <v>272</v>
      </c>
      <c r="AU978" t="s">
        <v>84</v>
      </c>
    </row>
    <row r="979" spans="1:47" hidden="1" x14ac:dyDescent="0.3">
      <c r="A979" t="s">
        <v>4485</v>
      </c>
      <c r="B979" t="s">
        <v>4486</v>
      </c>
      <c r="C979" s="1" t="str">
        <f t="shared" si="82"/>
        <v>21:0099</v>
      </c>
      <c r="D979" s="1" t="str">
        <f t="shared" si="83"/>
        <v>21:0041</v>
      </c>
      <c r="E979" t="s">
        <v>4487</v>
      </c>
      <c r="F979" t="s">
        <v>4488</v>
      </c>
      <c r="H979">
        <v>65.1872118</v>
      </c>
      <c r="I979">
        <v>-110.79776339999999</v>
      </c>
      <c r="J979" s="1" t="str">
        <f t="shared" si="78"/>
        <v>Till</v>
      </c>
      <c r="K979" s="1" t="str">
        <f t="shared" si="79"/>
        <v>&lt;63 micron</v>
      </c>
      <c r="L979" t="s">
        <v>51</v>
      </c>
      <c r="M979" t="s">
        <v>348</v>
      </c>
      <c r="N979" t="s">
        <v>72</v>
      </c>
      <c r="O979" t="s">
        <v>270</v>
      </c>
      <c r="P979" t="s">
        <v>300</v>
      </c>
      <c r="Q979" t="s">
        <v>64</v>
      </c>
      <c r="R979" t="s">
        <v>414</v>
      </c>
      <c r="S979" t="s">
        <v>181</v>
      </c>
      <c r="T979" t="s">
        <v>327</v>
      </c>
      <c r="U979" t="s">
        <v>81</v>
      </c>
      <c r="V979" t="s">
        <v>154</v>
      </c>
      <c r="W979" t="s">
        <v>100</v>
      </c>
      <c r="X979" t="s">
        <v>97</v>
      </c>
      <c r="Y979" t="s">
        <v>64</v>
      </c>
      <c r="Z979" t="s">
        <v>51</v>
      </c>
      <c r="AA979" t="s">
        <v>101</v>
      </c>
      <c r="AB979" t="s">
        <v>99</v>
      </c>
      <c r="AC979" t="s">
        <v>64</v>
      </c>
      <c r="AD979" t="s">
        <v>697</v>
      </c>
      <c r="AE979" t="s">
        <v>162</v>
      </c>
      <c r="AF979" t="s">
        <v>111</v>
      </c>
      <c r="AG979" t="s">
        <v>127</v>
      </c>
      <c r="AH979" t="s">
        <v>71</v>
      </c>
      <c r="AI979" t="s">
        <v>570</v>
      </c>
      <c r="AJ979" t="s">
        <v>73</v>
      </c>
      <c r="AK979" t="s">
        <v>297</v>
      </c>
      <c r="AL979" t="s">
        <v>75</v>
      </c>
      <c r="AM979" t="s">
        <v>76</v>
      </c>
      <c r="AN979" t="s">
        <v>95</v>
      </c>
      <c r="AO979" t="s">
        <v>78</v>
      </c>
      <c r="AP979" t="s">
        <v>89</v>
      </c>
      <c r="AQ979" t="s">
        <v>271</v>
      </c>
      <c r="AR979" t="s">
        <v>81</v>
      </c>
      <c r="AS979" t="s">
        <v>81</v>
      </c>
      <c r="AT979" t="s">
        <v>164</v>
      </c>
      <c r="AU979" t="s">
        <v>84</v>
      </c>
    </row>
    <row r="980" spans="1:47" hidden="1" x14ac:dyDescent="0.3">
      <c r="A980" t="s">
        <v>4489</v>
      </c>
      <c r="B980" t="s">
        <v>4490</v>
      </c>
      <c r="C980" s="1" t="str">
        <f t="shared" si="82"/>
        <v>21:0099</v>
      </c>
      <c r="D980" s="1" t="str">
        <f t="shared" si="83"/>
        <v>21:0041</v>
      </c>
      <c r="E980" t="s">
        <v>4491</v>
      </c>
      <c r="F980" t="s">
        <v>4492</v>
      </c>
      <c r="H980">
        <v>65.218439000000004</v>
      </c>
      <c r="I980">
        <v>-110.7367387</v>
      </c>
      <c r="J980" s="1" t="str">
        <f t="shared" si="78"/>
        <v>Till</v>
      </c>
      <c r="K980" s="1" t="str">
        <f t="shared" si="79"/>
        <v>&lt;63 micron</v>
      </c>
      <c r="L980" t="s">
        <v>51</v>
      </c>
      <c r="M980" t="s">
        <v>124</v>
      </c>
      <c r="N980" t="s">
        <v>53</v>
      </c>
      <c r="O980" t="s">
        <v>360</v>
      </c>
      <c r="P980" t="s">
        <v>297</v>
      </c>
      <c r="Q980" t="s">
        <v>81</v>
      </c>
      <c r="R980" t="s">
        <v>136</v>
      </c>
      <c r="S980" t="s">
        <v>63</v>
      </c>
      <c r="T980" t="s">
        <v>131</v>
      </c>
      <c r="U980" t="s">
        <v>81</v>
      </c>
      <c r="V980" t="s">
        <v>95</v>
      </c>
      <c r="W980" t="s">
        <v>362</v>
      </c>
      <c r="X980" t="s">
        <v>97</v>
      </c>
      <c r="Y980" t="s">
        <v>64</v>
      </c>
      <c r="Z980" t="s">
        <v>51</v>
      </c>
      <c r="AA980" t="s">
        <v>276</v>
      </c>
      <c r="AB980" t="s">
        <v>236</v>
      </c>
      <c r="AC980" t="s">
        <v>64</v>
      </c>
      <c r="AD980" t="s">
        <v>81</v>
      </c>
      <c r="AE980" t="s">
        <v>337</v>
      </c>
      <c r="AF980" t="s">
        <v>269</v>
      </c>
      <c r="AG980" t="s">
        <v>164</v>
      </c>
      <c r="AH980" t="s">
        <v>71</v>
      </c>
      <c r="AI980" t="s">
        <v>169</v>
      </c>
      <c r="AJ980" t="s">
        <v>73</v>
      </c>
      <c r="AK980" t="s">
        <v>421</v>
      </c>
      <c r="AL980" t="s">
        <v>75</v>
      </c>
      <c r="AM980" t="s">
        <v>76</v>
      </c>
      <c r="AN980" t="s">
        <v>78</v>
      </c>
      <c r="AO980" t="s">
        <v>78</v>
      </c>
      <c r="AP980" t="s">
        <v>89</v>
      </c>
      <c r="AQ980" t="s">
        <v>481</v>
      </c>
      <c r="AR980" t="s">
        <v>64</v>
      </c>
      <c r="AS980" t="s">
        <v>300</v>
      </c>
      <c r="AT980" t="s">
        <v>249</v>
      </c>
      <c r="AU980" t="s">
        <v>84</v>
      </c>
    </row>
    <row r="981" spans="1:47" hidden="1" x14ac:dyDescent="0.3">
      <c r="A981" t="s">
        <v>4493</v>
      </c>
      <c r="B981" t="s">
        <v>4494</v>
      </c>
      <c r="C981" s="1" t="str">
        <f t="shared" si="82"/>
        <v>21:0099</v>
      </c>
      <c r="D981" s="1" t="str">
        <f t="shared" si="83"/>
        <v>21:0041</v>
      </c>
      <c r="E981" t="s">
        <v>4495</v>
      </c>
      <c r="F981" t="s">
        <v>4496</v>
      </c>
      <c r="H981">
        <v>65.243025700000004</v>
      </c>
      <c r="I981">
        <v>-110.5409105</v>
      </c>
      <c r="J981" s="1" t="str">
        <f t="shared" si="78"/>
        <v>Till</v>
      </c>
      <c r="K981" s="1" t="str">
        <f t="shared" si="79"/>
        <v>&lt;63 micron</v>
      </c>
      <c r="L981" t="s">
        <v>51</v>
      </c>
      <c r="M981" t="s">
        <v>686</v>
      </c>
      <c r="N981" t="s">
        <v>53</v>
      </c>
      <c r="O981" t="s">
        <v>909</v>
      </c>
      <c r="P981" t="s">
        <v>299</v>
      </c>
      <c r="Q981" t="s">
        <v>259</v>
      </c>
      <c r="R981" t="s">
        <v>607</v>
      </c>
      <c r="S981" t="s">
        <v>97</v>
      </c>
      <c r="T981" t="s">
        <v>607</v>
      </c>
      <c r="U981" t="s">
        <v>81</v>
      </c>
      <c r="V981" t="s">
        <v>95</v>
      </c>
      <c r="W981" t="s">
        <v>222</v>
      </c>
      <c r="X981" t="s">
        <v>97</v>
      </c>
      <c r="Y981" t="s">
        <v>64</v>
      </c>
      <c r="Z981" t="s">
        <v>51</v>
      </c>
      <c r="AA981" t="s">
        <v>470</v>
      </c>
      <c r="AB981" t="s">
        <v>236</v>
      </c>
      <c r="AC981" t="s">
        <v>64</v>
      </c>
      <c r="AD981" t="s">
        <v>81</v>
      </c>
      <c r="AE981" t="s">
        <v>162</v>
      </c>
      <c r="AF981" t="s">
        <v>111</v>
      </c>
      <c r="AG981" t="s">
        <v>316</v>
      </c>
      <c r="AH981" t="s">
        <v>983</v>
      </c>
      <c r="AI981" t="s">
        <v>636</v>
      </c>
      <c r="AJ981" t="s">
        <v>73</v>
      </c>
      <c r="AK981" t="s">
        <v>473</v>
      </c>
      <c r="AL981" t="s">
        <v>75</v>
      </c>
      <c r="AM981" t="s">
        <v>76</v>
      </c>
      <c r="AN981" t="s">
        <v>219</v>
      </c>
      <c r="AO981" t="s">
        <v>78</v>
      </c>
      <c r="AP981" t="s">
        <v>119</v>
      </c>
      <c r="AQ981" t="s">
        <v>81</v>
      </c>
      <c r="AR981" t="s">
        <v>81</v>
      </c>
      <c r="AS981" t="s">
        <v>77</v>
      </c>
      <c r="AT981" t="s">
        <v>171</v>
      </c>
      <c r="AU981" t="s">
        <v>84</v>
      </c>
    </row>
    <row r="982" spans="1:47" hidden="1" x14ac:dyDescent="0.3">
      <c r="A982" t="s">
        <v>4497</v>
      </c>
      <c r="B982" t="s">
        <v>4498</v>
      </c>
      <c r="C982" s="1" t="str">
        <f t="shared" si="82"/>
        <v>21:0099</v>
      </c>
      <c r="D982" s="1" t="str">
        <f t="shared" si="83"/>
        <v>21:0041</v>
      </c>
      <c r="E982" t="s">
        <v>4499</v>
      </c>
      <c r="F982" t="s">
        <v>4500</v>
      </c>
      <c r="H982">
        <v>65.171436</v>
      </c>
      <c r="I982">
        <v>-110.6872209</v>
      </c>
      <c r="J982" s="1" t="str">
        <f t="shared" si="78"/>
        <v>Till</v>
      </c>
      <c r="K982" s="1" t="str">
        <f t="shared" si="79"/>
        <v>&lt;63 micron</v>
      </c>
      <c r="L982" t="s">
        <v>51</v>
      </c>
      <c r="M982" t="s">
        <v>56</v>
      </c>
      <c r="N982" t="s">
        <v>63</v>
      </c>
      <c r="O982" t="s">
        <v>375</v>
      </c>
      <c r="P982" t="s">
        <v>139</v>
      </c>
      <c r="Q982" t="s">
        <v>64</v>
      </c>
      <c r="R982" t="s">
        <v>249</v>
      </c>
      <c r="S982" t="s">
        <v>60</v>
      </c>
      <c r="T982" t="s">
        <v>316</v>
      </c>
      <c r="U982" t="s">
        <v>81</v>
      </c>
      <c r="V982" t="s">
        <v>154</v>
      </c>
      <c r="W982" t="s">
        <v>744</v>
      </c>
      <c r="X982" t="s">
        <v>63</v>
      </c>
      <c r="Y982" t="s">
        <v>64</v>
      </c>
      <c r="Z982" t="s">
        <v>51</v>
      </c>
      <c r="AA982" t="s">
        <v>176</v>
      </c>
      <c r="AB982" t="s">
        <v>121</v>
      </c>
      <c r="AC982" t="s">
        <v>64</v>
      </c>
      <c r="AD982" t="s">
        <v>734</v>
      </c>
      <c r="AE982" t="s">
        <v>507</v>
      </c>
      <c r="AF982" t="s">
        <v>111</v>
      </c>
      <c r="AG982" t="s">
        <v>272</v>
      </c>
      <c r="AH982" t="s">
        <v>71</v>
      </c>
      <c r="AI982" t="s">
        <v>252</v>
      </c>
      <c r="AJ982" t="s">
        <v>73</v>
      </c>
      <c r="AK982" t="s">
        <v>297</v>
      </c>
      <c r="AL982" t="s">
        <v>75</v>
      </c>
      <c r="AM982" t="s">
        <v>76</v>
      </c>
      <c r="AN982" t="s">
        <v>154</v>
      </c>
      <c r="AO982" t="s">
        <v>259</v>
      </c>
      <c r="AP982" t="s">
        <v>293</v>
      </c>
      <c r="AQ982" t="s">
        <v>56</v>
      </c>
      <c r="AR982" t="s">
        <v>64</v>
      </c>
      <c r="AS982" t="s">
        <v>77</v>
      </c>
      <c r="AT982" t="s">
        <v>171</v>
      </c>
      <c r="AU982" t="s">
        <v>84</v>
      </c>
    </row>
    <row r="983" spans="1:47" hidden="1" x14ac:dyDescent="0.3">
      <c r="A983" t="s">
        <v>4501</v>
      </c>
      <c r="B983" t="s">
        <v>4502</v>
      </c>
      <c r="C983" s="1" t="str">
        <f t="shared" si="82"/>
        <v>21:0099</v>
      </c>
      <c r="D983" s="1" t="str">
        <f t="shared" si="83"/>
        <v>21:0041</v>
      </c>
      <c r="E983" t="s">
        <v>4503</v>
      </c>
      <c r="F983" t="s">
        <v>4504</v>
      </c>
      <c r="H983">
        <v>65.141259599999998</v>
      </c>
      <c r="I983">
        <v>-110.7272715</v>
      </c>
      <c r="J983" s="1" t="str">
        <f t="shared" si="78"/>
        <v>Till</v>
      </c>
      <c r="K983" s="1" t="str">
        <f t="shared" si="79"/>
        <v>&lt;63 micron</v>
      </c>
      <c r="L983" t="s">
        <v>51</v>
      </c>
      <c r="M983" t="s">
        <v>473</v>
      </c>
      <c r="N983" t="s">
        <v>60</v>
      </c>
      <c r="O983" t="s">
        <v>375</v>
      </c>
      <c r="P983" t="s">
        <v>139</v>
      </c>
      <c r="Q983" t="s">
        <v>259</v>
      </c>
      <c r="R983" t="s">
        <v>218</v>
      </c>
      <c r="S983" t="s">
        <v>97</v>
      </c>
      <c r="T983" t="s">
        <v>327</v>
      </c>
      <c r="U983" t="s">
        <v>81</v>
      </c>
      <c r="V983" t="s">
        <v>154</v>
      </c>
      <c r="W983" t="s">
        <v>307</v>
      </c>
      <c r="X983" t="s">
        <v>97</v>
      </c>
      <c r="Y983" t="s">
        <v>64</v>
      </c>
      <c r="Z983" t="s">
        <v>51</v>
      </c>
      <c r="AA983" t="s">
        <v>276</v>
      </c>
      <c r="AB983" t="s">
        <v>274</v>
      </c>
      <c r="AC983" t="s">
        <v>64</v>
      </c>
      <c r="AD983" t="s">
        <v>77</v>
      </c>
      <c r="AE983" t="s">
        <v>419</v>
      </c>
      <c r="AF983" t="s">
        <v>111</v>
      </c>
      <c r="AG983" t="s">
        <v>327</v>
      </c>
      <c r="AH983" t="s">
        <v>71</v>
      </c>
      <c r="AI983" t="s">
        <v>570</v>
      </c>
      <c r="AJ983" t="s">
        <v>73</v>
      </c>
      <c r="AK983" t="s">
        <v>105</v>
      </c>
      <c r="AL983" t="s">
        <v>75</v>
      </c>
      <c r="AM983" t="s">
        <v>76</v>
      </c>
      <c r="AN983" t="s">
        <v>137</v>
      </c>
      <c r="AO983" t="s">
        <v>104</v>
      </c>
      <c r="AP983" t="s">
        <v>89</v>
      </c>
      <c r="AQ983" t="s">
        <v>333</v>
      </c>
      <c r="AR983" t="s">
        <v>64</v>
      </c>
      <c r="AS983" t="s">
        <v>300</v>
      </c>
      <c r="AT983" t="s">
        <v>171</v>
      </c>
      <c r="AU983" t="s">
        <v>84</v>
      </c>
    </row>
    <row r="984" spans="1:47" hidden="1" x14ac:dyDescent="0.3">
      <c r="A984" t="s">
        <v>4505</v>
      </c>
      <c r="B984" t="s">
        <v>4506</v>
      </c>
      <c r="C984" s="1" t="str">
        <f t="shared" si="82"/>
        <v>21:0099</v>
      </c>
      <c r="D984" s="1" t="str">
        <f t="shared" si="83"/>
        <v>21:0041</v>
      </c>
      <c r="E984" t="s">
        <v>4507</v>
      </c>
      <c r="F984" t="s">
        <v>4508</v>
      </c>
      <c r="H984">
        <v>65.119084299999997</v>
      </c>
      <c r="I984">
        <v>-110.6442335</v>
      </c>
      <c r="J984" s="1" t="str">
        <f t="shared" si="78"/>
        <v>Till</v>
      </c>
      <c r="K984" s="1" t="str">
        <f t="shared" si="79"/>
        <v>&lt;63 micron</v>
      </c>
      <c r="L984" t="s">
        <v>51</v>
      </c>
      <c r="M984" t="s">
        <v>340</v>
      </c>
      <c r="N984" t="s">
        <v>56</v>
      </c>
      <c r="O984" t="s">
        <v>909</v>
      </c>
      <c r="P984" t="s">
        <v>61</v>
      </c>
      <c r="Q984" t="s">
        <v>81</v>
      </c>
      <c r="R984" t="s">
        <v>607</v>
      </c>
      <c r="S984" t="s">
        <v>181</v>
      </c>
      <c r="T984" t="s">
        <v>316</v>
      </c>
      <c r="U984" t="s">
        <v>81</v>
      </c>
      <c r="V984" t="s">
        <v>154</v>
      </c>
      <c r="W984" t="s">
        <v>326</v>
      </c>
      <c r="X984" t="s">
        <v>63</v>
      </c>
      <c r="Y984" t="s">
        <v>64</v>
      </c>
      <c r="Z984" t="s">
        <v>51</v>
      </c>
      <c r="AA984" t="s">
        <v>98</v>
      </c>
      <c r="AB984" t="s">
        <v>236</v>
      </c>
      <c r="AC984" t="s">
        <v>64</v>
      </c>
      <c r="AD984" t="s">
        <v>583</v>
      </c>
      <c r="AE984" t="s">
        <v>223</v>
      </c>
      <c r="AF984" t="s">
        <v>111</v>
      </c>
      <c r="AG984" t="s">
        <v>296</v>
      </c>
      <c r="AH984" t="s">
        <v>983</v>
      </c>
      <c r="AI984" t="s">
        <v>161</v>
      </c>
      <c r="AJ984" t="s">
        <v>73</v>
      </c>
      <c r="AK984" t="s">
        <v>210</v>
      </c>
      <c r="AL984" t="s">
        <v>75</v>
      </c>
      <c r="AM984" t="s">
        <v>76</v>
      </c>
      <c r="AN984" t="s">
        <v>168</v>
      </c>
      <c r="AO984" t="s">
        <v>78</v>
      </c>
      <c r="AP984" t="s">
        <v>474</v>
      </c>
      <c r="AQ984" t="s">
        <v>481</v>
      </c>
      <c r="AR984" t="s">
        <v>64</v>
      </c>
      <c r="AS984" t="s">
        <v>81</v>
      </c>
      <c r="AT984" t="s">
        <v>171</v>
      </c>
      <c r="AU984" t="s">
        <v>84</v>
      </c>
    </row>
    <row r="985" spans="1:47" hidden="1" x14ac:dyDescent="0.3">
      <c r="A985" t="s">
        <v>4509</v>
      </c>
      <c r="B985" t="s">
        <v>4510</v>
      </c>
      <c r="C985" s="1" t="str">
        <f t="shared" si="82"/>
        <v>21:0099</v>
      </c>
      <c r="D985" s="1" t="str">
        <f t="shared" si="83"/>
        <v>21:0041</v>
      </c>
      <c r="E985" t="s">
        <v>4511</v>
      </c>
      <c r="F985" t="s">
        <v>4512</v>
      </c>
      <c r="H985">
        <v>65.066941799999995</v>
      </c>
      <c r="I985">
        <v>-110.6826217</v>
      </c>
      <c r="J985" s="1" t="str">
        <f t="shared" ref="J985:J1048" si="84">HYPERLINK("https://geochem.nrcan.gc.ca/cdogs/content/kwd/kwd020044_e.htm", "Till")</f>
        <v>Till</v>
      </c>
      <c r="K985" s="1" t="str">
        <f t="shared" ref="K985:K1048" si="85">HYPERLINK("https://geochem.nrcan.gc.ca/cdogs/content/kwd/kwd080004_e.htm", "&lt;63 micron")</f>
        <v>&lt;63 micron</v>
      </c>
      <c r="L985" t="s">
        <v>51</v>
      </c>
      <c r="M985" t="s">
        <v>264</v>
      </c>
      <c r="N985" t="s">
        <v>72</v>
      </c>
      <c r="O985" t="s">
        <v>245</v>
      </c>
      <c r="P985" t="s">
        <v>300</v>
      </c>
      <c r="Q985" t="s">
        <v>81</v>
      </c>
      <c r="R985" t="s">
        <v>414</v>
      </c>
      <c r="S985" t="s">
        <v>63</v>
      </c>
      <c r="T985" t="s">
        <v>607</v>
      </c>
      <c r="U985" t="s">
        <v>81</v>
      </c>
      <c r="V985" t="s">
        <v>154</v>
      </c>
      <c r="W985" t="s">
        <v>442</v>
      </c>
      <c r="X985" t="s">
        <v>63</v>
      </c>
      <c r="Y985" t="s">
        <v>64</v>
      </c>
      <c r="Z985" t="s">
        <v>51</v>
      </c>
      <c r="AA985" t="s">
        <v>206</v>
      </c>
      <c r="AB985" t="s">
        <v>99</v>
      </c>
      <c r="AC985" t="s">
        <v>64</v>
      </c>
      <c r="AD985" t="s">
        <v>285</v>
      </c>
      <c r="AE985" t="s">
        <v>507</v>
      </c>
      <c r="AF985" t="s">
        <v>190</v>
      </c>
      <c r="AG985" t="s">
        <v>316</v>
      </c>
      <c r="AH985" t="s">
        <v>194</v>
      </c>
      <c r="AI985" t="s">
        <v>293</v>
      </c>
      <c r="AJ985" t="s">
        <v>73</v>
      </c>
      <c r="AK985" t="s">
        <v>155</v>
      </c>
      <c r="AL985" t="s">
        <v>75</v>
      </c>
      <c r="AM985" t="s">
        <v>76</v>
      </c>
      <c r="AN985" t="s">
        <v>78</v>
      </c>
      <c r="AO985" t="s">
        <v>104</v>
      </c>
      <c r="AP985" t="s">
        <v>195</v>
      </c>
      <c r="AQ985" t="s">
        <v>170</v>
      </c>
      <c r="AR985" t="s">
        <v>64</v>
      </c>
      <c r="AS985" t="s">
        <v>81</v>
      </c>
      <c r="AT985" t="s">
        <v>211</v>
      </c>
      <c r="AU985" t="s">
        <v>84</v>
      </c>
    </row>
    <row r="986" spans="1:47" hidden="1" x14ac:dyDescent="0.3">
      <c r="A986" t="s">
        <v>4513</v>
      </c>
      <c r="B986" t="s">
        <v>4514</v>
      </c>
      <c r="C986" s="1" t="str">
        <f t="shared" si="82"/>
        <v>21:0099</v>
      </c>
      <c r="D986" s="1" t="str">
        <f t="shared" si="83"/>
        <v>21:0041</v>
      </c>
      <c r="E986" t="s">
        <v>4515</v>
      </c>
      <c r="F986" t="s">
        <v>4516</v>
      </c>
      <c r="H986">
        <v>65.020149200000006</v>
      </c>
      <c r="I986">
        <v>-110.78888310000001</v>
      </c>
      <c r="J986" s="1" t="str">
        <f t="shared" si="84"/>
        <v>Till</v>
      </c>
      <c r="K986" s="1" t="str">
        <f t="shared" si="85"/>
        <v>&lt;63 micron</v>
      </c>
      <c r="L986" t="s">
        <v>51</v>
      </c>
      <c r="M986" t="s">
        <v>208</v>
      </c>
      <c r="N986" t="s">
        <v>53</v>
      </c>
      <c r="O986" t="s">
        <v>315</v>
      </c>
      <c r="P986" t="s">
        <v>61</v>
      </c>
      <c r="Q986" t="s">
        <v>259</v>
      </c>
      <c r="R986" t="s">
        <v>164</v>
      </c>
      <c r="S986" t="s">
        <v>63</v>
      </c>
      <c r="T986" t="s">
        <v>414</v>
      </c>
      <c r="U986" t="s">
        <v>56</v>
      </c>
      <c r="V986" t="s">
        <v>154</v>
      </c>
      <c r="W986" t="s">
        <v>399</v>
      </c>
      <c r="X986" t="s">
        <v>97</v>
      </c>
      <c r="Y986" t="s">
        <v>64</v>
      </c>
      <c r="Z986" t="s">
        <v>51</v>
      </c>
      <c r="AA986" t="s">
        <v>206</v>
      </c>
      <c r="AB986" t="s">
        <v>121</v>
      </c>
      <c r="AC986" t="s">
        <v>64</v>
      </c>
      <c r="AD986" t="s">
        <v>248</v>
      </c>
      <c r="AE986" t="s">
        <v>287</v>
      </c>
      <c r="AF986" t="s">
        <v>111</v>
      </c>
      <c r="AG986" t="s">
        <v>382</v>
      </c>
      <c r="AH986" t="s">
        <v>71</v>
      </c>
      <c r="AI986" t="s">
        <v>309</v>
      </c>
      <c r="AJ986" t="s">
        <v>73</v>
      </c>
      <c r="AK986" t="s">
        <v>155</v>
      </c>
      <c r="AL986" t="s">
        <v>75</v>
      </c>
      <c r="AM986" t="s">
        <v>76</v>
      </c>
      <c r="AN986" t="s">
        <v>78</v>
      </c>
      <c r="AO986" t="s">
        <v>104</v>
      </c>
      <c r="AP986" t="s">
        <v>195</v>
      </c>
      <c r="AQ986" t="s">
        <v>116</v>
      </c>
      <c r="AR986" t="s">
        <v>64</v>
      </c>
      <c r="AS986" t="s">
        <v>81</v>
      </c>
      <c r="AT986" t="s">
        <v>382</v>
      </c>
      <c r="AU986" t="s">
        <v>84</v>
      </c>
    </row>
    <row r="987" spans="1:47" hidden="1" x14ac:dyDescent="0.3">
      <c r="A987" t="s">
        <v>4517</v>
      </c>
      <c r="B987" t="s">
        <v>4518</v>
      </c>
      <c r="C987" s="1" t="str">
        <f t="shared" si="82"/>
        <v>21:0099</v>
      </c>
      <c r="D987" s="1" t="str">
        <f t="shared" si="83"/>
        <v>21:0041</v>
      </c>
      <c r="E987" t="s">
        <v>4519</v>
      </c>
      <c r="F987" t="s">
        <v>4520</v>
      </c>
      <c r="H987">
        <v>65.030679300000003</v>
      </c>
      <c r="I987">
        <v>-110.92416350000001</v>
      </c>
      <c r="J987" s="1" t="str">
        <f t="shared" si="84"/>
        <v>Till</v>
      </c>
      <c r="K987" s="1" t="str">
        <f t="shared" si="85"/>
        <v>&lt;63 micron</v>
      </c>
      <c r="L987" t="s">
        <v>51</v>
      </c>
      <c r="M987" t="s">
        <v>103</v>
      </c>
      <c r="N987" t="s">
        <v>60</v>
      </c>
      <c r="O987" t="s">
        <v>909</v>
      </c>
      <c r="P987" t="s">
        <v>78</v>
      </c>
      <c r="Q987" t="s">
        <v>259</v>
      </c>
      <c r="R987" t="s">
        <v>249</v>
      </c>
      <c r="S987" t="s">
        <v>63</v>
      </c>
      <c r="T987" t="s">
        <v>369</v>
      </c>
      <c r="U987" t="s">
        <v>56</v>
      </c>
      <c r="V987" t="s">
        <v>259</v>
      </c>
      <c r="W987" t="s">
        <v>415</v>
      </c>
      <c r="X987" t="s">
        <v>97</v>
      </c>
      <c r="Y987" t="s">
        <v>64</v>
      </c>
      <c r="Z987" t="s">
        <v>51</v>
      </c>
      <c r="AA987" t="s">
        <v>470</v>
      </c>
      <c r="AB987" t="s">
        <v>236</v>
      </c>
      <c r="AC987" t="s">
        <v>64</v>
      </c>
      <c r="AD987" t="s">
        <v>193</v>
      </c>
      <c r="AE987" t="s">
        <v>287</v>
      </c>
      <c r="AF987" t="s">
        <v>111</v>
      </c>
      <c r="AG987" t="s">
        <v>217</v>
      </c>
      <c r="AH987" t="s">
        <v>71</v>
      </c>
      <c r="AI987" t="s">
        <v>702</v>
      </c>
      <c r="AJ987" t="s">
        <v>73</v>
      </c>
      <c r="AK987" t="s">
        <v>167</v>
      </c>
      <c r="AL987" t="s">
        <v>75</v>
      </c>
      <c r="AM987" t="s">
        <v>76</v>
      </c>
      <c r="AN987" t="s">
        <v>78</v>
      </c>
      <c r="AO987" t="s">
        <v>104</v>
      </c>
      <c r="AP987" t="s">
        <v>364</v>
      </c>
      <c r="AQ987" t="s">
        <v>348</v>
      </c>
      <c r="AR987" t="s">
        <v>64</v>
      </c>
      <c r="AS987" t="s">
        <v>300</v>
      </c>
      <c r="AT987" t="s">
        <v>171</v>
      </c>
      <c r="AU987" t="s">
        <v>84</v>
      </c>
    </row>
    <row r="988" spans="1:47" hidden="1" x14ac:dyDescent="0.3">
      <c r="A988" t="s">
        <v>4521</v>
      </c>
      <c r="B988" t="s">
        <v>4522</v>
      </c>
      <c r="C988" s="1" t="str">
        <f t="shared" si="82"/>
        <v>21:0099</v>
      </c>
      <c r="D988" s="1" t="str">
        <f t="shared" si="83"/>
        <v>21:0041</v>
      </c>
      <c r="E988" t="s">
        <v>4523</v>
      </c>
      <c r="F988" t="s">
        <v>4524</v>
      </c>
      <c r="H988">
        <v>65.121763700000002</v>
      </c>
      <c r="I988">
        <v>-110.41073419999999</v>
      </c>
      <c r="J988" s="1" t="str">
        <f t="shared" si="84"/>
        <v>Till</v>
      </c>
      <c r="K988" s="1" t="str">
        <f t="shared" si="85"/>
        <v>&lt;63 micron</v>
      </c>
      <c r="L988" t="s">
        <v>51</v>
      </c>
      <c r="M988" t="s">
        <v>60</v>
      </c>
      <c r="N988" t="s">
        <v>97</v>
      </c>
      <c r="O988" t="s">
        <v>360</v>
      </c>
      <c r="P988" t="s">
        <v>78</v>
      </c>
      <c r="Q988" t="s">
        <v>259</v>
      </c>
      <c r="R988" t="s">
        <v>384</v>
      </c>
      <c r="S988" t="s">
        <v>97</v>
      </c>
      <c r="T988" t="s">
        <v>156</v>
      </c>
      <c r="U988" t="s">
        <v>56</v>
      </c>
      <c r="V988" t="s">
        <v>95</v>
      </c>
      <c r="W988" t="s">
        <v>326</v>
      </c>
      <c r="X988" t="s">
        <v>97</v>
      </c>
      <c r="Y988" t="s">
        <v>64</v>
      </c>
      <c r="Z988" t="s">
        <v>51</v>
      </c>
      <c r="AA988" t="s">
        <v>68</v>
      </c>
      <c r="AB988" t="s">
        <v>102</v>
      </c>
      <c r="AC988" t="s">
        <v>64</v>
      </c>
      <c r="AD988" t="s">
        <v>583</v>
      </c>
      <c r="AE988" t="s">
        <v>223</v>
      </c>
      <c r="AF988" t="s">
        <v>111</v>
      </c>
      <c r="AG988" t="s">
        <v>273</v>
      </c>
      <c r="AH988" t="s">
        <v>71</v>
      </c>
      <c r="AI988" t="s">
        <v>636</v>
      </c>
      <c r="AJ988" t="s">
        <v>73</v>
      </c>
      <c r="AK988" t="s">
        <v>314</v>
      </c>
      <c r="AL988" t="s">
        <v>75</v>
      </c>
      <c r="AM988" t="s">
        <v>76</v>
      </c>
      <c r="AN988" t="s">
        <v>78</v>
      </c>
      <c r="AO988" t="s">
        <v>168</v>
      </c>
      <c r="AP988" t="s">
        <v>72</v>
      </c>
      <c r="AQ988" t="s">
        <v>473</v>
      </c>
      <c r="AR988" t="s">
        <v>64</v>
      </c>
      <c r="AS988" t="s">
        <v>81</v>
      </c>
      <c r="AT988" t="s">
        <v>171</v>
      </c>
      <c r="AU988" t="s">
        <v>84</v>
      </c>
    </row>
    <row r="989" spans="1:47" hidden="1" x14ac:dyDescent="0.3">
      <c r="A989" t="s">
        <v>4525</v>
      </c>
      <c r="B989" t="s">
        <v>4526</v>
      </c>
      <c r="C989" s="1" t="str">
        <f t="shared" ref="C989:C1020" si="86">HYPERLINK("https://geochem.nrcan.gc.ca/cdogs/content/bdl/bdl210099_e.htm", "21:0099")</f>
        <v>21:0099</v>
      </c>
      <c r="D989" s="1" t="str">
        <f t="shared" ref="D989:D1020" si="87">HYPERLINK("https://geochem.nrcan.gc.ca/cdogs/content/svy/svy210041_e.htm", "21:0041")</f>
        <v>21:0041</v>
      </c>
      <c r="E989" t="s">
        <v>4527</v>
      </c>
      <c r="F989" t="s">
        <v>4528</v>
      </c>
      <c r="H989">
        <v>65.162562100000002</v>
      </c>
      <c r="I989">
        <v>-110.2777541</v>
      </c>
      <c r="J989" s="1" t="str">
        <f t="shared" si="84"/>
        <v>Till</v>
      </c>
      <c r="K989" s="1" t="str">
        <f t="shared" si="85"/>
        <v>&lt;63 micron</v>
      </c>
      <c r="L989" t="s">
        <v>51</v>
      </c>
      <c r="M989" t="s">
        <v>91</v>
      </c>
      <c r="N989" t="s">
        <v>116</v>
      </c>
      <c r="O989" t="s">
        <v>352</v>
      </c>
      <c r="P989" t="s">
        <v>78</v>
      </c>
      <c r="Q989" t="s">
        <v>64</v>
      </c>
      <c r="R989" t="s">
        <v>413</v>
      </c>
      <c r="S989" t="s">
        <v>181</v>
      </c>
      <c r="T989" t="s">
        <v>65</v>
      </c>
      <c r="U989" t="s">
        <v>259</v>
      </c>
      <c r="V989" t="s">
        <v>259</v>
      </c>
      <c r="W989" t="s">
        <v>1473</v>
      </c>
      <c r="X989" t="s">
        <v>97</v>
      </c>
      <c r="Y989" t="s">
        <v>64</v>
      </c>
      <c r="Z989" t="s">
        <v>51</v>
      </c>
      <c r="AA989" t="s">
        <v>101</v>
      </c>
      <c r="AB989" t="s">
        <v>428</v>
      </c>
      <c r="AC989" t="s">
        <v>64</v>
      </c>
      <c r="AD989" t="s">
        <v>538</v>
      </c>
      <c r="AE989" t="s">
        <v>269</v>
      </c>
      <c r="AF989" t="s">
        <v>111</v>
      </c>
      <c r="AG989" t="s">
        <v>346</v>
      </c>
      <c r="AH989" t="s">
        <v>71</v>
      </c>
      <c r="AI989" t="s">
        <v>80</v>
      </c>
      <c r="AJ989" t="s">
        <v>73</v>
      </c>
      <c r="AK989" t="s">
        <v>105</v>
      </c>
      <c r="AL989" t="s">
        <v>75</v>
      </c>
      <c r="AM989" t="s">
        <v>76</v>
      </c>
      <c r="AN989" t="s">
        <v>78</v>
      </c>
      <c r="AO989" t="s">
        <v>104</v>
      </c>
      <c r="AP989" t="s">
        <v>474</v>
      </c>
      <c r="AQ989" t="s">
        <v>333</v>
      </c>
      <c r="AR989" t="s">
        <v>64</v>
      </c>
      <c r="AS989" t="s">
        <v>300</v>
      </c>
      <c r="AT989" t="s">
        <v>171</v>
      </c>
      <c r="AU989" t="s">
        <v>84</v>
      </c>
    </row>
    <row r="990" spans="1:47" hidden="1" x14ac:dyDescent="0.3">
      <c r="A990" t="s">
        <v>4529</v>
      </c>
      <c r="B990" t="s">
        <v>4530</v>
      </c>
      <c r="C990" s="1" t="str">
        <f t="shared" si="86"/>
        <v>21:0099</v>
      </c>
      <c r="D990" s="1" t="str">
        <f t="shared" si="87"/>
        <v>21:0041</v>
      </c>
      <c r="E990" t="s">
        <v>4531</v>
      </c>
      <c r="F990" t="s">
        <v>4532</v>
      </c>
      <c r="H990">
        <v>65.1634131</v>
      </c>
      <c r="I990">
        <v>-110.41964520000001</v>
      </c>
      <c r="J990" s="1" t="str">
        <f t="shared" si="84"/>
        <v>Till</v>
      </c>
      <c r="K990" s="1" t="str">
        <f t="shared" si="85"/>
        <v>&lt;63 micron</v>
      </c>
      <c r="L990" t="s">
        <v>51</v>
      </c>
      <c r="M990" t="s">
        <v>74</v>
      </c>
      <c r="N990" t="s">
        <v>60</v>
      </c>
      <c r="O990" t="s">
        <v>707</v>
      </c>
      <c r="P990" t="s">
        <v>139</v>
      </c>
      <c r="Q990" t="s">
        <v>259</v>
      </c>
      <c r="R990" t="s">
        <v>316</v>
      </c>
      <c r="S990" t="s">
        <v>181</v>
      </c>
      <c r="T990" t="s">
        <v>382</v>
      </c>
      <c r="U990" t="s">
        <v>81</v>
      </c>
      <c r="V990" t="s">
        <v>259</v>
      </c>
      <c r="W990" t="s">
        <v>708</v>
      </c>
      <c r="X990" t="s">
        <v>97</v>
      </c>
      <c r="Y990" t="s">
        <v>64</v>
      </c>
      <c r="Z990" t="s">
        <v>51</v>
      </c>
      <c r="AA990" t="s">
        <v>152</v>
      </c>
      <c r="AB990" t="s">
        <v>428</v>
      </c>
      <c r="AC990" t="s">
        <v>64</v>
      </c>
      <c r="AD990" t="s">
        <v>285</v>
      </c>
      <c r="AE990" t="s">
        <v>269</v>
      </c>
      <c r="AF990" t="s">
        <v>111</v>
      </c>
      <c r="AG990" t="s">
        <v>318</v>
      </c>
      <c r="AH990" t="s">
        <v>194</v>
      </c>
      <c r="AI990" t="s">
        <v>202</v>
      </c>
      <c r="AJ990" t="s">
        <v>73</v>
      </c>
      <c r="AK990" t="s">
        <v>116</v>
      </c>
      <c r="AL990" t="s">
        <v>75</v>
      </c>
      <c r="AM990" t="s">
        <v>76</v>
      </c>
      <c r="AN990" t="s">
        <v>78</v>
      </c>
      <c r="AO990" t="s">
        <v>78</v>
      </c>
      <c r="AP990" t="s">
        <v>252</v>
      </c>
      <c r="AQ990" t="s">
        <v>55</v>
      </c>
      <c r="AR990" t="s">
        <v>64</v>
      </c>
      <c r="AS990" t="s">
        <v>300</v>
      </c>
      <c r="AT990" t="s">
        <v>171</v>
      </c>
      <c r="AU990" t="s">
        <v>84</v>
      </c>
    </row>
    <row r="991" spans="1:47" hidden="1" x14ac:dyDescent="0.3">
      <c r="A991" t="s">
        <v>4533</v>
      </c>
      <c r="B991" t="s">
        <v>4534</v>
      </c>
      <c r="C991" s="1" t="str">
        <f t="shared" si="86"/>
        <v>21:0099</v>
      </c>
      <c r="D991" s="1" t="str">
        <f t="shared" si="87"/>
        <v>21:0041</v>
      </c>
      <c r="E991" t="s">
        <v>4535</v>
      </c>
      <c r="F991" t="s">
        <v>4536</v>
      </c>
      <c r="H991">
        <v>65.210758900000002</v>
      </c>
      <c r="I991">
        <v>-110.40753410000001</v>
      </c>
      <c r="J991" s="1" t="str">
        <f t="shared" si="84"/>
        <v>Till</v>
      </c>
      <c r="K991" s="1" t="str">
        <f t="shared" si="85"/>
        <v>&lt;63 micron</v>
      </c>
      <c r="L991" t="s">
        <v>51</v>
      </c>
      <c r="M991" t="s">
        <v>533</v>
      </c>
      <c r="N991" t="s">
        <v>260</v>
      </c>
      <c r="O991" t="s">
        <v>375</v>
      </c>
      <c r="P991" t="s">
        <v>473</v>
      </c>
      <c r="Q991" t="s">
        <v>81</v>
      </c>
      <c r="R991" t="s">
        <v>472</v>
      </c>
      <c r="S991" t="s">
        <v>63</v>
      </c>
      <c r="T991" t="s">
        <v>413</v>
      </c>
      <c r="U991" t="s">
        <v>81</v>
      </c>
      <c r="V991" t="s">
        <v>147</v>
      </c>
      <c r="W991" t="s">
        <v>81</v>
      </c>
      <c r="X991" t="s">
        <v>72</v>
      </c>
      <c r="Y991" t="s">
        <v>64</v>
      </c>
      <c r="Z991" t="s">
        <v>51</v>
      </c>
      <c r="AA991" t="s">
        <v>284</v>
      </c>
      <c r="AB991" t="s">
        <v>2055</v>
      </c>
      <c r="AC991" t="s">
        <v>64</v>
      </c>
      <c r="AD991" t="s">
        <v>820</v>
      </c>
      <c r="AE991" t="s">
        <v>206</v>
      </c>
      <c r="AF991" t="s">
        <v>111</v>
      </c>
      <c r="AG991" t="s">
        <v>296</v>
      </c>
      <c r="AH991" t="s">
        <v>71</v>
      </c>
      <c r="AI991" t="s">
        <v>239</v>
      </c>
      <c r="AJ991" t="s">
        <v>73</v>
      </c>
      <c r="AK991" t="s">
        <v>422</v>
      </c>
      <c r="AL991" t="s">
        <v>75</v>
      </c>
      <c r="AM991" t="s">
        <v>76</v>
      </c>
      <c r="AN991" t="s">
        <v>78</v>
      </c>
      <c r="AO991" t="s">
        <v>137</v>
      </c>
      <c r="AP991" t="s">
        <v>114</v>
      </c>
      <c r="AQ991" t="s">
        <v>271</v>
      </c>
      <c r="AR991" t="s">
        <v>64</v>
      </c>
      <c r="AS991" t="s">
        <v>333</v>
      </c>
      <c r="AT991" t="s">
        <v>171</v>
      </c>
      <c r="AU991" t="s">
        <v>84</v>
      </c>
    </row>
    <row r="992" spans="1:47" hidden="1" x14ac:dyDescent="0.3">
      <c r="A992" t="s">
        <v>4537</v>
      </c>
      <c r="B992" t="s">
        <v>4538</v>
      </c>
      <c r="C992" s="1" t="str">
        <f t="shared" si="86"/>
        <v>21:0099</v>
      </c>
      <c r="D992" s="1" t="str">
        <f t="shared" si="87"/>
        <v>21:0041</v>
      </c>
      <c r="E992" t="s">
        <v>4539</v>
      </c>
      <c r="F992" t="s">
        <v>4540</v>
      </c>
      <c r="H992">
        <v>65.232457299999993</v>
      </c>
      <c r="I992">
        <v>-110.26067639999999</v>
      </c>
      <c r="J992" s="1" t="str">
        <f t="shared" si="84"/>
        <v>Till</v>
      </c>
      <c r="K992" s="1" t="str">
        <f t="shared" si="85"/>
        <v>&lt;63 micron</v>
      </c>
      <c r="L992" t="s">
        <v>51</v>
      </c>
      <c r="M992" t="s">
        <v>473</v>
      </c>
      <c r="N992" t="s">
        <v>53</v>
      </c>
      <c r="O992" t="s">
        <v>315</v>
      </c>
      <c r="P992" t="s">
        <v>55</v>
      </c>
      <c r="Q992" t="s">
        <v>259</v>
      </c>
      <c r="R992" t="s">
        <v>164</v>
      </c>
      <c r="S992" t="s">
        <v>97</v>
      </c>
      <c r="T992" t="s">
        <v>296</v>
      </c>
      <c r="U992" t="s">
        <v>81</v>
      </c>
      <c r="V992" t="s">
        <v>154</v>
      </c>
      <c r="W992" t="s">
        <v>672</v>
      </c>
      <c r="X992" t="s">
        <v>97</v>
      </c>
      <c r="Y992" t="s">
        <v>64</v>
      </c>
      <c r="Z992" t="s">
        <v>51</v>
      </c>
      <c r="AA992" t="s">
        <v>206</v>
      </c>
      <c r="AB992" t="s">
        <v>102</v>
      </c>
      <c r="AC992" t="s">
        <v>64</v>
      </c>
      <c r="AD992" t="s">
        <v>399</v>
      </c>
      <c r="AE992" t="s">
        <v>507</v>
      </c>
      <c r="AF992" t="s">
        <v>111</v>
      </c>
      <c r="AG992" t="s">
        <v>136</v>
      </c>
      <c r="AH992" t="s">
        <v>71</v>
      </c>
      <c r="AI992" t="s">
        <v>202</v>
      </c>
      <c r="AJ992" t="s">
        <v>73</v>
      </c>
      <c r="AK992" t="s">
        <v>339</v>
      </c>
      <c r="AL992" t="s">
        <v>75</v>
      </c>
      <c r="AM992" t="s">
        <v>76</v>
      </c>
      <c r="AN992" t="s">
        <v>61</v>
      </c>
      <c r="AO992" t="s">
        <v>104</v>
      </c>
      <c r="AP992" t="s">
        <v>207</v>
      </c>
      <c r="AQ992" t="s">
        <v>436</v>
      </c>
      <c r="AR992" t="s">
        <v>56</v>
      </c>
      <c r="AS992" t="s">
        <v>77</v>
      </c>
      <c r="AT992" t="s">
        <v>382</v>
      </c>
      <c r="AU992" t="s">
        <v>84</v>
      </c>
    </row>
    <row r="993" spans="1:47" hidden="1" x14ac:dyDescent="0.3">
      <c r="A993" t="s">
        <v>4541</v>
      </c>
      <c r="B993" t="s">
        <v>4542</v>
      </c>
      <c r="C993" s="1" t="str">
        <f t="shared" si="86"/>
        <v>21:0099</v>
      </c>
      <c r="D993" s="1" t="str">
        <f t="shared" si="87"/>
        <v>21:0041</v>
      </c>
      <c r="E993" t="s">
        <v>4543</v>
      </c>
      <c r="F993" t="s">
        <v>4544</v>
      </c>
      <c r="H993">
        <v>65.224162399999997</v>
      </c>
      <c r="I993">
        <v>-110.13258759999999</v>
      </c>
      <c r="J993" s="1" t="str">
        <f t="shared" si="84"/>
        <v>Till</v>
      </c>
      <c r="K993" s="1" t="str">
        <f t="shared" si="85"/>
        <v>&lt;63 micron</v>
      </c>
      <c r="L993" t="s">
        <v>51</v>
      </c>
      <c r="M993" t="s">
        <v>153</v>
      </c>
      <c r="N993" t="s">
        <v>60</v>
      </c>
      <c r="O993" t="s">
        <v>203</v>
      </c>
      <c r="P993" t="s">
        <v>154</v>
      </c>
      <c r="Q993" t="s">
        <v>259</v>
      </c>
      <c r="R993" t="s">
        <v>273</v>
      </c>
      <c r="S993" t="s">
        <v>97</v>
      </c>
      <c r="T993" t="s">
        <v>218</v>
      </c>
      <c r="U993" t="s">
        <v>81</v>
      </c>
      <c r="V993" t="s">
        <v>259</v>
      </c>
      <c r="W993" t="s">
        <v>139</v>
      </c>
      <c r="X993" t="s">
        <v>97</v>
      </c>
      <c r="Y993" t="s">
        <v>64</v>
      </c>
      <c r="Z993" t="s">
        <v>51</v>
      </c>
      <c r="AA993" t="s">
        <v>176</v>
      </c>
      <c r="AB993" t="s">
        <v>274</v>
      </c>
      <c r="AC993" t="s">
        <v>64</v>
      </c>
      <c r="AD993" t="s">
        <v>820</v>
      </c>
      <c r="AE993" t="s">
        <v>287</v>
      </c>
      <c r="AF993" t="s">
        <v>111</v>
      </c>
      <c r="AG993" t="s">
        <v>211</v>
      </c>
      <c r="AH993" t="s">
        <v>71</v>
      </c>
      <c r="AI993" t="s">
        <v>252</v>
      </c>
      <c r="AJ993" t="s">
        <v>73</v>
      </c>
      <c r="AK993" t="s">
        <v>105</v>
      </c>
      <c r="AL993" t="s">
        <v>75</v>
      </c>
      <c r="AM993" t="s">
        <v>76</v>
      </c>
      <c r="AN993" t="s">
        <v>219</v>
      </c>
      <c r="AO993" t="s">
        <v>78</v>
      </c>
      <c r="AP993" t="s">
        <v>636</v>
      </c>
      <c r="AQ993" t="s">
        <v>92</v>
      </c>
      <c r="AR993" t="s">
        <v>64</v>
      </c>
      <c r="AS993" t="s">
        <v>139</v>
      </c>
      <c r="AT993" t="s">
        <v>171</v>
      </c>
      <c r="AU993" t="s">
        <v>84</v>
      </c>
    </row>
    <row r="994" spans="1:47" hidden="1" x14ac:dyDescent="0.3">
      <c r="A994" t="s">
        <v>4545</v>
      </c>
      <c r="B994" t="s">
        <v>4546</v>
      </c>
      <c r="C994" s="1" t="str">
        <f t="shared" si="86"/>
        <v>21:0099</v>
      </c>
      <c r="D994" s="1" t="str">
        <f t="shared" si="87"/>
        <v>21:0041</v>
      </c>
      <c r="E994" t="s">
        <v>4547</v>
      </c>
      <c r="F994" t="s">
        <v>4548</v>
      </c>
      <c r="H994">
        <v>65.183495300000004</v>
      </c>
      <c r="I994">
        <v>-110.0552069</v>
      </c>
      <c r="J994" s="1" t="str">
        <f t="shared" si="84"/>
        <v>Till</v>
      </c>
      <c r="K994" s="1" t="str">
        <f t="shared" si="85"/>
        <v>&lt;63 micron</v>
      </c>
      <c r="L994" t="s">
        <v>51</v>
      </c>
      <c r="M994" t="s">
        <v>277</v>
      </c>
      <c r="N994" t="s">
        <v>260</v>
      </c>
      <c r="O994" t="s">
        <v>707</v>
      </c>
      <c r="P994" t="s">
        <v>78</v>
      </c>
      <c r="Q994" t="s">
        <v>64</v>
      </c>
      <c r="R994" t="s">
        <v>369</v>
      </c>
      <c r="S994" t="s">
        <v>60</v>
      </c>
      <c r="T994" t="s">
        <v>363</v>
      </c>
      <c r="U994" t="s">
        <v>259</v>
      </c>
      <c r="V994" t="s">
        <v>61</v>
      </c>
      <c r="W994" t="s">
        <v>733</v>
      </c>
      <c r="X994" t="s">
        <v>63</v>
      </c>
      <c r="Y994" t="s">
        <v>64</v>
      </c>
      <c r="Z994" t="s">
        <v>51</v>
      </c>
      <c r="AA994" t="s">
        <v>470</v>
      </c>
      <c r="AB994" t="s">
        <v>606</v>
      </c>
      <c r="AC994" t="s">
        <v>64</v>
      </c>
      <c r="AD994" t="s">
        <v>399</v>
      </c>
      <c r="AE994" t="s">
        <v>162</v>
      </c>
      <c r="AF994" t="s">
        <v>111</v>
      </c>
      <c r="AG994" t="s">
        <v>354</v>
      </c>
      <c r="AH994" t="s">
        <v>102</v>
      </c>
      <c r="AI994" t="s">
        <v>600</v>
      </c>
      <c r="AJ994" t="s">
        <v>73</v>
      </c>
      <c r="AK994" t="s">
        <v>339</v>
      </c>
      <c r="AL994" t="s">
        <v>75</v>
      </c>
      <c r="AM994" t="s">
        <v>76</v>
      </c>
      <c r="AN994" t="s">
        <v>78</v>
      </c>
      <c r="AO994" t="s">
        <v>104</v>
      </c>
      <c r="AP994" t="s">
        <v>250</v>
      </c>
      <c r="AQ994" t="s">
        <v>246</v>
      </c>
      <c r="AR994" t="s">
        <v>64</v>
      </c>
      <c r="AS994" t="s">
        <v>82</v>
      </c>
      <c r="AT994" t="s">
        <v>171</v>
      </c>
      <c r="AU994" t="s">
        <v>84</v>
      </c>
    </row>
    <row r="995" spans="1:47" hidden="1" x14ac:dyDescent="0.3">
      <c r="A995" t="s">
        <v>4549</v>
      </c>
      <c r="B995" t="s">
        <v>4550</v>
      </c>
      <c r="C995" s="1" t="str">
        <f t="shared" si="86"/>
        <v>21:0099</v>
      </c>
      <c r="D995" s="1" t="str">
        <f t="shared" si="87"/>
        <v>21:0041</v>
      </c>
      <c r="E995" t="s">
        <v>4551</v>
      </c>
      <c r="F995" t="s">
        <v>4552</v>
      </c>
      <c r="H995">
        <v>65.131254600000005</v>
      </c>
      <c r="I995">
        <v>-110.1816156</v>
      </c>
      <c r="J995" s="1" t="str">
        <f t="shared" si="84"/>
        <v>Till</v>
      </c>
      <c r="K995" s="1" t="str">
        <f t="shared" si="85"/>
        <v>&lt;63 micron</v>
      </c>
      <c r="L995" t="s">
        <v>51</v>
      </c>
      <c r="M995" t="s">
        <v>288</v>
      </c>
      <c r="N995" t="s">
        <v>72</v>
      </c>
      <c r="O995" t="s">
        <v>650</v>
      </c>
      <c r="P995" t="s">
        <v>92</v>
      </c>
      <c r="Q995" t="s">
        <v>81</v>
      </c>
      <c r="R995" t="s">
        <v>145</v>
      </c>
      <c r="S995" t="s">
        <v>63</v>
      </c>
      <c r="T995" t="s">
        <v>164</v>
      </c>
      <c r="U995" t="s">
        <v>81</v>
      </c>
      <c r="V995" t="s">
        <v>61</v>
      </c>
      <c r="W995" t="s">
        <v>100</v>
      </c>
      <c r="X995" t="s">
        <v>63</v>
      </c>
      <c r="Y995" t="s">
        <v>64</v>
      </c>
      <c r="Z995" t="s">
        <v>51</v>
      </c>
      <c r="AA995" t="s">
        <v>206</v>
      </c>
      <c r="AB995" t="s">
        <v>606</v>
      </c>
      <c r="AC995" t="s">
        <v>64</v>
      </c>
      <c r="AD995" t="s">
        <v>583</v>
      </c>
      <c r="AE995" t="s">
        <v>507</v>
      </c>
      <c r="AF995" t="s">
        <v>111</v>
      </c>
      <c r="AG995" t="s">
        <v>414</v>
      </c>
      <c r="AH995" t="s">
        <v>71</v>
      </c>
      <c r="AI995" t="s">
        <v>89</v>
      </c>
      <c r="AJ995" t="s">
        <v>73</v>
      </c>
      <c r="AK995" t="s">
        <v>60</v>
      </c>
      <c r="AL995" t="s">
        <v>75</v>
      </c>
      <c r="AM995" t="s">
        <v>76</v>
      </c>
      <c r="AN995" t="s">
        <v>78</v>
      </c>
      <c r="AO995" t="s">
        <v>78</v>
      </c>
      <c r="AP995" t="s">
        <v>474</v>
      </c>
      <c r="AQ995" t="s">
        <v>299</v>
      </c>
      <c r="AR995" t="s">
        <v>64</v>
      </c>
      <c r="AS995" t="s">
        <v>82</v>
      </c>
      <c r="AT995" t="s">
        <v>171</v>
      </c>
      <c r="AU995" t="s">
        <v>84</v>
      </c>
    </row>
    <row r="996" spans="1:47" hidden="1" x14ac:dyDescent="0.3">
      <c r="A996" t="s">
        <v>4553</v>
      </c>
      <c r="B996" t="s">
        <v>4554</v>
      </c>
      <c r="C996" s="1" t="str">
        <f t="shared" si="86"/>
        <v>21:0099</v>
      </c>
      <c r="D996" s="1" t="str">
        <f t="shared" si="87"/>
        <v>21:0041</v>
      </c>
      <c r="E996" t="s">
        <v>4555</v>
      </c>
      <c r="F996" t="s">
        <v>4556</v>
      </c>
      <c r="H996">
        <v>65.106216000000003</v>
      </c>
      <c r="I996">
        <v>-110.05322820000001</v>
      </c>
      <c r="J996" s="1" t="str">
        <f t="shared" si="84"/>
        <v>Till</v>
      </c>
      <c r="K996" s="1" t="str">
        <f t="shared" si="85"/>
        <v>&lt;63 micron</v>
      </c>
      <c r="L996" t="s">
        <v>51</v>
      </c>
      <c r="M996" t="s">
        <v>283</v>
      </c>
      <c r="N996" t="s">
        <v>58</v>
      </c>
      <c r="O996" t="s">
        <v>375</v>
      </c>
      <c r="P996" t="s">
        <v>78</v>
      </c>
      <c r="Q996" t="s">
        <v>64</v>
      </c>
      <c r="R996" t="s">
        <v>145</v>
      </c>
      <c r="S996" t="s">
        <v>63</v>
      </c>
      <c r="T996" t="s">
        <v>127</v>
      </c>
      <c r="U996" t="s">
        <v>81</v>
      </c>
      <c r="V996" t="s">
        <v>147</v>
      </c>
      <c r="W996" t="s">
        <v>407</v>
      </c>
      <c r="X996" t="s">
        <v>63</v>
      </c>
      <c r="Y996" t="s">
        <v>64</v>
      </c>
      <c r="Z996" t="s">
        <v>51</v>
      </c>
      <c r="AA996" t="s">
        <v>206</v>
      </c>
      <c r="AB996" t="s">
        <v>487</v>
      </c>
      <c r="AC996" t="s">
        <v>64</v>
      </c>
      <c r="AD996" t="s">
        <v>583</v>
      </c>
      <c r="AE996" t="s">
        <v>223</v>
      </c>
      <c r="AF996" t="s">
        <v>111</v>
      </c>
      <c r="AG996" t="s">
        <v>308</v>
      </c>
      <c r="AH996" t="s">
        <v>71</v>
      </c>
      <c r="AI996" t="s">
        <v>119</v>
      </c>
      <c r="AJ996" t="s">
        <v>73</v>
      </c>
      <c r="AK996" t="s">
        <v>355</v>
      </c>
      <c r="AL996" t="s">
        <v>75</v>
      </c>
      <c r="AM996" t="s">
        <v>76</v>
      </c>
      <c r="AN996" t="s">
        <v>78</v>
      </c>
      <c r="AO996" t="s">
        <v>78</v>
      </c>
      <c r="AP996" t="s">
        <v>119</v>
      </c>
      <c r="AQ996" t="s">
        <v>299</v>
      </c>
      <c r="AR996" t="s">
        <v>81</v>
      </c>
      <c r="AS996" t="s">
        <v>126</v>
      </c>
      <c r="AT996" t="s">
        <v>115</v>
      </c>
      <c r="AU996" t="s">
        <v>84</v>
      </c>
    </row>
    <row r="997" spans="1:47" hidden="1" x14ac:dyDescent="0.3">
      <c r="A997" t="s">
        <v>4557</v>
      </c>
      <c r="B997" t="s">
        <v>4558</v>
      </c>
      <c r="C997" s="1" t="str">
        <f t="shared" si="86"/>
        <v>21:0099</v>
      </c>
      <c r="D997" s="1" t="str">
        <f t="shared" si="87"/>
        <v>21:0041</v>
      </c>
      <c r="E997" t="s">
        <v>4559</v>
      </c>
      <c r="F997" t="s">
        <v>4560</v>
      </c>
      <c r="H997">
        <v>65.0465923</v>
      </c>
      <c r="I997">
        <v>-110.06373689999999</v>
      </c>
      <c r="J997" s="1" t="str">
        <f t="shared" si="84"/>
        <v>Till</v>
      </c>
      <c r="K997" s="1" t="str">
        <f t="shared" si="85"/>
        <v>&lt;63 micron</v>
      </c>
      <c r="L997" t="s">
        <v>51</v>
      </c>
      <c r="M997" t="s">
        <v>533</v>
      </c>
      <c r="N997" t="s">
        <v>60</v>
      </c>
      <c r="O997" t="s">
        <v>650</v>
      </c>
      <c r="P997" t="s">
        <v>77</v>
      </c>
      <c r="Q997" t="s">
        <v>64</v>
      </c>
      <c r="R997" t="s">
        <v>123</v>
      </c>
      <c r="S997" t="s">
        <v>63</v>
      </c>
      <c r="T997" t="s">
        <v>327</v>
      </c>
      <c r="U997" t="s">
        <v>81</v>
      </c>
      <c r="V997" t="s">
        <v>95</v>
      </c>
      <c r="W997" t="s">
        <v>864</v>
      </c>
      <c r="X997" t="s">
        <v>97</v>
      </c>
      <c r="Y997" t="s">
        <v>64</v>
      </c>
      <c r="Z997" t="s">
        <v>51</v>
      </c>
      <c r="AA997" t="s">
        <v>470</v>
      </c>
      <c r="AB997" t="s">
        <v>150</v>
      </c>
      <c r="AC997" t="s">
        <v>64</v>
      </c>
      <c r="AD997" t="s">
        <v>427</v>
      </c>
      <c r="AE997" t="s">
        <v>162</v>
      </c>
      <c r="AF997" t="s">
        <v>111</v>
      </c>
      <c r="AG997" t="s">
        <v>814</v>
      </c>
      <c r="AH997" t="s">
        <v>194</v>
      </c>
      <c r="AI997" t="s">
        <v>309</v>
      </c>
      <c r="AJ997" t="s">
        <v>73</v>
      </c>
      <c r="AK997" t="s">
        <v>339</v>
      </c>
      <c r="AL997" t="s">
        <v>75</v>
      </c>
      <c r="AM997" t="s">
        <v>76</v>
      </c>
      <c r="AN997" t="s">
        <v>95</v>
      </c>
      <c r="AO997" t="s">
        <v>168</v>
      </c>
      <c r="AP997" t="s">
        <v>309</v>
      </c>
      <c r="AQ997" t="s">
        <v>92</v>
      </c>
      <c r="AR997" t="s">
        <v>64</v>
      </c>
      <c r="AS997" t="s">
        <v>81</v>
      </c>
      <c r="AT997" t="s">
        <v>414</v>
      </c>
      <c r="AU997" t="s">
        <v>84</v>
      </c>
    </row>
    <row r="998" spans="1:47" hidden="1" x14ac:dyDescent="0.3">
      <c r="A998" t="s">
        <v>4561</v>
      </c>
      <c r="B998" t="s">
        <v>4562</v>
      </c>
      <c r="C998" s="1" t="str">
        <f t="shared" si="86"/>
        <v>21:0099</v>
      </c>
      <c r="D998" s="1" t="str">
        <f t="shared" si="87"/>
        <v>21:0041</v>
      </c>
      <c r="E998" t="s">
        <v>4563</v>
      </c>
      <c r="F998" t="s">
        <v>4564</v>
      </c>
      <c r="H998">
        <v>65.017232500000006</v>
      </c>
      <c r="I998">
        <v>-110.17479729999999</v>
      </c>
      <c r="J998" s="1" t="str">
        <f t="shared" si="84"/>
        <v>Till</v>
      </c>
      <c r="K998" s="1" t="str">
        <f t="shared" si="85"/>
        <v>&lt;63 micron</v>
      </c>
      <c r="L998" t="s">
        <v>51</v>
      </c>
      <c r="M998" t="s">
        <v>207</v>
      </c>
      <c r="N998" t="s">
        <v>53</v>
      </c>
      <c r="O998" t="s">
        <v>707</v>
      </c>
      <c r="P998" t="s">
        <v>595</v>
      </c>
      <c r="Q998" t="s">
        <v>259</v>
      </c>
      <c r="R998" t="s">
        <v>131</v>
      </c>
      <c r="S998" t="s">
        <v>119</v>
      </c>
      <c r="T998" t="s">
        <v>308</v>
      </c>
      <c r="U998" t="s">
        <v>56</v>
      </c>
      <c r="V998" t="s">
        <v>61</v>
      </c>
      <c r="W998" t="s">
        <v>469</v>
      </c>
      <c r="X998" t="s">
        <v>63</v>
      </c>
      <c r="Y998" t="s">
        <v>64</v>
      </c>
      <c r="Z998" t="s">
        <v>51</v>
      </c>
      <c r="AA998" t="s">
        <v>98</v>
      </c>
      <c r="AB998" t="s">
        <v>121</v>
      </c>
      <c r="AC998" t="s">
        <v>64</v>
      </c>
      <c r="AD998" t="s">
        <v>135</v>
      </c>
      <c r="AE998" t="s">
        <v>162</v>
      </c>
      <c r="AF998" t="s">
        <v>111</v>
      </c>
      <c r="AG998" t="s">
        <v>164</v>
      </c>
      <c r="AH998" t="s">
        <v>71</v>
      </c>
      <c r="AI998" t="s">
        <v>89</v>
      </c>
      <c r="AJ998" t="s">
        <v>73</v>
      </c>
      <c r="AK998" t="s">
        <v>103</v>
      </c>
      <c r="AL998" t="s">
        <v>75</v>
      </c>
      <c r="AM998" t="s">
        <v>76</v>
      </c>
      <c r="AN998" t="s">
        <v>78</v>
      </c>
      <c r="AO998" t="s">
        <v>168</v>
      </c>
      <c r="AP998" t="s">
        <v>570</v>
      </c>
      <c r="AQ998" t="s">
        <v>56</v>
      </c>
      <c r="AR998" t="s">
        <v>64</v>
      </c>
      <c r="AS998" t="s">
        <v>82</v>
      </c>
      <c r="AT998" t="s">
        <v>113</v>
      </c>
      <c r="AU998" t="s">
        <v>84</v>
      </c>
    </row>
    <row r="999" spans="1:47" hidden="1" x14ac:dyDescent="0.3">
      <c r="A999" t="s">
        <v>4565</v>
      </c>
      <c r="B999" t="s">
        <v>4566</v>
      </c>
      <c r="C999" s="1" t="str">
        <f t="shared" si="86"/>
        <v>21:0099</v>
      </c>
      <c r="D999" s="1" t="str">
        <f t="shared" si="87"/>
        <v>21:0041</v>
      </c>
      <c r="E999" t="s">
        <v>4567</v>
      </c>
      <c r="F999" t="s">
        <v>4568</v>
      </c>
      <c r="H999">
        <v>65.084156199999995</v>
      </c>
      <c r="I999">
        <v>-110.2218476</v>
      </c>
      <c r="J999" s="1" t="str">
        <f t="shared" si="84"/>
        <v>Till</v>
      </c>
      <c r="K999" s="1" t="str">
        <f t="shared" si="85"/>
        <v>&lt;63 micron</v>
      </c>
      <c r="L999" t="s">
        <v>51</v>
      </c>
      <c r="M999" t="s">
        <v>63</v>
      </c>
      <c r="N999" t="s">
        <v>119</v>
      </c>
      <c r="O999" t="s">
        <v>532</v>
      </c>
      <c r="P999" t="s">
        <v>299</v>
      </c>
      <c r="Q999" t="s">
        <v>81</v>
      </c>
      <c r="R999" t="s">
        <v>234</v>
      </c>
      <c r="S999" t="s">
        <v>119</v>
      </c>
      <c r="T999" t="s">
        <v>197</v>
      </c>
      <c r="U999" t="s">
        <v>56</v>
      </c>
      <c r="V999" t="s">
        <v>61</v>
      </c>
      <c r="W999" t="s">
        <v>1293</v>
      </c>
      <c r="X999" t="s">
        <v>63</v>
      </c>
      <c r="Y999" t="s">
        <v>64</v>
      </c>
      <c r="Z999" t="s">
        <v>51</v>
      </c>
      <c r="AA999" t="s">
        <v>206</v>
      </c>
      <c r="AB999" t="s">
        <v>606</v>
      </c>
      <c r="AC999" t="s">
        <v>64</v>
      </c>
      <c r="AD999" t="s">
        <v>139</v>
      </c>
      <c r="AE999" t="s">
        <v>176</v>
      </c>
      <c r="AF999" t="s">
        <v>494</v>
      </c>
      <c r="AG999" t="s">
        <v>145</v>
      </c>
      <c r="AH999" t="s">
        <v>194</v>
      </c>
      <c r="AI999" t="s">
        <v>72</v>
      </c>
      <c r="AJ999" t="s">
        <v>73</v>
      </c>
      <c r="AK999" t="s">
        <v>103</v>
      </c>
      <c r="AL999" t="s">
        <v>75</v>
      </c>
      <c r="AM999" t="s">
        <v>76</v>
      </c>
      <c r="AN999" t="s">
        <v>253</v>
      </c>
      <c r="AO999" t="s">
        <v>168</v>
      </c>
      <c r="AP999" t="s">
        <v>702</v>
      </c>
      <c r="AQ999" t="s">
        <v>92</v>
      </c>
      <c r="AR999" t="s">
        <v>64</v>
      </c>
      <c r="AS999" t="s">
        <v>82</v>
      </c>
      <c r="AT999" t="s">
        <v>171</v>
      </c>
      <c r="AU999" t="s">
        <v>84</v>
      </c>
    </row>
    <row r="1000" spans="1:47" hidden="1" x14ac:dyDescent="0.3">
      <c r="A1000" t="s">
        <v>4569</v>
      </c>
      <c r="B1000" t="s">
        <v>4570</v>
      </c>
      <c r="C1000" s="1" t="str">
        <f t="shared" si="86"/>
        <v>21:0099</v>
      </c>
      <c r="D1000" s="1" t="str">
        <f t="shared" si="87"/>
        <v>21:0041</v>
      </c>
      <c r="E1000" t="s">
        <v>4571</v>
      </c>
      <c r="F1000" t="s">
        <v>4572</v>
      </c>
      <c r="H1000">
        <v>65.068022799999994</v>
      </c>
      <c r="I1000">
        <v>-110.3853896</v>
      </c>
      <c r="J1000" s="1" t="str">
        <f t="shared" si="84"/>
        <v>Till</v>
      </c>
      <c r="K1000" s="1" t="str">
        <f t="shared" si="85"/>
        <v>&lt;63 micron</v>
      </c>
      <c r="L1000" t="s">
        <v>51</v>
      </c>
      <c r="M1000" t="s">
        <v>105</v>
      </c>
      <c r="N1000" t="s">
        <v>119</v>
      </c>
      <c r="O1000" t="s">
        <v>233</v>
      </c>
      <c r="P1000" t="s">
        <v>300</v>
      </c>
      <c r="Q1000" t="s">
        <v>259</v>
      </c>
      <c r="R1000" t="s">
        <v>384</v>
      </c>
      <c r="S1000" t="s">
        <v>119</v>
      </c>
      <c r="T1000" t="s">
        <v>127</v>
      </c>
      <c r="U1000" t="s">
        <v>56</v>
      </c>
      <c r="V1000" t="s">
        <v>95</v>
      </c>
      <c r="W1000" t="s">
        <v>165</v>
      </c>
      <c r="X1000" t="s">
        <v>97</v>
      </c>
      <c r="Y1000" t="s">
        <v>64</v>
      </c>
      <c r="Z1000" t="s">
        <v>51</v>
      </c>
      <c r="AA1000" t="s">
        <v>470</v>
      </c>
      <c r="AB1000" t="s">
        <v>606</v>
      </c>
      <c r="AC1000" t="s">
        <v>64</v>
      </c>
      <c r="AD1000" t="s">
        <v>538</v>
      </c>
      <c r="AE1000" t="s">
        <v>223</v>
      </c>
      <c r="AF1000" t="s">
        <v>111</v>
      </c>
      <c r="AG1000" t="s">
        <v>140</v>
      </c>
      <c r="AH1000" t="s">
        <v>71</v>
      </c>
      <c r="AI1000" t="s">
        <v>138</v>
      </c>
      <c r="AJ1000" t="s">
        <v>73</v>
      </c>
      <c r="AK1000" t="s">
        <v>103</v>
      </c>
      <c r="AL1000" t="s">
        <v>75</v>
      </c>
      <c r="AM1000" t="s">
        <v>76</v>
      </c>
      <c r="AN1000" t="s">
        <v>78</v>
      </c>
      <c r="AO1000" t="s">
        <v>104</v>
      </c>
      <c r="AP1000" t="s">
        <v>364</v>
      </c>
      <c r="AQ1000" t="s">
        <v>436</v>
      </c>
      <c r="AR1000" t="s">
        <v>64</v>
      </c>
      <c r="AS1000" t="s">
        <v>77</v>
      </c>
      <c r="AT1000" t="s">
        <v>83</v>
      </c>
      <c r="AU1000" t="s">
        <v>84</v>
      </c>
    </row>
    <row r="1001" spans="1:47" hidden="1" x14ac:dyDescent="0.3">
      <c r="A1001" t="s">
        <v>4573</v>
      </c>
      <c r="B1001" t="s">
        <v>4574</v>
      </c>
      <c r="C1001" s="1" t="str">
        <f t="shared" si="86"/>
        <v>21:0099</v>
      </c>
      <c r="D1001" s="1" t="str">
        <f t="shared" si="87"/>
        <v>21:0041</v>
      </c>
      <c r="E1001" t="s">
        <v>4575</v>
      </c>
      <c r="F1001" t="s">
        <v>4576</v>
      </c>
      <c r="H1001">
        <v>65.054208200000005</v>
      </c>
      <c r="I1001">
        <v>-110.549817</v>
      </c>
      <c r="J1001" s="1" t="str">
        <f t="shared" si="84"/>
        <v>Till</v>
      </c>
      <c r="K1001" s="1" t="str">
        <f t="shared" si="85"/>
        <v>&lt;63 micron</v>
      </c>
      <c r="L1001" t="s">
        <v>51</v>
      </c>
      <c r="M1001" t="s">
        <v>196</v>
      </c>
      <c r="N1001" t="s">
        <v>72</v>
      </c>
      <c r="O1001" t="s">
        <v>245</v>
      </c>
      <c r="P1001" t="s">
        <v>246</v>
      </c>
      <c r="Q1001" t="s">
        <v>81</v>
      </c>
      <c r="R1001" t="s">
        <v>327</v>
      </c>
      <c r="S1001" t="s">
        <v>63</v>
      </c>
      <c r="T1001" t="s">
        <v>136</v>
      </c>
      <c r="U1001" t="s">
        <v>81</v>
      </c>
      <c r="V1001" t="s">
        <v>95</v>
      </c>
      <c r="W1001" t="s">
        <v>442</v>
      </c>
      <c r="X1001" t="s">
        <v>63</v>
      </c>
      <c r="Y1001" t="s">
        <v>64</v>
      </c>
      <c r="Z1001" t="s">
        <v>51</v>
      </c>
      <c r="AA1001" t="s">
        <v>176</v>
      </c>
      <c r="AB1001" t="s">
        <v>102</v>
      </c>
      <c r="AC1001" t="s">
        <v>64</v>
      </c>
      <c r="AD1001" t="s">
        <v>248</v>
      </c>
      <c r="AE1001" t="s">
        <v>287</v>
      </c>
      <c r="AF1001" t="s">
        <v>111</v>
      </c>
      <c r="AG1001" t="s">
        <v>369</v>
      </c>
      <c r="AH1001" t="s">
        <v>194</v>
      </c>
      <c r="AI1001" t="s">
        <v>161</v>
      </c>
      <c r="AJ1001" t="s">
        <v>73</v>
      </c>
      <c r="AK1001" t="s">
        <v>473</v>
      </c>
      <c r="AL1001" t="s">
        <v>75</v>
      </c>
      <c r="AM1001" t="s">
        <v>76</v>
      </c>
      <c r="AN1001" t="s">
        <v>78</v>
      </c>
      <c r="AO1001" t="s">
        <v>251</v>
      </c>
      <c r="AP1001" t="s">
        <v>89</v>
      </c>
      <c r="AQ1001" t="s">
        <v>398</v>
      </c>
      <c r="AR1001" t="s">
        <v>64</v>
      </c>
      <c r="AS1001" t="s">
        <v>139</v>
      </c>
      <c r="AT1001" t="s">
        <v>382</v>
      </c>
      <c r="AU1001" t="s">
        <v>84</v>
      </c>
    </row>
    <row r="1002" spans="1:47" hidden="1" x14ac:dyDescent="0.3">
      <c r="A1002" t="s">
        <v>4577</v>
      </c>
      <c r="B1002" t="s">
        <v>4578</v>
      </c>
      <c r="C1002" s="1" t="str">
        <f t="shared" si="86"/>
        <v>21:0099</v>
      </c>
      <c r="D1002" s="1" t="str">
        <f t="shared" si="87"/>
        <v>21:0041</v>
      </c>
      <c r="E1002" t="s">
        <v>4579</v>
      </c>
      <c r="F1002" t="s">
        <v>4580</v>
      </c>
      <c r="H1002">
        <v>65.262379699999997</v>
      </c>
      <c r="I1002">
        <v>-110.87779810000001</v>
      </c>
      <c r="J1002" s="1" t="str">
        <f t="shared" si="84"/>
        <v>Till</v>
      </c>
      <c r="K1002" s="1" t="str">
        <f t="shared" si="85"/>
        <v>&lt;63 micron</v>
      </c>
      <c r="L1002" t="s">
        <v>51</v>
      </c>
      <c r="M1002" t="s">
        <v>124</v>
      </c>
      <c r="N1002" t="s">
        <v>181</v>
      </c>
      <c r="O1002" t="s">
        <v>189</v>
      </c>
      <c r="P1002" t="s">
        <v>139</v>
      </c>
      <c r="Q1002" t="s">
        <v>81</v>
      </c>
      <c r="R1002" t="s">
        <v>234</v>
      </c>
      <c r="S1002" t="s">
        <v>119</v>
      </c>
      <c r="T1002" t="s">
        <v>59</v>
      </c>
      <c r="U1002" t="s">
        <v>81</v>
      </c>
      <c r="V1002" t="s">
        <v>61</v>
      </c>
      <c r="W1002" t="s">
        <v>299</v>
      </c>
      <c r="X1002" t="s">
        <v>63</v>
      </c>
      <c r="Y1002" t="s">
        <v>64</v>
      </c>
      <c r="Z1002" t="s">
        <v>51</v>
      </c>
      <c r="AA1002" t="s">
        <v>336</v>
      </c>
      <c r="AB1002" t="s">
        <v>150</v>
      </c>
      <c r="AC1002" t="s">
        <v>64</v>
      </c>
      <c r="AD1002" t="s">
        <v>151</v>
      </c>
      <c r="AE1002" t="s">
        <v>507</v>
      </c>
      <c r="AF1002" t="s">
        <v>111</v>
      </c>
      <c r="AG1002" t="s">
        <v>607</v>
      </c>
      <c r="AH1002" t="s">
        <v>194</v>
      </c>
      <c r="AI1002" t="s">
        <v>195</v>
      </c>
      <c r="AJ1002" t="s">
        <v>73</v>
      </c>
      <c r="AK1002" t="s">
        <v>355</v>
      </c>
      <c r="AL1002" t="s">
        <v>75</v>
      </c>
      <c r="AM1002" t="s">
        <v>76</v>
      </c>
      <c r="AN1002" t="s">
        <v>78</v>
      </c>
      <c r="AO1002" t="s">
        <v>104</v>
      </c>
      <c r="AP1002" t="s">
        <v>89</v>
      </c>
      <c r="AQ1002" t="s">
        <v>55</v>
      </c>
      <c r="AR1002" t="s">
        <v>64</v>
      </c>
      <c r="AS1002" t="s">
        <v>82</v>
      </c>
      <c r="AT1002" t="s">
        <v>123</v>
      </c>
      <c r="AU1002" t="s">
        <v>84</v>
      </c>
    </row>
    <row r="1003" spans="1:47" hidden="1" x14ac:dyDescent="0.3">
      <c r="A1003" t="s">
        <v>4581</v>
      </c>
      <c r="B1003" t="s">
        <v>4582</v>
      </c>
      <c r="C1003" s="1" t="str">
        <f t="shared" si="86"/>
        <v>21:0099</v>
      </c>
      <c r="D1003" s="1" t="str">
        <f t="shared" si="87"/>
        <v>21:0041</v>
      </c>
      <c r="E1003" t="s">
        <v>4583</v>
      </c>
      <c r="F1003" t="s">
        <v>4584</v>
      </c>
      <c r="H1003">
        <v>65.326449999999994</v>
      </c>
      <c r="I1003">
        <v>-110.9146616</v>
      </c>
      <c r="J1003" s="1" t="str">
        <f t="shared" si="84"/>
        <v>Till</v>
      </c>
      <c r="K1003" s="1" t="str">
        <f t="shared" si="85"/>
        <v>&lt;63 micron</v>
      </c>
      <c r="L1003" t="s">
        <v>51</v>
      </c>
      <c r="M1003" t="s">
        <v>405</v>
      </c>
      <c r="N1003" t="s">
        <v>178</v>
      </c>
      <c r="O1003" t="s">
        <v>650</v>
      </c>
      <c r="P1003" t="s">
        <v>595</v>
      </c>
      <c r="Q1003" t="s">
        <v>81</v>
      </c>
      <c r="R1003" t="s">
        <v>93</v>
      </c>
      <c r="S1003" t="s">
        <v>181</v>
      </c>
      <c r="T1003" t="s">
        <v>548</v>
      </c>
      <c r="U1003" t="s">
        <v>259</v>
      </c>
      <c r="V1003" t="s">
        <v>61</v>
      </c>
      <c r="W1003" t="s">
        <v>519</v>
      </c>
      <c r="X1003" t="s">
        <v>63</v>
      </c>
      <c r="Y1003" t="s">
        <v>64</v>
      </c>
      <c r="Z1003" t="s">
        <v>51</v>
      </c>
      <c r="AA1003" t="s">
        <v>176</v>
      </c>
      <c r="AB1003" t="s">
        <v>408</v>
      </c>
      <c r="AC1003" t="s">
        <v>64</v>
      </c>
      <c r="AD1003" t="s">
        <v>122</v>
      </c>
      <c r="AE1003" t="s">
        <v>419</v>
      </c>
      <c r="AF1003" t="s">
        <v>111</v>
      </c>
      <c r="AG1003" t="s">
        <v>814</v>
      </c>
      <c r="AH1003" t="s">
        <v>71</v>
      </c>
      <c r="AI1003" t="s">
        <v>226</v>
      </c>
      <c r="AJ1003" t="s">
        <v>73</v>
      </c>
      <c r="AK1003" t="s">
        <v>297</v>
      </c>
      <c r="AL1003" t="s">
        <v>75</v>
      </c>
      <c r="AM1003" t="s">
        <v>76</v>
      </c>
      <c r="AN1003" t="s">
        <v>78</v>
      </c>
      <c r="AO1003" t="s">
        <v>61</v>
      </c>
      <c r="AP1003" t="s">
        <v>636</v>
      </c>
      <c r="AQ1003" t="s">
        <v>55</v>
      </c>
      <c r="AR1003" t="s">
        <v>64</v>
      </c>
      <c r="AS1003" t="s">
        <v>81</v>
      </c>
      <c r="AT1003" t="s">
        <v>171</v>
      </c>
      <c r="AU1003" t="s">
        <v>84</v>
      </c>
    </row>
    <row r="1004" spans="1:47" hidden="1" x14ac:dyDescent="0.3">
      <c r="A1004" t="s">
        <v>4585</v>
      </c>
      <c r="B1004" t="s">
        <v>4586</v>
      </c>
      <c r="C1004" s="1" t="str">
        <f t="shared" si="86"/>
        <v>21:0099</v>
      </c>
      <c r="D1004" s="1" t="str">
        <f t="shared" si="87"/>
        <v>21:0041</v>
      </c>
      <c r="E1004" t="s">
        <v>4587</v>
      </c>
      <c r="F1004" t="s">
        <v>4588</v>
      </c>
      <c r="H1004">
        <v>65.353498700000003</v>
      </c>
      <c r="I1004">
        <v>-110.9262427</v>
      </c>
      <c r="J1004" s="1" t="str">
        <f t="shared" si="84"/>
        <v>Till</v>
      </c>
      <c r="K1004" s="1" t="str">
        <f t="shared" si="85"/>
        <v>&lt;63 micron</v>
      </c>
      <c r="L1004" t="s">
        <v>51</v>
      </c>
      <c r="M1004" t="s">
        <v>283</v>
      </c>
      <c r="N1004" t="s">
        <v>79</v>
      </c>
      <c r="O1004" t="s">
        <v>381</v>
      </c>
      <c r="P1004" t="s">
        <v>78</v>
      </c>
      <c r="Q1004" t="s">
        <v>81</v>
      </c>
      <c r="R1004" t="s">
        <v>327</v>
      </c>
      <c r="S1004" t="s">
        <v>181</v>
      </c>
      <c r="T1004" t="s">
        <v>211</v>
      </c>
      <c r="U1004" t="s">
        <v>259</v>
      </c>
      <c r="V1004" t="s">
        <v>61</v>
      </c>
      <c r="W1004" t="s">
        <v>744</v>
      </c>
      <c r="X1004" t="s">
        <v>119</v>
      </c>
      <c r="Y1004" t="s">
        <v>64</v>
      </c>
      <c r="Z1004" t="s">
        <v>51</v>
      </c>
      <c r="AA1004" t="s">
        <v>101</v>
      </c>
      <c r="AB1004" t="s">
        <v>606</v>
      </c>
      <c r="AC1004" t="s">
        <v>64</v>
      </c>
      <c r="AD1004" t="s">
        <v>399</v>
      </c>
      <c r="AE1004" t="s">
        <v>507</v>
      </c>
      <c r="AF1004" t="s">
        <v>111</v>
      </c>
      <c r="AG1004" t="s">
        <v>548</v>
      </c>
      <c r="AH1004" t="s">
        <v>194</v>
      </c>
      <c r="AI1004" t="s">
        <v>202</v>
      </c>
      <c r="AJ1004" t="s">
        <v>73</v>
      </c>
      <c r="AK1004" t="s">
        <v>210</v>
      </c>
      <c r="AL1004" t="s">
        <v>75</v>
      </c>
      <c r="AM1004" t="s">
        <v>76</v>
      </c>
      <c r="AN1004" t="s">
        <v>78</v>
      </c>
      <c r="AO1004" t="s">
        <v>168</v>
      </c>
      <c r="AP1004" t="s">
        <v>89</v>
      </c>
      <c r="AQ1004" t="s">
        <v>77</v>
      </c>
      <c r="AR1004" t="s">
        <v>64</v>
      </c>
      <c r="AS1004" t="s">
        <v>82</v>
      </c>
      <c r="AT1004" t="s">
        <v>171</v>
      </c>
      <c r="AU1004" t="s">
        <v>84</v>
      </c>
    </row>
    <row r="1005" spans="1:47" hidden="1" x14ac:dyDescent="0.3">
      <c r="A1005" t="s">
        <v>4589</v>
      </c>
      <c r="B1005" t="s">
        <v>4590</v>
      </c>
      <c r="C1005" s="1" t="str">
        <f t="shared" si="86"/>
        <v>21:0099</v>
      </c>
      <c r="D1005" s="1" t="str">
        <f t="shared" si="87"/>
        <v>21:0041</v>
      </c>
      <c r="E1005" t="s">
        <v>4591</v>
      </c>
      <c r="F1005" t="s">
        <v>4592</v>
      </c>
      <c r="H1005">
        <v>65.373196800000002</v>
      </c>
      <c r="I1005">
        <v>-110.78925460000001</v>
      </c>
      <c r="J1005" s="1" t="str">
        <f t="shared" si="84"/>
        <v>Till</v>
      </c>
      <c r="K1005" s="1" t="str">
        <f t="shared" si="85"/>
        <v>&lt;63 micron</v>
      </c>
      <c r="L1005" t="s">
        <v>51</v>
      </c>
      <c r="M1005" t="s">
        <v>169</v>
      </c>
      <c r="N1005" t="s">
        <v>60</v>
      </c>
      <c r="O1005" t="s">
        <v>315</v>
      </c>
      <c r="P1005" t="s">
        <v>92</v>
      </c>
      <c r="Q1005" t="s">
        <v>259</v>
      </c>
      <c r="R1005" t="s">
        <v>164</v>
      </c>
      <c r="S1005" t="s">
        <v>63</v>
      </c>
      <c r="T1005" t="s">
        <v>369</v>
      </c>
      <c r="U1005" t="s">
        <v>81</v>
      </c>
      <c r="V1005" t="s">
        <v>95</v>
      </c>
      <c r="W1005" t="s">
        <v>469</v>
      </c>
      <c r="X1005" t="s">
        <v>63</v>
      </c>
      <c r="Y1005" t="s">
        <v>64</v>
      </c>
      <c r="Z1005" t="s">
        <v>51</v>
      </c>
      <c r="AA1005" t="s">
        <v>101</v>
      </c>
      <c r="AB1005" t="s">
        <v>606</v>
      </c>
      <c r="AC1005" t="s">
        <v>64</v>
      </c>
      <c r="AD1005" t="s">
        <v>326</v>
      </c>
      <c r="AE1005" t="s">
        <v>162</v>
      </c>
      <c r="AF1005" t="s">
        <v>111</v>
      </c>
      <c r="AG1005" t="s">
        <v>164</v>
      </c>
      <c r="AH1005" t="s">
        <v>194</v>
      </c>
      <c r="AI1005" t="s">
        <v>169</v>
      </c>
      <c r="AJ1005" t="s">
        <v>73</v>
      </c>
      <c r="AK1005" t="s">
        <v>167</v>
      </c>
      <c r="AL1005" t="s">
        <v>75</v>
      </c>
      <c r="AM1005" t="s">
        <v>76</v>
      </c>
      <c r="AN1005" t="s">
        <v>78</v>
      </c>
      <c r="AO1005" t="s">
        <v>168</v>
      </c>
      <c r="AP1005" t="s">
        <v>239</v>
      </c>
      <c r="AQ1005" t="s">
        <v>77</v>
      </c>
      <c r="AR1005" t="s">
        <v>81</v>
      </c>
      <c r="AS1005" t="s">
        <v>82</v>
      </c>
      <c r="AT1005" t="s">
        <v>171</v>
      </c>
      <c r="AU1005" t="s">
        <v>84</v>
      </c>
    </row>
    <row r="1006" spans="1:47" hidden="1" x14ac:dyDescent="0.3">
      <c r="A1006" t="s">
        <v>4593</v>
      </c>
      <c r="B1006" t="s">
        <v>4594</v>
      </c>
      <c r="C1006" s="1" t="str">
        <f t="shared" si="86"/>
        <v>21:0099</v>
      </c>
      <c r="D1006" s="1" t="str">
        <f t="shared" si="87"/>
        <v>21:0041</v>
      </c>
      <c r="E1006" t="s">
        <v>4595</v>
      </c>
      <c r="F1006" t="s">
        <v>4596</v>
      </c>
      <c r="H1006">
        <v>65.452319200000005</v>
      </c>
      <c r="I1006">
        <v>-110.8539145</v>
      </c>
      <c r="J1006" s="1" t="str">
        <f t="shared" si="84"/>
        <v>Till</v>
      </c>
      <c r="K1006" s="1" t="str">
        <f t="shared" si="85"/>
        <v>&lt;63 micron</v>
      </c>
      <c r="L1006" t="s">
        <v>51</v>
      </c>
      <c r="M1006" t="s">
        <v>210</v>
      </c>
      <c r="N1006" t="s">
        <v>225</v>
      </c>
      <c r="O1006" t="s">
        <v>375</v>
      </c>
      <c r="P1006" t="s">
        <v>82</v>
      </c>
      <c r="Q1006" t="s">
        <v>64</v>
      </c>
      <c r="R1006" t="s">
        <v>249</v>
      </c>
      <c r="S1006" t="s">
        <v>97</v>
      </c>
      <c r="T1006" t="s">
        <v>249</v>
      </c>
      <c r="U1006" t="s">
        <v>81</v>
      </c>
      <c r="V1006" t="s">
        <v>95</v>
      </c>
      <c r="W1006" t="s">
        <v>100</v>
      </c>
      <c r="X1006" t="s">
        <v>63</v>
      </c>
      <c r="Y1006" t="s">
        <v>64</v>
      </c>
      <c r="Z1006" t="s">
        <v>51</v>
      </c>
      <c r="AA1006" t="s">
        <v>152</v>
      </c>
      <c r="AB1006" t="s">
        <v>66</v>
      </c>
      <c r="AC1006" t="s">
        <v>259</v>
      </c>
      <c r="AD1006" t="s">
        <v>399</v>
      </c>
      <c r="AE1006" t="s">
        <v>111</v>
      </c>
      <c r="AF1006" t="s">
        <v>111</v>
      </c>
      <c r="AG1006" t="s">
        <v>164</v>
      </c>
      <c r="AH1006" t="s">
        <v>71</v>
      </c>
      <c r="AI1006" t="s">
        <v>161</v>
      </c>
      <c r="AJ1006" t="s">
        <v>73</v>
      </c>
      <c r="AK1006" t="s">
        <v>116</v>
      </c>
      <c r="AL1006" t="s">
        <v>75</v>
      </c>
      <c r="AM1006" t="s">
        <v>76</v>
      </c>
      <c r="AN1006" t="s">
        <v>78</v>
      </c>
      <c r="AO1006" t="s">
        <v>104</v>
      </c>
      <c r="AP1006" t="s">
        <v>202</v>
      </c>
      <c r="AQ1006" t="s">
        <v>61</v>
      </c>
      <c r="AR1006" t="s">
        <v>64</v>
      </c>
      <c r="AS1006" t="s">
        <v>77</v>
      </c>
      <c r="AT1006" t="s">
        <v>171</v>
      </c>
      <c r="AU1006" t="s">
        <v>84</v>
      </c>
    </row>
    <row r="1007" spans="1:47" hidden="1" x14ac:dyDescent="0.3">
      <c r="A1007" t="s">
        <v>4597</v>
      </c>
      <c r="B1007" t="s">
        <v>4598</v>
      </c>
      <c r="C1007" s="1" t="str">
        <f t="shared" si="86"/>
        <v>21:0099</v>
      </c>
      <c r="D1007" s="1" t="str">
        <f t="shared" si="87"/>
        <v>21:0041</v>
      </c>
      <c r="E1007" t="s">
        <v>4599</v>
      </c>
      <c r="F1007" t="s">
        <v>4600</v>
      </c>
      <c r="H1007">
        <v>65.440392099999997</v>
      </c>
      <c r="I1007">
        <v>-110.9701986</v>
      </c>
      <c r="J1007" s="1" t="str">
        <f t="shared" si="84"/>
        <v>Till</v>
      </c>
      <c r="K1007" s="1" t="str">
        <f t="shared" si="85"/>
        <v>&lt;63 micron</v>
      </c>
      <c r="L1007" t="s">
        <v>51</v>
      </c>
      <c r="M1007" t="s">
        <v>481</v>
      </c>
      <c r="N1007" t="s">
        <v>181</v>
      </c>
      <c r="O1007" t="s">
        <v>315</v>
      </c>
      <c r="P1007" t="s">
        <v>139</v>
      </c>
      <c r="Q1007" t="s">
        <v>259</v>
      </c>
      <c r="R1007" t="s">
        <v>384</v>
      </c>
      <c r="S1007" t="s">
        <v>181</v>
      </c>
      <c r="T1007" t="s">
        <v>354</v>
      </c>
      <c r="U1007" t="s">
        <v>259</v>
      </c>
      <c r="V1007" t="s">
        <v>61</v>
      </c>
      <c r="W1007" t="s">
        <v>744</v>
      </c>
      <c r="X1007" t="s">
        <v>119</v>
      </c>
      <c r="Y1007" t="s">
        <v>64</v>
      </c>
      <c r="Z1007" t="s">
        <v>51</v>
      </c>
      <c r="AA1007" t="s">
        <v>206</v>
      </c>
      <c r="AB1007" t="s">
        <v>319</v>
      </c>
      <c r="AC1007" t="s">
        <v>81</v>
      </c>
      <c r="AD1007" t="s">
        <v>77</v>
      </c>
      <c r="AE1007" t="s">
        <v>223</v>
      </c>
      <c r="AF1007" t="s">
        <v>111</v>
      </c>
      <c r="AG1007" t="s">
        <v>363</v>
      </c>
      <c r="AH1007" t="s">
        <v>71</v>
      </c>
      <c r="AI1007" t="s">
        <v>202</v>
      </c>
      <c r="AJ1007" t="s">
        <v>73</v>
      </c>
      <c r="AK1007" t="s">
        <v>103</v>
      </c>
      <c r="AL1007" t="s">
        <v>75</v>
      </c>
      <c r="AM1007" t="s">
        <v>76</v>
      </c>
      <c r="AN1007" t="s">
        <v>259</v>
      </c>
      <c r="AO1007" t="s">
        <v>78</v>
      </c>
      <c r="AP1007" t="s">
        <v>474</v>
      </c>
      <c r="AQ1007" t="s">
        <v>77</v>
      </c>
      <c r="AR1007" t="s">
        <v>64</v>
      </c>
      <c r="AS1007" t="s">
        <v>246</v>
      </c>
      <c r="AT1007" t="s">
        <v>171</v>
      </c>
      <c r="AU1007" t="s">
        <v>84</v>
      </c>
    </row>
    <row r="1008" spans="1:47" hidden="1" x14ac:dyDescent="0.3">
      <c r="A1008" t="s">
        <v>4601</v>
      </c>
      <c r="B1008" t="s">
        <v>4602</v>
      </c>
      <c r="C1008" s="1" t="str">
        <f t="shared" si="86"/>
        <v>21:0099</v>
      </c>
      <c r="D1008" s="1" t="str">
        <f t="shared" si="87"/>
        <v>21:0041</v>
      </c>
      <c r="E1008" t="s">
        <v>4603</v>
      </c>
      <c r="F1008" t="s">
        <v>4604</v>
      </c>
      <c r="H1008">
        <v>65.493490899999998</v>
      </c>
      <c r="I1008">
        <v>-110.9764686</v>
      </c>
      <c r="J1008" s="1" t="str">
        <f t="shared" si="84"/>
        <v>Till</v>
      </c>
      <c r="K1008" s="1" t="str">
        <f t="shared" si="85"/>
        <v>&lt;63 micron</v>
      </c>
      <c r="L1008" t="s">
        <v>51</v>
      </c>
      <c r="M1008" t="s">
        <v>155</v>
      </c>
      <c r="N1008" t="s">
        <v>97</v>
      </c>
      <c r="O1008" t="s">
        <v>835</v>
      </c>
      <c r="P1008" t="s">
        <v>55</v>
      </c>
      <c r="Q1008" t="s">
        <v>81</v>
      </c>
      <c r="R1008" t="s">
        <v>273</v>
      </c>
      <c r="S1008" t="s">
        <v>60</v>
      </c>
      <c r="T1008" t="s">
        <v>68</v>
      </c>
      <c r="U1008" t="s">
        <v>259</v>
      </c>
      <c r="V1008" t="s">
        <v>259</v>
      </c>
      <c r="W1008" t="s">
        <v>899</v>
      </c>
      <c r="X1008" t="s">
        <v>97</v>
      </c>
      <c r="Y1008" t="s">
        <v>64</v>
      </c>
      <c r="Z1008" t="s">
        <v>51</v>
      </c>
      <c r="AA1008" t="s">
        <v>287</v>
      </c>
      <c r="AB1008" t="s">
        <v>121</v>
      </c>
      <c r="AC1008" t="s">
        <v>64</v>
      </c>
      <c r="AD1008" t="s">
        <v>519</v>
      </c>
      <c r="AE1008" t="s">
        <v>79</v>
      </c>
      <c r="AF1008" t="s">
        <v>111</v>
      </c>
      <c r="AG1008" t="s">
        <v>336</v>
      </c>
      <c r="AH1008" t="s">
        <v>71</v>
      </c>
      <c r="AI1008" t="s">
        <v>124</v>
      </c>
      <c r="AJ1008" t="s">
        <v>73</v>
      </c>
      <c r="AK1008" t="s">
        <v>398</v>
      </c>
      <c r="AL1008" t="s">
        <v>75</v>
      </c>
      <c r="AM1008" t="s">
        <v>76</v>
      </c>
      <c r="AN1008" t="s">
        <v>78</v>
      </c>
      <c r="AO1008" t="s">
        <v>78</v>
      </c>
      <c r="AP1008" t="s">
        <v>80</v>
      </c>
      <c r="AQ1008" t="s">
        <v>300</v>
      </c>
      <c r="AR1008" t="s">
        <v>64</v>
      </c>
      <c r="AS1008" t="s">
        <v>139</v>
      </c>
      <c r="AT1008" t="s">
        <v>171</v>
      </c>
      <c r="AU1008" t="s">
        <v>84</v>
      </c>
    </row>
    <row r="1009" spans="1:47" hidden="1" x14ac:dyDescent="0.3">
      <c r="A1009" t="s">
        <v>4605</v>
      </c>
      <c r="B1009" t="s">
        <v>4606</v>
      </c>
      <c r="C1009" s="1" t="str">
        <f t="shared" si="86"/>
        <v>21:0099</v>
      </c>
      <c r="D1009" s="1" t="str">
        <f t="shared" si="87"/>
        <v>21:0041</v>
      </c>
      <c r="E1009" t="s">
        <v>4607</v>
      </c>
      <c r="F1009" t="s">
        <v>4608</v>
      </c>
      <c r="H1009">
        <v>65.467973599999993</v>
      </c>
      <c r="I1009">
        <v>-110.79123250000001</v>
      </c>
      <c r="J1009" s="1" t="str">
        <f t="shared" si="84"/>
        <v>Till</v>
      </c>
      <c r="K1009" s="1" t="str">
        <f t="shared" si="85"/>
        <v>&lt;63 micron</v>
      </c>
      <c r="L1009" t="s">
        <v>51</v>
      </c>
      <c r="M1009" t="s">
        <v>210</v>
      </c>
      <c r="N1009" t="s">
        <v>60</v>
      </c>
      <c r="O1009" t="s">
        <v>1184</v>
      </c>
      <c r="P1009" t="s">
        <v>147</v>
      </c>
      <c r="Q1009" t="s">
        <v>81</v>
      </c>
      <c r="R1009" t="s">
        <v>217</v>
      </c>
      <c r="S1009" t="s">
        <v>60</v>
      </c>
      <c r="T1009" t="s">
        <v>318</v>
      </c>
      <c r="U1009" t="s">
        <v>64</v>
      </c>
      <c r="V1009" t="s">
        <v>95</v>
      </c>
      <c r="W1009" t="s">
        <v>713</v>
      </c>
      <c r="X1009" t="s">
        <v>72</v>
      </c>
      <c r="Y1009" t="s">
        <v>64</v>
      </c>
      <c r="Z1009" t="s">
        <v>51</v>
      </c>
      <c r="AA1009" t="s">
        <v>206</v>
      </c>
      <c r="AB1009" t="s">
        <v>319</v>
      </c>
      <c r="AC1009" t="s">
        <v>64</v>
      </c>
      <c r="AD1009" t="s">
        <v>854</v>
      </c>
      <c r="AE1009" t="s">
        <v>287</v>
      </c>
      <c r="AF1009" t="s">
        <v>111</v>
      </c>
      <c r="AG1009" t="s">
        <v>149</v>
      </c>
      <c r="AH1009" t="s">
        <v>194</v>
      </c>
      <c r="AI1009" t="s">
        <v>277</v>
      </c>
      <c r="AJ1009" t="s">
        <v>73</v>
      </c>
      <c r="AK1009" t="s">
        <v>103</v>
      </c>
      <c r="AL1009" t="s">
        <v>75</v>
      </c>
      <c r="AM1009" t="s">
        <v>76</v>
      </c>
      <c r="AN1009" t="s">
        <v>78</v>
      </c>
      <c r="AO1009" t="s">
        <v>251</v>
      </c>
      <c r="AP1009" t="s">
        <v>464</v>
      </c>
      <c r="AQ1009" t="s">
        <v>246</v>
      </c>
      <c r="AR1009" t="s">
        <v>64</v>
      </c>
      <c r="AS1009" t="s">
        <v>126</v>
      </c>
      <c r="AT1009" t="s">
        <v>171</v>
      </c>
      <c r="AU1009" t="s">
        <v>84</v>
      </c>
    </row>
    <row r="1010" spans="1:47" hidden="1" x14ac:dyDescent="0.3">
      <c r="A1010" t="s">
        <v>4609</v>
      </c>
      <c r="B1010" t="s">
        <v>4610</v>
      </c>
      <c r="C1010" s="1" t="str">
        <f t="shared" si="86"/>
        <v>21:0099</v>
      </c>
      <c r="D1010" s="1" t="str">
        <f t="shared" si="87"/>
        <v>21:0041</v>
      </c>
      <c r="E1010" t="s">
        <v>4611</v>
      </c>
      <c r="F1010" t="s">
        <v>4612</v>
      </c>
      <c r="H1010">
        <v>65.484032799999994</v>
      </c>
      <c r="I1010">
        <v>-110.60294469999999</v>
      </c>
      <c r="J1010" s="1" t="str">
        <f t="shared" si="84"/>
        <v>Till</v>
      </c>
      <c r="K1010" s="1" t="str">
        <f t="shared" si="85"/>
        <v>&lt;63 micron</v>
      </c>
      <c r="L1010" t="s">
        <v>51</v>
      </c>
      <c r="M1010" t="s">
        <v>116</v>
      </c>
      <c r="N1010" t="s">
        <v>81</v>
      </c>
      <c r="O1010" t="s">
        <v>112</v>
      </c>
      <c r="P1010" t="s">
        <v>595</v>
      </c>
      <c r="Q1010" t="s">
        <v>81</v>
      </c>
      <c r="R1010" t="s">
        <v>123</v>
      </c>
      <c r="S1010" t="s">
        <v>60</v>
      </c>
      <c r="T1010" t="s">
        <v>296</v>
      </c>
      <c r="U1010" t="s">
        <v>259</v>
      </c>
      <c r="V1010" t="s">
        <v>61</v>
      </c>
      <c r="W1010" t="s">
        <v>441</v>
      </c>
      <c r="X1010" t="s">
        <v>119</v>
      </c>
      <c r="Y1010" t="s">
        <v>64</v>
      </c>
      <c r="Z1010" t="s">
        <v>51</v>
      </c>
      <c r="AA1010" t="s">
        <v>470</v>
      </c>
      <c r="AB1010" t="s">
        <v>66</v>
      </c>
      <c r="AC1010" t="s">
        <v>64</v>
      </c>
      <c r="AD1010" t="s">
        <v>399</v>
      </c>
      <c r="AE1010" t="s">
        <v>337</v>
      </c>
      <c r="AF1010" t="s">
        <v>111</v>
      </c>
      <c r="AG1010" t="s">
        <v>123</v>
      </c>
      <c r="AH1010" t="s">
        <v>71</v>
      </c>
      <c r="AI1010" t="s">
        <v>97</v>
      </c>
      <c r="AJ1010" t="s">
        <v>73</v>
      </c>
      <c r="AK1010" t="s">
        <v>210</v>
      </c>
      <c r="AL1010" t="s">
        <v>75</v>
      </c>
      <c r="AM1010" t="s">
        <v>76</v>
      </c>
      <c r="AN1010" t="s">
        <v>78</v>
      </c>
      <c r="AO1010" t="s">
        <v>168</v>
      </c>
      <c r="AP1010" t="s">
        <v>239</v>
      </c>
      <c r="AQ1010" t="s">
        <v>246</v>
      </c>
      <c r="AR1010" t="s">
        <v>56</v>
      </c>
      <c r="AS1010" t="s">
        <v>246</v>
      </c>
      <c r="AT1010" t="s">
        <v>164</v>
      </c>
      <c r="AU1010" t="s">
        <v>84</v>
      </c>
    </row>
    <row r="1011" spans="1:47" hidden="1" x14ac:dyDescent="0.3">
      <c r="A1011" t="s">
        <v>4613</v>
      </c>
      <c r="B1011" t="s">
        <v>4614</v>
      </c>
      <c r="C1011" s="1" t="str">
        <f t="shared" si="86"/>
        <v>21:0099</v>
      </c>
      <c r="D1011" s="1" t="str">
        <f t="shared" si="87"/>
        <v>21:0041</v>
      </c>
      <c r="E1011" t="s">
        <v>4615</v>
      </c>
      <c r="F1011" t="s">
        <v>4616</v>
      </c>
      <c r="H1011">
        <v>65.422917299999995</v>
      </c>
      <c r="I1011">
        <v>-110.4676453</v>
      </c>
      <c r="J1011" s="1" t="str">
        <f t="shared" si="84"/>
        <v>Till</v>
      </c>
      <c r="K1011" s="1" t="str">
        <f t="shared" si="85"/>
        <v>&lt;63 micron</v>
      </c>
      <c r="L1011" t="s">
        <v>51</v>
      </c>
      <c r="M1011" t="s">
        <v>355</v>
      </c>
      <c r="N1011" t="s">
        <v>181</v>
      </c>
      <c r="O1011" t="s">
        <v>375</v>
      </c>
      <c r="P1011" t="s">
        <v>81</v>
      </c>
      <c r="Q1011" t="s">
        <v>81</v>
      </c>
      <c r="R1011" t="s">
        <v>327</v>
      </c>
      <c r="S1011" t="s">
        <v>181</v>
      </c>
      <c r="T1011" t="s">
        <v>284</v>
      </c>
      <c r="U1011" t="s">
        <v>259</v>
      </c>
      <c r="V1011" t="s">
        <v>95</v>
      </c>
      <c r="W1011" t="s">
        <v>728</v>
      </c>
      <c r="X1011" t="s">
        <v>63</v>
      </c>
      <c r="Y1011" t="s">
        <v>64</v>
      </c>
      <c r="Z1011" t="s">
        <v>51</v>
      </c>
      <c r="AA1011" t="s">
        <v>101</v>
      </c>
      <c r="AB1011" t="s">
        <v>150</v>
      </c>
      <c r="AC1011" t="s">
        <v>64</v>
      </c>
      <c r="AD1011" t="s">
        <v>139</v>
      </c>
      <c r="AE1011" t="s">
        <v>507</v>
      </c>
      <c r="AF1011" t="s">
        <v>111</v>
      </c>
      <c r="AG1011" t="s">
        <v>211</v>
      </c>
      <c r="AH1011" t="s">
        <v>983</v>
      </c>
      <c r="AI1011" t="s">
        <v>321</v>
      </c>
      <c r="AJ1011" t="s">
        <v>73</v>
      </c>
      <c r="AK1011" t="s">
        <v>167</v>
      </c>
      <c r="AL1011" t="s">
        <v>75</v>
      </c>
      <c r="AM1011" t="s">
        <v>76</v>
      </c>
      <c r="AN1011" t="s">
        <v>78</v>
      </c>
      <c r="AO1011" t="s">
        <v>78</v>
      </c>
      <c r="AP1011" t="s">
        <v>584</v>
      </c>
      <c r="AQ1011" t="s">
        <v>300</v>
      </c>
      <c r="AR1011" t="s">
        <v>64</v>
      </c>
      <c r="AS1011" t="s">
        <v>81</v>
      </c>
      <c r="AT1011" t="s">
        <v>273</v>
      </c>
      <c r="AU1011" t="s">
        <v>84</v>
      </c>
    </row>
    <row r="1012" spans="1:47" hidden="1" x14ac:dyDescent="0.3">
      <c r="A1012" t="s">
        <v>4617</v>
      </c>
      <c r="B1012" t="s">
        <v>4618</v>
      </c>
      <c r="C1012" s="1" t="str">
        <f t="shared" si="86"/>
        <v>21:0099</v>
      </c>
      <c r="D1012" s="1" t="str">
        <f t="shared" si="87"/>
        <v>21:0041</v>
      </c>
      <c r="E1012" t="s">
        <v>4619</v>
      </c>
      <c r="F1012" t="s">
        <v>4620</v>
      </c>
      <c r="H1012">
        <v>65.4189145</v>
      </c>
      <c r="I1012">
        <v>-110.6672488</v>
      </c>
      <c r="J1012" s="1" t="str">
        <f t="shared" si="84"/>
        <v>Till</v>
      </c>
      <c r="K1012" s="1" t="str">
        <f t="shared" si="85"/>
        <v>&lt;63 micron</v>
      </c>
      <c r="L1012" t="s">
        <v>51</v>
      </c>
      <c r="M1012" t="s">
        <v>297</v>
      </c>
      <c r="N1012" t="s">
        <v>53</v>
      </c>
      <c r="O1012" t="s">
        <v>360</v>
      </c>
      <c r="P1012" t="s">
        <v>117</v>
      </c>
      <c r="Q1012" t="s">
        <v>259</v>
      </c>
      <c r="R1012" t="s">
        <v>607</v>
      </c>
      <c r="S1012" t="s">
        <v>97</v>
      </c>
      <c r="T1012" t="s">
        <v>382</v>
      </c>
      <c r="U1012" t="s">
        <v>259</v>
      </c>
      <c r="V1012" t="s">
        <v>61</v>
      </c>
      <c r="W1012" t="s">
        <v>538</v>
      </c>
      <c r="X1012" t="s">
        <v>63</v>
      </c>
      <c r="Y1012" t="s">
        <v>64</v>
      </c>
      <c r="Z1012" t="s">
        <v>51</v>
      </c>
      <c r="AA1012" t="s">
        <v>276</v>
      </c>
      <c r="AB1012" t="s">
        <v>150</v>
      </c>
      <c r="AC1012" t="s">
        <v>64</v>
      </c>
      <c r="AD1012" t="s">
        <v>577</v>
      </c>
      <c r="AE1012" t="s">
        <v>507</v>
      </c>
      <c r="AF1012" t="s">
        <v>249</v>
      </c>
      <c r="AG1012" t="s">
        <v>156</v>
      </c>
      <c r="AH1012" t="s">
        <v>983</v>
      </c>
      <c r="AI1012" t="s">
        <v>929</v>
      </c>
      <c r="AJ1012" t="s">
        <v>73</v>
      </c>
      <c r="AK1012" t="s">
        <v>297</v>
      </c>
      <c r="AL1012" t="s">
        <v>75</v>
      </c>
      <c r="AM1012" t="s">
        <v>76</v>
      </c>
      <c r="AN1012" t="s">
        <v>78</v>
      </c>
      <c r="AO1012" t="s">
        <v>168</v>
      </c>
      <c r="AP1012" t="s">
        <v>252</v>
      </c>
      <c r="AQ1012" t="s">
        <v>300</v>
      </c>
      <c r="AR1012" t="s">
        <v>64</v>
      </c>
      <c r="AS1012" t="s">
        <v>81</v>
      </c>
      <c r="AT1012" t="s">
        <v>621</v>
      </c>
      <c r="AU1012" t="s">
        <v>84</v>
      </c>
    </row>
    <row r="1013" spans="1:47" hidden="1" x14ac:dyDescent="0.3">
      <c r="A1013" t="s">
        <v>4621</v>
      </c>
      <c r="B1013" t="s">
        <v>4622</v>
      </c>
      <c r="C1013" s="1" t="str">
        <f t="shared" si="86"/>
        <v>21:0099</v>
      </c>
      <c r="D1013" s="1" t="str">
        <f t="shared" si="87"/>
        <v>21:0041</v>
      </c>
      <c r="E1013" t="s">
        <v>4623</v>
      </c>
      <c r="F1013" t="s">
        <v>4624</v>
      </c>
      <c r="H1013">
        <v>65.345887300000001</v>
      </c>
      <c r="I1013">
        <v>-110.662802</v>
      </c>
      <c r="J1013" s="1" t="str">
        <f t="shared" si="84"/>
        <v>Till</v>
      </c>
      <c r="K1013" s="1" t="str">
        <f t="shared" si="85"/>
        <v>&lt;63 micron</v>
      </c>
      <c r="L1013" t="s">
        <v>51</v>
      </c>
      <c r="M1013" t="s">
        <v>422</v>
      </c>
      <c r="N1013" t="s">
        <v>56</v>
      </c>
      <c r="O1013" t="s">
        <v>203</v>
      </c>
      <c r="P1013" t="s">
        <v>170</v>
      </c>
      <c r="Q1013" t="s">
        <v>81</v>
      </c>
      <c r="R1013" t="s">
        <v>413</v>
      </c>
      <c r="S1013" t="s">
        <v>119</v>
      </c>
      <c r="T1013" t="s">
        <v>149</v>
      </c>
      <c r="U1013" t="s">
        <v>64</v>
      </c>
      <c r="V1013" t="s">
        <v>154</v>
      </c>
      <c r="W1013" t="s">
        <v>630</v>
      </c>
      <c r="X1013" t="s">
        <v>97</v>
      </c>
      <c r="Y1013" t="s">
        <v>64</v>
      </c>
      <c r="Z1013" t="s">
        <v>51</v>
      </c>
      <c r="AA1013" t="s">
        <v>337</v>
      </c>
      <c r="AB1013" t="s">
        <v>428</v>
      </c>
      <c r="AC1013" t="s">
        <v>64</v>
      </c>
      <c r="AD1013" t="s">
        <v>583</v>
      </c>
      <c r="AE1013" t="s">
        <v>269</v>
      </c>
      <c r="AF1013" t="s">
        <v>111</v>
      </c>
      <c r="AG1013" t="s">
        <v>382</v>
      </c>
      <c r="AH1013" t="s">
        <v>194</v>
      </c>
      <c r="AI1013" t="s">
        <v>686</v>
      </c>
      <c r="AJ1013" t="s">
        <v>73</v>
      </c>
      <c r="AK1013" t="s">
        <v>405</v>
      </c>
      <c r="AL1013" t="s">
        <v>75</v>
      </c>
      <c r="AM1013" t="s">
        <v>76</v>
      </c>
      <c r="AN1013" t="s">
        <v>154</v>
      </c>
      <c r="AO1013" t="s">
        <v>78</v>
      </c>
      <c r="AP1013" t="s">
        <v>430</v>
      </c>
      <c r="AQ1013" t="s">
        <v>77</v>
      </c>
      <c r="AR1013" t="s">
        <v>64</v>
      </c>
      <c r="AS1013" t="s">
        <v>300</v>
      </c>
      <c r="AT1013" t="s">
        <v>171</v>
      </c>
      <c r="AU1013" t="s">
        <v>84</v>
      </c>
    </row>
    <row r="1014" spans="1:47" hidden="1" x14ac:dyDescent="0.3">
      <c r="A1014" t="s">
        <v>4625</v>
      </c>
      <c r="B1014" t="s">
        <v>4626</v>
      </c>
      <c r="C1014" s="1" t="str">
        <f t="shared" si="86"/>
        <v>21:0099</v>
      </c>
      <c r="D1014" s="1" t="str">
        <f t="shared" si="87"/>
        <v>21:0041</v>
      </c>
      <c r="E1014" t="s">
        <v>4627</v>
      </c>
      <c r="F1014" t="s">
        <v>4628</v>
      </c>
      <c r="H1014">
        <v>65.3400757</v>
      </c>
      <c r="I1014">
        <v>-110.5567447</v>
      </c>
      <c r="J1014" s="1" t="str">
        <f t="shared" si="84"/>
        <v>Till</v>
      </c>
      <c r="K1014" s="1" t="str">
        <f t="shared" si="85"/>
        <v>&lt;63 micron</v>
      </c>
      <c r="L1014" t="s">
        <v>51</v>
      </c>
      <c r="M1014" t="s">
        <v>58</v>
      </c>
      <c r="N1014" t="s">
        <v>53</v>
      </c>
      <c r="O1014" t="s">
        <v>189</v>
      </c>
      <c r="P1014" t="s">
        <v>126</v>
      </c>
      <c r="Q1014" t="s">
        <v>259</v>
      </c>
      <c r="R1014" t="s">
        <v>123</v>
      </c>
      <c r="S1014" t="s">
        <v>119</v>
      </c>
      <c r="T1014" t="s">
        <v>217</v>
      </c>
      <c r="U1014" t="s">
        <v>81</v>
      </c>
      <c r="V1014" t="s">
        <v>147</v>
      </c>
      <c r="W1014" t="s">
        <v>1046</v>
      </c>
      <c r="X1014" t="s">
        <v>63</v>
      </c>
      <c r="Y1014" t="s">
        <v>64</v>
      </c>
      <c r="Z1014" t="s">
        <v>51</v>
      </c>
      <c r="AA1014" t="s">
        <v>470</v>
      </c>
      <c r="AB1014" t="s">
        <v>408</v>
      </c>
      <c r="AC1014" t="s">
        <v>81</v>
      </c>
      <c r="AD1014" t="s">
        <v>77</v>
      </c>
      <c r="AE1014" t="s">
        <v>507</v>
      </c>
      <c r="AF1014" t="s">
        <v>145</v>
      </c>
      <c r="AG1014" t="s">
        <v>363</v>
      </c>
      <c r="AH1014" t="s">
        <v>71</v>
      </c>
      <c r="AI1014" t="s">
        <v>119</v>
      </c>
      <c r="AJ1014" t="s">
        <v>73</v>
      </c>
      <c r="AK1014" t="s">
        <v>155</v>
      </c>
      <c r="AL1014" t="s">
        <v>75</v>
      </c>
      <c r="AM1014" t="s">
        <v>76</v>
      </c>
      <c r="AN1014" t="s">
        <v>78</v>
      </c>
      <c r="AO1014" t="s">
        <v>78</v>
      </c>
      <c r="AP1014" t="s">
        <v>636</v>
      </c>
      <c r="AQ1014" t="s">
        <v>92</v>
      </c>
      <c r="AR1014" t="s">
        <v>64</v>
      </c>
      <c r="AS1014" t="s">
        <v>246</v>
      </c>
      <c r="AT1014" t="s">
        <v>113</v>
      </c>
      <c r="AU1014" t="s">
        <v>84</v>
      </c>
    </row>
    <row r="1015" spans="1:47" hidden="1" x14ac:dyDescent="0.3">
      <c r="A1015" t="s">
        <v>4629</v>
      </c>
      <c r="B1015" t="s">
        <v>4630</v>
      </c>
      <c r="C1015" s="1" t="str">
        <f t="shared" si="86"/>
        <v>21:0099</v>
      </c>
      <c r="D1015" s="1" t="str">
        <f t="shared" si="87"/>
        <v>21:0041</v>
      </c>
      <c r="E1015" t="s">
        <v>4631</v>
      </c>
      <c r="F1015" t="s">
        <v>4632</v>
      </c>
      <c r="H1015">
        <v>65.305473199999994</v>
      </c>
      <c r="I1015">
        <v>-110.7229761</v>
      </c>
      <c r="J1015" s="1" t="str">
        <f t="shared" si="84"/>
        <v>Till</v>
      </c>
      <c r="K1015" s="1" t="str">
        <f t="shared" si="85"/>
        <v>&lt;63 micron</v>
      </c>
      <c r="L1015" t="s">
        <v>51</v>
      </c>
      <c r="M1015" t="s">
        <v>124</v>
      </c>
      <c r="N1015" t="s">
        <v>181</v>
      </c>
      <c r="O1015" t="s">
        <v>909</v>
      </c>
      <c r="P1015" t="s">
        <v>78</v>
      </c>
      <c r="Q1015" t="s">
        <v>81</v>
      </c>
      <c r="R1015" t="s">
        <v>93</v>
      </c>
      <c r="S1015" t="s">
        <v>97</v>
      </c>
      <c r="T1015" t="s">
        <v>249</v>
      </c>
      <c r="U1015" t="s">
        <v>81</v>
      </c>
      <c r="V1015" t="s">
        <v>95</v>
      </c>
      <c r="W1015" t="s">
        <v>480</v>
      </c>
      <c r="X1015" t="s">
        <v>63</v>
      </c>
      <c r="Y1015" t="s">
        <v>64</v>
      </c>
      <c r="Z1015" t="s">
        <v>51</v>
      </c>
      <c r="AA1015" t="s">
        <v>276</v>
      </c>
      <c r="AB1015" t="s">
        <v>150</v>
      </c>
      <c r="AC1015" t="s">
        <v>64</v>
      </c>
      <c r="AD1015" t="s">
        <v>326</v>
      </c>
      <c r="AE1015" t="s">
        <v>419</v>
      </c>
      <c r="AF1015" t="s">
        <v>111</v>
      </c>
      <c r="AG1015" t="s">
        <v>338</v>
      </c>
      <c r="AH1015" t="s">
        <v>194</v>
      </c>
      <c r="AI1015" t="s">
        <v>161</v>
      </c>
      <c r="AJ1015" t="s">
        <v>73</v>
      </c>
      <c r="AK1015" t="s">
        <v>473</v>
      </c>
      <c r="AL1015" t="s">
        <v>75</v>
      </c>
      <c r="AM1015" t="s">
        <v>76</v>
      </c>
      <c r="AN1015" t="s">
        <v>78</v>
      </c>
      <c r="AO1015" t="s">
        <v>78</v>
      </c>
      <c r="AP1015" t="s">
        <v>252</v>
      </c>
      <c r="AQ1015" t="s">
        <v>82</v>
      </c>
      <c r="AR1015" t="s">
        <v>64</v>
      </c>
      <c r="AS1015" t="s">
        <v>81</v>
      </c>
      <c r="AT1015" t="s">
        <v>171</v>
      </c>
      <c r="AU1015" t="s">
        <v>84</v>
      </c>
    </row>
    <row r="1016" spans="1:47" hidden="1" x14ac:dyDescent="0.3">
      <c r="A1016" t="s">
        <v>4633</v>
      </c>
      <c r="B1016" t="s">
        <v>4634</v>
      </c>
      <c r="C1016" s="1" t="str">
        <f t="shared" si="86"/>
        <v>21:0099</v>
      </c>
      <c r="D1016" s="1" t="str">
        <f t="shared" si="87"/>
        <v>21:0041</v>
      </c>
      <c r="E1016" t="s">
        <v>4635</v>
      </c>
      <c r="F1016" t="s">
        <v>4636</v>
      </c>
      <c r="H1016">
        <v>65.271408600000001</v>
      </c>
      <c r="I1016">
        <v>-110.5914058</v>
      </c>
      <c r="J1016" s="1" t="str">
        <f t="shared" si="84"/>
        <v>Till</v>
      </c>
      <c r="K1016" s="1" t="str">
        <f t="shared" si="85"/>
        <v>&lt;63 micron</v>
      </c>
      <c r="L1016" t="s">
        <v>51</v>
      </c>
      <c r="M1016" t="s">
        <v>124</v>
      </c>
      <c r="N1016" t="s">
        <v>119</v>
      </c>
      <c r="O1016" t="s">
        <v>532</v>
      </c>
      <c r="P1016" t="s">
        <v>333</v>
      </c>
      <c r="Q1016" t="s">
        <v>259</v>
      </c>
      <c r="R1016" t="s">
        <v>113</v>
      </c>
      <c r="S1016" t="s">
        <v>63</v>
      </c>
      <c r="T1016" t="s">
        <v>145</v>
      </c>
      <c r="U1016" t="s">
        <v>81</v>
      </c>
      <c r="V1016" t="s">
        <v>117</v>
      </c>
      <c r="W1016" t="s">
        <v>992</v>
      </c>
      <c r="X1016" t="s">
        <v>119</v>
      </c>
      <c r="Y1016" t="s">
        <v>64</v>
      </c>
      <c r="Z1016" t="s">
        <v>51</v>
      </c>
      <c r="AA1016" t="s">
        <v>336</v>
      </c>
      <c r="AB1016" t="s">
        <v>391</v>
      </c>
      <c r="AC1016" t="s">
        <v>64</v>
      </c>
      <c r="AD1016" t="s">
        <v>685</v>
      </c>
      <c r="AE1016" t="s">
        <v>276</v>
      </c>
      <c r="AF1016" t="s">
        <v>111</v>
      </c>
      <c r="AG1016" t="s">
        <v>164</v>
      </c>
      <c r="AH1016" t="s">
        <v>71</v>
      </c>
      <c r="AI1016" t="s">
        <v>72</v>
      </c>
      <c r="AJ1016" t="s">
        <v>73</v>
      </c>
      <c r="AK1016" t="s">
        <v>196</v>
      </c>
      <c r="AL1016" t="s">
        <v>75</v>
      </c>
      <c r="AM1016" t="s">
        <v>76</v>
      </c>
      <c r="AN1016" t="s">
        <v>78</v>
      </c>
      <c r="AO1016" t="s">
        <v>168</v>
      </c>
      <c r="AP1016" t="s">
        <v>166</v>
      </c>
      <c r="AQ1016" t="s">
        <v>333</v>
      </c>
      <c r="AR1016" t="s">
        <v>64</v>
      </c>
      <c r="AS1016" t="s">
        <v>299</v>
      </c>
      <c r="AT1016" t="s">
        <v>217</v>
      </c>
      <c r="AU1016" t="s">
        <v>84</v>
      </c>
    </row>
    <row r="1017" spans="1:47" hidden="1" x14ac:dyDescent="0.3">
      <c r="A1017" t="s">
        <v>4637</v>
      </c>
      <c r="B1017" t="s">
        <v>4638</v>
      </c>
      <c r="C1017" s="1" t="str">
        <f t="shared" si="86"/>
        <v>21:0099</v>
      </c>
      <c r="D1017" s="1" t="str">
        <f t="shared" si="87"/>
        <v>21:0041</v>
      </c>
      <c r="E1017" t="s">
        <v>4639</v>
      </c>
      <c r="F1017" t="s">
        <v>4640</v>
      </c>
      <c r="H1017">
        <v>65.273606099999995</v>
      </c>
      <c r="I1017">
        <v>-110.4656446</v>
      </c>
      <c r="J1017" s="1" t="str">
        <f t="shared" si="84"/>
        <v>Till</v>
      </c>
      <c r="K1017" s="1" t="str">
        <f t="shared" si="85"/>
        <v>&lt;63 micron</v>
      </c>
      <c r="L1017" t="s">
        <v>51</v>
      </c>
      <c r="M1017" t="s">
        <v>81</v>
      </c>
      <c r="N1017" t="s">
        <v>119</v>
      </c>
      <c r="O1017" t="s">
        <v>112</v>
      </c>
      <c r="P1017" t="s">
        <v>283</v>
      </c>
      <c r="Q1017" t="s">
        <v>259</v>
      </c>
      <c r="R1017" t="s">
        <v>197</v>
      </c>
      <c r="S1017" t="s">
        <v>97</v>
      </c>
      <c r="T1017" t="s">
        <v>156</v>
      </c>
      <c r="U1017" t="s">
        <v>81</v>
      </c>
      <c r="V1017" t="s">
        <v>147</v>
      </c>
      <c r="W1017" t="s">
        <v>205</v>
      </c>
      <c r="X1017" t="s">
        <v>72</v>
      </c>
      <c r="Y1017" t="s">
        <v>64</v>
      </c>
      <c r="Z1017" t="s">
        <v>51</v>
      </c>
      <c r="AA1017" t="s">
        <v>192</v>
      </c>
      <c r="AB1017" t="s">
        <v>2055</v>
      </c>
      <c r="AC1017" t="s">
        <v>64</v>
      </c>
      <c r="AD1017" t="s">
        <v>820</v>
      </c>
      <c r="AE1017" t="s">
        <v>176</v>
      </c>
      <c r="AF1017" t="s">
        <v>111</v>
      </c>
      <c r="AG1017" t="s">
        <v>284</v>
      </c>
      <c r="AH1017" t="s">
        <v>71</v>
      </c>
      <c r="AI1017" t="s">
        <v>138</v>
      </c>
      <c r="AJ1017" t="s">
        <v>73</v>
      </c>
      <c r="AK1017" t="s">
        <v>314</v>
      </c>
      <c r="AL1017" t="s">
        <v>75</v>
      </c>
      <c r="AM1017" t="s">
        <v>76</v>
      </c>
      <c r="AN1017" t="s">
        <v>168</v>
      </c>
      <c r="AO1017" t="s">
        <v>137</v>
      </c>
      <c r="AP1017" t="s">
        <v>72</v>
      </c>
      <c r="AQ1017" t="s">
        <v>481</v>
      </c>
      <c r="AR1017" t="s">
        <v>64</v>
      </c>
      <c r="AS1017" t="s">
        <v>299</v>
      </c>
      <c r="AT1017" t="s">
        <v>156</v>
      </c>
      <c r="AU1017" t="s">
        <v>84</v>
      </c>
    </row>
    <row r="1018" spans="1:47" hidden="1" x14ac:dyDescent="0.3">
      <c r="A1018" t="s">
        <v>4641</v>
      </c>
      <c r="B1018" t="s">
        <v>4642</v>
      </c>
      <c r="C1018" s="1" t="str">
        <f t="shared" si="86"/>
        <v>21:0099</v>
      </c>
      <c r="D1018" s="1" t="str">
        <f t="shared" si="87"/>
        <v>21:0041</v>
      </c>
      <c r="E1018" t="s">
        <v>4643</v>
      </c>
      <c r="F1018" t="s">
        <v>4644</v>
      </c>
      <c r="H1018">
        <v>65.273245700000004</v>
      </c>
      <c r="I1018">
        <v>-110.2229162</v>
      </c>
      <c r="J1018" s="1" t="str">
        <f t="shared" si="84"/>
        <v>Till</v>
      </c>
      <c r="K1018" s="1" t="str">
        <f t="shared" si="85"/>
        <v>&lt;63 micron</v>
      </c>
      <c r="L1018" t="s">
        <v>51</v>
      </c>
      <c r="M1018" t="s">
        <v>196</v>
      </c>
      <c r="N1018" t="s">
        <v>56</v>
      </c>
      <c r="O1018" t="s">
        <v>270</v>
      </c>
      <c r="P1018" t="s">
        <v>95</v>
      </c>
      <c r="Q1018" t="s">
        <v>81</v>
      </c>
      <c r="R1018" t="s">
        <v>308</v>
      </c>
      <c r="S1018" t="s">
        <v>97</v>
      </c>
      <c r="T1018" t="s">
        <v>218</v>
      </c>
      <c r="U1018" t="s">
        <v>259</v>
      </c>
      <c r="V1018" t="s">
        <v>95</v>
      </c>
      <c r="W1018" t="s">
        <v>326</v>
      </c>
      <c r="X1018" t="s">
        <v>63</v>
      </c>
      <c r="Y1018" t="s">
        <v>64</v>
      </c>
      <c r="Z1018" t="s">
        <v>51</v>
      </c>
      <c r="AA1018" t="s">
        <v>101</v>
      </c>
      <c r="AB1018" t="s">
        <v>150</v>
      </c>
      <c r="AC1018" t="s">
        <v>64</v>
      </c>
      <c r="AD1018" t="s">
        <v>538</v>
      </c>
      <c r="AE1018" t="s">
        <v>337</v>
      </c>
      <c r="AF1018" t="s">
        <v>156</v>
      </c>
      <c r="AG1018" t="s">
        <v>346</v>
      </c>
      <c r="AH1018" t="s">
        <v>71</v>
      </c>
      <c r="AI1018" t="s">
        <v>636</v>
      </c>
      <c r="AJ1018" t="s">
        <v>73</v>
      </c>
      <c r="AK1018" t="s">
        <v>210</v>
      </c>
      <c r="AL1018" t="s">
        <v>75</v>
      </c>
      <c r="AM1018" t="s">
        <v>76</v>
      </c>
      <c r="AN1018" t="s">
        <v>259</v>
      </c>
      <c r="AO1018" t="s">
        <v>104</v>
      </c>
      <c r="AP1018" t="s">
        <v>252</v>
      </c>
      <c r="AQ1018" t="s">
        <v>246</v>
      </c>
      <c r="AR1018" t="s">
        <v>64</v>
      </c>
      <c r="AS1018" t="s">
        <v>246</v>
      </c>
      <c r="AT1018" t="s">
        <v>171</v>
      </c>
      <c r="AU1018" t="s">
        <v>84</v>
      </c>
    </row>
    <row r="1019" spans="1:47" hidden="1" x14ac:dyDescent="0.3">
      <c r="A1019" t="s">
        <v>4645</v>
      </c>
      <c r="B1019" t="s">
        <v>4646</v>
      </c>
      <c r="C1019" s="1" t="str">
        <f t="shared" si="86"/>
        <v>21:0099</v>
      </c>
      <c r="D1019" s="1" t="str">
        <f t="shared" si="87"/>
        <v>21:0041</v>
      </c>
      <c r="E1019" t="s">
        <v>4647</v>
      </c>
      <c r="F1019" t="s">
        <v>4648</v>
      </c>
      <c r="H1019">
        <v>65.269458400000005</v>
      </c>
      <c r="I1019">
        <v>-110.05232410000001</v>
      </c>
      <c r="J1019" s="1" t="str">
        <f t="shared" si="84"/>
        <v>Till</v>
      </c>
      <c r="K1019" s="1" t="str">
        <f t="shared" si="85"/>
        <v>&lt;63 micron</v>
      </c>
      <c r="L1019" t="s">
        <v>51</v>
      </c>
      <c r="M1019" t="s">
        <v>72</v>
      </c>
      <c r="N1019" t="s">
        <v>72</v>
      </c>
      <c r="O1019" t="s">
        <v>245</v>
      </c>
      <c r="P1019" t="s">
        <v>117</v>
      </c>
      <c r="Q1019" t="s">
        <v>64</v>
      </c>
      <c r="R1019" t="s">
        <v>249</v>
      </c>
      <c r="S1019" t="s">
        <v>63</v>
      </c>
      <c r="T1019" t="s">
        <v>123</v>
      </c>
      <c r="U1019" t="s">
        <v>81</v>
      </c>
      <c r="V1019" t="s">
        <v>154</v>
      </c>
      <c r="W1019" t="s">
        <v>320</v>
      </c>
      <c r="X1019" t="s">
        <v>97</v>
      </c>
      <c r="Y1019" t="s">
        <v>64</v>
      </c>
      <c r="Z1019" t="s">
        <v>51</v>
      </c>
      <c r="AA1019" t="s">
        <v>152</v>
      </c>
      <c r="AB1019" t="s">
        <v>606</v>
      </c>
      <c r="AC1019" t="s">
        <v>64</v>
      </c>
      <c r="AD1019" t="s">
        <v>237</v>
      </c>
      <c r="AE1019" t="s">
        <v>269</v>
      </c>
      <c r="AF1019" t="s">
        <v>111</v>
      </c>
      <c r="AG1019" t="s">
        <v>318</v>
      </c>
      <c r="AH1019" t="s">
        <v>983</v>
      </c>
      <c r="AI1019" t="s">
        <v>169</v>
      </c>
      <c r="AJ1019" t="s">
        <v>73</v>
      </c>
      <c r="AK1019" t="s">
        <v>116</v>
      </c>
      <c r="AL1019" t="s">
        <v>75</v>
      </c>
      <c r="AM1019" t="s">
        <v>76</v>
      </c>
      <c r="AN1019" t="s">
        <v>78</v>
      </c>
      <c r="AO1019" t="s">
        <v>78</v>
      </c>
      <c r="AP1019" t="s">
        <v>600</v>
      </c>
      <c r="AQ1019" t="s">
        <v>81</v>
      </c>
      <c r="AR1019" t="s">
        <v>64</v>
      </c>
      <c r="AS1019" t="s">
        <v>81</v>
      </c>
      <c r="AT1019" t="s">
        <v>171</v>
      </c>
      <c r="AU1019" t="s">
        <v>84</v>
      </c>
    </row>
    <row r="1020" spans="1:47" hidden="1" x14ac:dyDescent="0.3">
      <c r="A1020" t="s">
        <v>4649</v>
      </c>
      <c r="B1020" t="s">
        <v>4650</v>
      </c>
      <c r="C1020" s="1" t="str">
        <f t="shared" si="86"/>
        <v>21:0099</v>
      </c>
      <c r="D1020" s="1" t="str">
        <f t="shared" si="87"/>
        <v>21:0041</v>
      </c>
      <c r="E1020" t="s">
        <v>4651</v>
      </c>
      <c r="F1020" t="s">
        <v>4652</v>
      </c>
      <c r="H1020">
        <v>65.326178100000007</v>
      </c>
      <c r="I1020">
        <v>-110.16765940000001</v>
      </c>
      <c r="J1020" s="1" t="str">
        <f t="shared" si="84"/>
        <v>Till</v>
      </c>
      <c r="K1020" s="1" t="str">
        <f t="shared" si="85"/>
        <v>&lt;63 micron</v>
      </c>
      <c r="L1020" t="s">
        <v>51</v>
      </c>
      <c r="M1020" t="s">
        <v>80</v>
      </c>
      <c r="N1020" t="s">
        <v>97</v>
      </c>
      <c r="O1020" t="s">
        <v>203</v>
      </c>
      <c r="P1020" t="s">
        <v>105</v>
      </c>
      <c r="Q1020" t="s">
        <v>259</v>
      </c>
      <c r="R1020" t="s">
        <v>384</v>
      </c>
      <c r="S1020" t="s">
        <v>97</v>
      </c>
      <c r="T1020" t="s">
        <v>548</v>
      </c>
      <c r="U1020" t="s">
        <v>259</v>
      </c>
      <c r="V1020" t="s">
        <v>61</v>
      </c>
      <c r="W1020" t="s">
        <v>854</v>
      </c>
      <c r="X1020" t="s">
        <v>119</v>
      </c>
      <c r="Y1020" t="s">
        <v>64</v>
      </c>
      <c r="Z1020" t="s">
        <v>51</v>
      </c>
      <c r="AA1020" t="s">
        <v>206</v>
      </c>
      <c r="AB1020" t="s">
        <v>319</v>
      </c>
      <c r="AC1020" t="s">
        <v>64</v>
      </c>
      <c r="AD1020" t="s">
        <v>519</v>
      </c>
      <c r="AE1020" t="s">
        <v>223</v>
      </c>
      <c r="AF1020" t="s">
        <v>111</v>
      </c>
      <c r="AG1020" t="s">
        <v>354</v>
      </c>
      <c r="AH1020" t="s">
        <v>194</v>
      </c>
      <c r="AI1020" t="s">
        <v>332</v>
      </c>
      <c r="AJ1020" t="s">
        <v>73</v>
      </c>
      <c r="AK1020" t="s">
        <v>339</v>
      </c>
      <c r="AL1020" t="s">
        <v>75</v>
      </c>
      <c r="AM1020" t="s">
        <v>76</v>
      </c>
      <c r="AN1020" t="s">
        <v>259</v>
      </c>
      <c r="AO1020" t="s">
        <v>104</v>
      </c>
      <c r="AP1020" t="s">
        <v>570</v>
      </c>
      <c r="AQ1020" t="s">
        <v>92</v>
      </c>
      <c r="AR1020" t="s">
        <v>64</v>
      </c>
      <c r="AS1020" t="s">
        <v>126</v>
      </c>
      <c r="AT1020" t="s">
        <v>273</v>
      </c>
      <c r="AU1020" t="s">
        <v>84</v>
      </c>
    </row>
    <row r="1021" spans="1:47" hidden="1" x14ac:dyDescent="0.3">
      <c r="A1021" t="s">
        <v>4653</v>
      </c>
      <c r="B1021" t="s">
        <v>4654</v>
      </c>
      <c r="C1021" s="1" t="str">
        <f t="shared" ref="C1021:C1047" si="88">HYPERLINK("https://geochem.nrcan.gc.ca/cdogs/content/bdl/bdl210099_e.htm", "21:0099")</f>
        <v>21:0099</v>
      </c>
      <c r="D1021" s="1" t="str">
        <f t="shared" ref="D1021:D1047" si="89">HYPERLINK("https://geochem.nrcan.gc.ca/cdogs/content/svy/svy210041_e.htm", "21:0041")</f>
        <v>21:0041</v>
      </c>
      <c r="E1021" t="s">
        <v>4655</v>
      </c>
      <c r="F1021" t="s">
        <v>4656</v>
      </c>
      <c r="H1021">
        <v>65.335532000000001</v>
      </c>
      <c r="I1021">
        <v>-110.3447417</v>
      </c>
      <c r="J1021" s="1" t="str">
        <f t="shared" si="84"/>
        <v>Till</v>
      </c>
      <c r="K1021" s="1" t="str">
        <f t="shared" si="85"/>
        <v>&lt;63 micron</v>
      </c>
      <c r="L1021" t="s">
        <v>51</v>
      </c>
      <c r="M1021" t="s">
        <v>271</v>
      </c>
      <c r="N1021" t="s">
        <v>116</v>
      </c>
      <c r="O1021" t="s">
        <v>163</v>
      </c>
      <c r="P1021" t="s">
        <v>300</v>
      </c>
      <c r="Q1021" t="s">
        <v>259</v>
      </c>
      <c r="R1021" t="s">
        <v>164</v>
      </c>
      <c r="S1021" t="s">
        <v>97</v>
      </c>
      <c r="T1021" t="s">
        <v>218</v>
      </c>
      <c r="U1021" t="s">
        <v>259</v>
      </c>
      <c r="V1021" t="s">
        <v>95</v>
      </c>
      <c r="W1021" t="s">
        <v>326</v>
      </c>
      <c r="X1021" t="s">
        <v>63</v>
      </c>
      <c r="Y1021" t="s">
        <v>64</v>
      </c>
      <c r="Z1021" t="s">
        <v>51</v>
      </c>
      <c r="AA1021" t="s">
        <v>276</v>
      </c>
      <c r="AB1021" t="s">
        <v>121</v>
      </c>
      <c r="AC1021" t="s">
        <v>259</v>
      </c>
      <c r="AD1021" t="s">
        <v>583</v>
      </c>
      <c r="AE1021" t="s">
        <v>287</v>
      </c>
      <c r="AF1021" t="s">
        <v>111</v>
      </c>
      <c r="AG1021" t="s">
        <v>413</v>
      </c>
      <c r="AH1021" t="s">
        <v>71</v>
      </c>
      <c r="AI1021" t="s">
        <v>293</v>
      </c>
      <c r="AJ1021" t="s">
        <v>73</v>
      </c>
      <c r="AK1021" t="s">
        <v>297</v>
      </c>
      <c r="AL1021" t="s">
        <v>75</v>
      </c>
      <c r="AM1021" t="s">
        <v>76</v>
      </c>
      <c r="AN1021" t="s">
        <v>78</v>
      </c>
      <c r="AO1021" t="s">
        <v>78</v>
      </c>
      <c r="AP1021" t="s">
        <v>584</v>
      </c>
      <c r="AQ1021" t="s">
        <v>82</v>
      </c>
      <c r="AR1021" t="s">
        <v>64</v>
      </c>
      <c r="AS1021" t="s">
        <v>246</v>
      </c>
      <c r="AT1021" t="s">
        <v>171</v>
      </c>
      <c r="AU1021" t="s">
        <v>84</v>
      </c>
    </row>
    <row r="1022" spans="1:47" hidden="1" x14ac:dyDescent="0.3">
      <c r="A1022" t="s">
        <v>4657</v>
      </c>
      <c r="B1022" t="s">
        <v>4658</v>
      </c>
      <c r="C1022" s="1" t="str">
        <f t="shared" si="88"/>
        <v>21:0099</v>
      </c>
      <c r="D1022" s="1" t="str">
        <f t="shared" si="89"/>
        <v>21:0041</v>
      </c>
      <c r="E1022" t="s">
        <v>4659</v>
      </c>
      <c r="F1022" t="s">
        <v>4660</v>
      </c>
      <c r="H1022">
        <v>65.385099299999993</v>
      </c>
      <c r="I1022">
        <v>-110.27260649999999</v>
      </c>
      <c r="J1022" s="1" t="str">
        <f t="shared" si="84"/>
        <v>Till</v>
      </c>
      <c r="K1022" s="1" t="str">
        <f t="shared" si="85"/>
        <v>&lt;63 micron</v>
      </c>
      <c r="L1022" t="s">
        <v>51</v>
      </c>
      <c r="M1022" t="s">
        <v>170</v>
      </c>
      <c r="N1022" t="s">
        <v>60</v>
      </c>
      <c r="O1022" t="s">
        <v>245</v>
      </c>
      <c r="P1022" t="s">
        <v>95</v>
      </c>
      <c r="Q1022" t="s">
        <v>259</v>
      </c>
      <c r="R1022" t="s">
        <v>414</v>
      </c>
      <c r="S1022" t="s">
        <v>181</v>
      </c>
      <c r="T1022" t="s">
        <v>548</v>
      </c>
      <c r="U1022" t="s">
        <v>81</v>
      </c>
      <c r="V1022" t="s">
        <v>95</v>
      </c>
      <c r="W1022" t="s">
        <v>441</v>
      </c>
      <c r="X1022" t="s">
        <v>63</v>
      </c>
      <c r="Y1022" t="s">
        <v>64</v>
      </c>
      <c r="Z1022" t="s">
        <v>51</v>
      </c>
      <c r="AA1022" t="s">
        <v>276</v>
      </c>
      <c r="AB1022" t="s">
        <v>408</v>
      </c>
      <c r="AC1022" t="s">
        <v>64</v>
      </c>
      <c r="AD1022" t="s">
        <v>538</v>
      </c>
      <c r="AE1022" t="s">
        <v>507</v>
      </c>
      <c r="AF1022" t="s">
        <v>111</v>
      </c>
      <c r="AG1022" t="s">
        <v>413</v>
      </c>
      <c r="AH1022" t="s">
        <v>71</v>
      </c>
      <c r="AI1022" t="s">
        <v>226</v>
      </c>
      <c r="AJ1022" t="s">
        <v>73</v>
      </c>
      <c r="AK1022" t="s">
        <v>297</v>
      </c>
      <c r="AL1022" t="s">
        <v>75</v>
      </c>
      <c r="AM1022" t="s">
        <v>76</v>
      </c>
      <c r="AN1022" t="s">
        <v>78</v>
      </c>
      <c r="AO1022" t="s">
        <v>78</v>
      </c>
      <c r="AP1022" t="s">
        <v>332</v>
      </c>
      <c r="AQ1022" t="s">
        <v>300</v>
      </c>
      <c r="AR1022" t="s">
        <v>81</v>
      </c>
      <c r="AS1022" t="s">
        <v>82</v>
      </c>
      <c r="AT1022" t="s">
        <v>171</v>
      </c>
      <c r="AU1022" t="s">
        <v>84</v>
      </c>
    </row>
    <row r="1023" spans="1:47" hidden="1" x14ac:dyDescent="0.3">
      <c r="A1023" t="s">
        <v>4661</v>
      </c>
      <c r="B1023" t="s">
        <v>4662</v>
      </c>
      <c r="C1023" s="1" t="str">
        <f t="shared" si="88"/>
        <v>21:0099</v>
      </c>
      <c r="D1023" s="1" t="str">
        <f t="shared" si="89"/>
        <v>21:0041</v>
      </c>
      <c r="E1023" t="s">
        <v>4663</v>
      </c>
      <c r="F1023" t="s">
        <v>4664</v>
      </c>
      <c r="H1023">
        <v>65.360379600000002</v>
      </c>
      <c r="I1023">
        <v>-110.09987030000001</v>
      </c>
      <c r="J1023" s="1" t="str">
        <f t="shared" si="84"/>
        <v>Till</v>
      </c>
      <c r="K1023" s="1" t="str">
        <f t="shared" si="85"/>
        <v>&lt;63 micron</v>
      </c>
      <c r="L1023" t="s">
        <v>51</v>
      </c>
      <c r="M1023" t="s">
        <v>72</v>
      </c>
      <c r="N1023" t="s">
        <v>58</v>
      </c>
      <c r="O1023" t="s">
        <v>245</v>
      </c>
      <c r="P1023" t="s">
        <v>61</v>
      </c>
      <c r="Q1023" t="s">
        <v>81</v>
      </c>
      <c r="R1023" t="s">
        <v>273</v>
      </c>
      <c r="S1023" t="s">
        <v>63</v>
      </c>
      <c r="T1023" t="s">
        <v>136</v>
      </c>
      <c r="U1023" t="s">
        <v>259</v>
      </c>
      <c r="V1023" t="s">
        <v>154</v>
      </c>
      <c r="W1023" t="s">
        <v>480</v>
      </c>
      <c r="X1023" t="s">
        <v>97</v>
      </c>
      <c r="Y1023" t="s">
        <v>64</v>
      </c>
      <c r="Z1023" t="s">
        <v>51</v>
      </c>
      <c r="AA1023" t="s">
        <v>162</v>
      </c>
      <c r="AB1023" t="s">
        <v>99</v>
      </c>
      <c r="AC1023" t="s">
        <v>64</v>
      </c>
      <c r="AD1023" t="s">
        <v>237</v>
      </c>
      <c r="AE1023" t="s">
        <v>419</v>
      </c>
      <c r="AF1023" t="s">
        <v>234</v>
      </c>
      <c r="AG1023" t="s">
        <v>363</v>
      </c>
      <c r="AH1023" t="s">
        <v>194</v>
      </c>
      <c r="AI1023" t="s">
        <v>161</v>
      </c>
      <c r="AJ1023" t="s">
        <v>73</v>
      </c>
      <c r="AK1023" t="s">
        <v>405</v>
      </c>
      <c r="AL1023" t="s">
        <v>75</v>
      </c>
      <c r="AM1023" t="s">
        <v>270</v>
      </c>
      <c r="AN1023" t="s">
        <v>78</v>
      </c>
      <c r="AO1023" t="s">
        <v>104</v>
      </c>
      <c r="AP1023" t="s">
        <v>600</v>
      </c>
      <c r="AQ1023" t="s">
        <v>139</v>
      </c>
      <c r="AR1023" t="s">
        <v>64</v>
      </c>
      <c r="AS1023" t="s">
        <v>139</v>
      </c>
      <c r="AT1023" t="s">
        <v>136</v>
      </c>
      <c r="AU1023" t="s">
        <v>84</v>
      </c>
    </row>
    <row r="1024" spans="1:47" hidden="1" x14ac:dyDescent="0.3">
      <c r="A1024" t="s">
        <v>4665</v>
      </c>
      <c r="B1024" t="s">
        <v>4666</v>
      </c>
      <c r="C1024" s="1" t="str">
        <f t="shared" si="88"/>
        <v>21:0099</v>
      </c>
      <c r="D1024" s="1" t="str">
        <f t="shared" si="89"/>
        <v>21:0041</v>
      </c>
      <c r="E1024" t="s">
        <v>4667</v>
      </c>
      <c r="F1024" t="s">
        <v>4668</v>
      </c>
      <c r="H1024">
        <v>65.421086500000001</v>
      </c>
      <c r="I1024">
        <v>-110.1710918</v>
      </c>
      <c r="J1024" s="1" t="str">
        <f t="shared" si="84"/>
        <v>Till</v>
      </c>
      <c r="K1024" s="1" t="str">
        <f t="shared" si="85"/>
        <v>&lt;63 micron</v>
      </c>
      <c r="L1024" t="s">
        <v>51</v>
      </c>
      <c r="M1024" t="s">
        <v>74</v>
      </c>
      <c r="N1024" t="s">
        <v>81</v>
      </c>
      <c r="O1024" t="s">
        <v>707</v>
      </c>
      <c r="P1024" t="s">
        <v>348</v>
      </c>
      <c r="Q1024" t="s">
        <v>81</v>
      </c>
      <c r="R1024" t="s">
        <v>156</v>
      </c>
      <c r="S1024" t="s">
        <v>97</v>
      </c>
      <c r="T1024" t="s">
        <v>354</v>
      </c>
      <c r="U1024" t="s">
        <v>259</v>
      </c>
      <c r="V1024" t="s">
        <v>154</v>
      </c>
      <c r="W1024" t="s">
        <v>427</v>
      </c>
      <c r="X1024" t="s">
        <v>63</v>
      </c>
      <c r="Y1024" t="s">
        <v>64</v>
      </c>
      <c r="Z1024" t="s">
        <v>51</v>
      </c>
      <c r="AA1024" t="s">
        <v>223</v>
      </c>
      <c r="AB1024" t="s">
        <v>121</v>
      </c>
      <c r="AC1024" t="s">
        <v>81</v>
      </c>
      <c r="AD1024" t="s">
        <v>471</v>
      </c>
      <c r="AE1024" t="s">
        <v>281</v>
      </c>
      <c r="AF1024" t="s">
        <v>338</v>
      </c>
      <c r="AG1024" t="s">
        <v>318</v>
      </c>
      <c r="AH1024" t="s">
        <v>194</v>
      </c>
      <c r="AI1024" t="s">
        <v>97</v>
      </c>
      <c r="AJ1024" t="s">
        <v>73</v>
      </c>
      <c r="AK1024" t="s">
        <v>116</v>
      </c>
      <c r="AL1024" t="s">
        <v>75</v>
      </c>
      <c r="AM1024" t="s">
        <v>76</v>
      </c>
      <c r="AN1024" t="s">
        <v>78</v>
      </c>
      <c r="AO1024" t="s">
        <v>104</v>
      </c>
      <c r="AP1024" t="s">
        <v>332</v>
      </c>
      <c r="AQ1024" t="s">
        <v>117</v>
      </c>
      <c r="AR1024" t="s">
        <v>64</v>
      </c>
      <c r="AS1024" t="s">
        <v>81</v>
      </c>
      <c r="AT1024" t="s">
        <v>171</v>
      </c>
      <c r="AU1024" t="s">
        <v>84</v>
      </c>
    </row>
    <row r="1025" spans="1:47" hidden="1" x14ac:dyDescent="0.3">
      <c r="A1025" t="s">
        <v>4669</v>
      </c>
      <c r="B1025" t="s">
        <v>4670</v>
      </c>
      <c r="C1025" s="1" t="str">
        <f t="shared" si="88"/>
        <v>21:0099</v>
      </c>
      <c r="D1025" s="1" t="str">
        <f t="shared" si="89"/>
        <v>21:0041</v>
      </c>
      <c r="E1025" t="s">
        <v>4671</v>
      </c>
      <c r="F1025" t="s">
        <v>4672</v>
      </c>
      <c r="H1025">
        <v>65.442570200000006</v>
      </c>
      <c r="I1025">
        <v>-110.1146239</v>
      </c>
      <c r="J1025" s="1" t="str">
        <f t="shared" si="84"/>
        <v>Till</v>
      </c>
      <c r="K1025" s="1" t="str">
        <f t="shared" si="85"/>
        <v>&lt;63 micron</v>
      </c>
      <c r="L1025" t="s">
        <v>51</v>
      </c>
      <c r="M1025" t="s">
        <v>430</v>
      </c>
      <c r="N1025" t="s">
        <v>97</v>
      </c>
      <c r="O1025" t="s">
        <v>189</v>
      </c>
      <c r="P1025" t="s">
        <v>137</v>
      </c>
      <c r="Q1025" t="s">
        <v>81</v>
      </c>
      <c r="R1025" t="s">
        <v>308</v>
      </c>
      <c r="S1025" t="s">
        <v>119</v>
      </c>
      <c r="T1025" t="s">
        <v>308</v>
      </c>
      <c r="U1025" t="s">
        <v>81</v>
      </c>
      <c r="V1025" t="s">
        <v>147</v>
      </c>
      <c r="W1025" t="s">
        <v>1594</v>
      </c>
      <c r="X1025" t="s">
        <v>63</v>
      </c>
      <c r="Y1025" t="s">
        <v>64</v>
      </c>
      <c r="Z1025" t="s">
        <v>51</v>
      </c>
      <c r="AA1025" t="s">
        <v>470</v>
      </c>
      <c r="AB1025" t="s">
        <v>319</v>
      </c>
      <c r="AC1025" t="s">
        <v>64</v>
      </c>
      <c r="AD1025" t="s">
        <v>471</v>
      </c>
      <c r="AE1025" t="s">
        <v>223</v>
      </c>
      <c r="AF1025" t="s">
        <v>145</v>
      </c>
      <c r="AG1025" t="s">
        <v>273</v>
      </c>
      <c r="AH1025" t="s">
        <v>71</v>
      </c>
      <c r="AI1025" t="s">
        <v>464</v>
      </c>
      <c r="AJ1025" t="s">
        <v>73</v>
      </c>
      <c r="AK1025" t="s">
        <v>210</v>
      </c>
      <c r="AL1025" t="s">
        <v>75</v>
      </c>
      <c r="AM1025" t="s">
        <v>76</v>
      </c>
      <c r="AN1025" t="s">
        <v>259</v>
      </c>
      <c r="AO1025" t="s">
        <v>104</v>
      </c>
      <c r="AP1025" t="s">
        <v>636</v>
      </c>
      <c r="AQ1025" t="s">
        <v>82</v>
      </c>
      <c r="AR1025" t="s">
        <v>64</v>
      </c>
      <c r="AS1025" t="s">
        <v>126</v>
      </c>
      <c r="AT1025" t="s">
        <v>171</v>
      </c>
      <c r="AU1025" t="s">
        <v>84</v>
      </c>
    </row>
    <row r="1026" spans="1:47" hidden="1" x14ac:dyDescent="0.3">
      <c r="A1026" t="s">
        <v>4673</v>
      </c>
      <c r="B1026" t="s">
        <v>4674</v>
      </c>
      <c r="C1026" s="1" t="str">
        <f t="shared" si="88"/>
        <v>21:0099</v>
      </c>
      <c r="D1026" s="1" t="str">
        <f t="shared" si="89"/>
        <v>21:0041</v>
      </c>
      <c r="E1026" t="s">
        <v>4675</v>
      </c>
      <c r="F1026" t="s">
        <v>4676</v>
      </c>
      <c r="H1026">
        <v>65.505477200000001</v>
      </c>
      <c r="I1026">
        <v>-110.03921099999999</v>
      </c>
      <c r="J1026" s="1" t="str">
        <f t="shared" si="84"/>
        <v>Till</v>
      </c>
      <c r="K1026" s="1" t="str">
        <f t="shared" si="85"/>
        <v>&lt;63 micron</v>
      </c>
      <c r="L1026" t="s">
        <v>51</v>
      </c>
      <c r="M1026" t="s">
        <v>595</v>
      </c>
      <c r="N1026" t="s">
        <v>119</v>
      </c>
      <c r="O1026" t="s">
        <v>270</v>
      </c>
      <c r="P1026" t="s">
        <v>81</v>
      </c>
      <c r="Q1026" t="s">
        <v>81</v>
      </c>
      <c r="R1026" t="s">
        <v>414</v>
      </c>
      <c r="S1026" t="s">
        <v>181</v>
      </c>
      <c r="T1026" t="s">
        <v>548</v>
      </c>
      <c r="U1026" t="s">
        <v>81</v>
      </c>
      <c r="V1026" t="s">
        <v>61</v>
      </c>
      <c r="W1026" t="s">
        <v>672</v>
      </c>
      <c r="X1026" t="s">
        <v>119</v>
      </c>
      <c r="Y1026" t="s">
        <v>64</v>
      </c>
      <c r="Z1026" t="s">
        <v>51</v>
      </c>
      <c r="AA1026" t="s">
        <v>276</v>
      </c>
      <c r="AB1026" t="s">
        <v>319</v>
      </c>
      <c r="AC1026" t="s">
        <v>259</v>
      </c>
      <c r="AD1026" t="s">
        <v>685</v>
      </c>
      <c r="AE1026" t="s">
        <v>507</v>
      </c>
      <c r="AF1026" t="s">
        <v>111</v>
      </c>
      <c r="AG1026" t="s">
        <v>149</v>
      </c>
      <c r="AH1026" t="s">
        <v>983</v>
      </c>
      <c r="AI1026" t="s">
        <v>202</v>
      </c>
      <c r="AJ1026" t="s">
        <v>73</v>
      </c>
      <c r="AK1026" t="s">
        <v>297</v>
      </c>
      <c r="AL1026" t="s">
        <v>75</v>
      </c>
      <c r="AM1026" t="s">
        <v>76</v>
      </c>
      <c r="AN1026" t="s">
        <v>78</v>
      </c>
      <c r="AO1026" t="s">
        <v>78</v>
      </c>
      <c r="AP1026" t="s">
        <v>298</v>
      </c>
      <c r="AQ1026" t="s">
        <v>81</v>
      </c>
      <c r="AR1026" t="s">
        <v>64</v>
      </c>
      <c r="AS1026" t="s">
        <v>82</v>
      </c>
      <c r="AT1026" t="s">
        <v>171</v>
      </c>
      <c r="AU1026" t="s">
        <v>84</v>
      </c>
    </row>
    <row r="1027" spans="1:47" hidden="1" x14ac:dyDescent="0.3">
      <c r="A1027" t="s">
        <v>4677</v>
      </c>
      <c r="B1027" t="s">
        <v>4678</v>
      </c>
      <c r="C1027" s="1" t="str">
        <f t="shared" si="88"/>
        <v>21:0099</v>
      </c>
      <c r="D1027" s="1" t="str">
        <f t="shared" si="89"/>
        <v>21:0041</v>
      </c>
      <c r="E1027" t="s">
        <v>4679</v>
      </c>
      <c r="F1027" t="s">
        <v>4680</v>
      </c>
      <c r="H1027">
        <v>65.504273900000001</v>
      </c>
      <c r="I1027">
        <v>-110.2235744</v>
      </c>
      <c r="J1027" s="1" t="str">
        <f t="shared" si="84"/>
        <v>Till</v>
      </c>
      <c r="K1027" s="1" t="str">
        <f t="shared" si="85"/>
        <v>&lt;63 micron</v>
      </c>
      <c r="L1027" t="s">
        <v>51</v>
      </c>
      <c r="M1027" t="s">
        <v>196</v>
      </c>
      <c r="N1027" t="s">
        <v>63</v>
      </c>
      <c r="O1027" t="s">
        <v>270</v>
      </c>
      <c r="P1027" t="s">
        <v>348</v>
      </c>
      <c r="Q1027" t="s">
        <v>81</v>
      </c>
      <c r="R1027" t="s">
        <v>327</v>
      </c>
      <c r="S1027" t="s">
        <v>97</v>
      </c>
      <c r="T1027" t="s">
        <v>273</v>
      </c>
      <c r="U1027" t="s">
        <v>259</v>
      </c>
      <c r="V1027" t="s">
        <v>61</v>
      </c>
      <c r="W1027" t="s">
        <v>326</v>
      </c>
      <c r="X1027" t="s">
        <v>119</v>
      </c>
      <c r="Y1027" t="s">
        <v>64</v>
      </c>
      <c r="Z1027" t="s">
        <v>51</v>
      </c>
      <c r="AA1027" t="s">
        <v>176</v>
      </c>
      <c r="AB1027" t="s">
        <v>134</v>
      </c>
      <c r="AC1027" t="s">
        <v>81</v>
      </c>
      <c r="AD1027" t="s">
        <v>151</v>
      </c>
      <c r="AE1027" t="s">
        <v>419</v>
      </c>
      <c r="AF1027" t="s">
        <v>111</v>
      </c>
      <c r="AG1027" t="s">
        <v>338</v>
      </c>
      <c r="AH1027" t="s">
        <v>983</v>
      </c>
      <c r="AI1027" t="s">
        <v>584</v>
      </c>
      <c r="AJ1027" t="s">
        <v>73</v>
      </c>
      <c r="AK1027" t="s">
        <v>473</v>
      </c>
      <c r="AL1027" t="s">
        <v>75</v>
      </c>
      <c r="AM1027" t="s">
        <v>76</v>
      </c>
      <c r="AN1027" t="s">
        <v>78</v>
      </c>
      <c r="AO1027" t="s">
        <v>78</v>
      </c>
      <c r="AP1027" t="s">
        <v>309</v>
      </c>
      <c r="AQ1027" t="s">
        <v>81</v>
      </c>
      <c r="AR1027" t="s">
        <v>64</v>
      </c>
      <c r="AS1027" t="s">
        <v>246</v>
      </c>
      <c r="AT1027" t="s">
        <v>171</v>
      </c>
      <c r="AU1027" t="s">
        <v>84</v>
      </c>
    </row>
    <row r="1028" spans="1:47" hidden="1" x14ac:dyDescent="0.3">
      <c r="A1028" t="s">
        <v>4681</v>
      </c>
      <c r="B1028" t="s">
        <v>4682</v>
      </c>
      <c r="C1028" s="1" t="str">
        <f t="shared" si="88"/>
        <v>21:0099</v>
      </c>
      <c r="D1028" s="1" t="str">
        <f t="shared" si="89"/>
        <v>21:0041</v>
      </c>
      <c r="E1028" t="s">
        <v>4683</v>
      </c>
      <c r="F1028" t="s">
        <v>4684</v>
      </c>
      <c r="H1028">
        <v>65.402066099999999</v>
      </c>
      <c r="I1028">
        <v>-111.1057752</v>
      </c>
      <c r="J1028" s="1" t="str">
        <f t="shared" si="84"/>
        <v>Till</v>
      </c>
      <c r="K1028" s="1" t="str">
        <f t="shared" si="85"/>
        <v>&lt;63 micron</v>
      </c>
      <c r="L1028" t="s">
        <v>51</v>
      </c>
      <c r="M1028" t="s">
        <v>170</v>
      </c>
      <c r="N1028" t="s">
        <v>53</v>
      </c>
      <c r="O1028" t="s">
        <v>381</v>
      </c>
      <c r="P1028" t="s">
        <v>297</v>
      </c>
      <c r="Q1028" t="s">
        <v>64</v>
      </c>
      <c r="R1028" t="s">
        <v>607</v>
      </c>
      <c r="S1028" t="s">
        <v>60</v>
      </c>
      <c r="T1028" t="s">
        <v>363</v>
      </c>
      <c r="U1028" t="s">
        <v>81</v>
      </c>
      <c r="V1028" t="s">
        <v>95</v>
      </c>
      <c r="W1028" t="s">
        <v>728</v>
      </c>
      <c r="X1028" t="s">
        <v>63</v>
      </c>
      <c r="Y1028" t="s">
        <v>64</v>
      </c>
      <c r="Z1028" t="s">
        <v>51</v>
      </c>
      <c r="AA1028" t="s">
        <v>152</v>
      </c>
      <c r="AB1028" t="s">
        <v>66</v>
      </c>
      <c r="AC1028" t="s">
        <v>64</v>
      </c>
      <c r="AD1028" t="s">
        <v>77</v>
      </c>
      <c r="AE1028" t="s">
        <v>419</v>
      </c>
      <c r="AF1028" t="s">
        <v>111</v>
      </c>
      <c r="AG1028" t="s">
        <v>249</v>
      </c>
      <c r="AH1028" t="s">
        <v>194</v>
      </c>
      <c r="AI1028" t="s">
        <v>600</v>
      </c>
      <c r="AJ1028" t="s">
        <v>73</v>
      </c>
      <c r="AK1028" t="s">
        <v>421</v>
      </c>
      <c r="AL1028" t="s">
        <v>75</v>
      </c>
      <c r="AM1028" t="s">
        <v>76</v>
      </c>
      <c r="AN1028" t="s">
        <v>78</v>
      </c>
      <c r="AO1028" t="s">
        <v>78</v>
      </c>
      <c r="AP1028" t="s">
        <v>332</v>
      </c>
      <c r="AQ1028" t="s">
        <v>246</v>
      </c>
      <c r="AR1028" t="s">
        <v>64</v>
      </c>
      <c r="AS1028" t="s">
        <v>81</v>
      </c>
      <c r="AT1028" t="s">
        <v>273</v>
      </c>
      <c r="AU1028" t="s">
        <v>84</v>
      </c>
    </row>
    <row r="1029" spans="1:47" hidden="1" x14ac:dyDescent="0.3">
      <c r="A1029" t="s">
        <v>4685</v>
      </c>
      <c r="B1029" t="s">
        <v>4686</v>
      </c>
      <c r="C1029" s="1" t="str">
        <f t="shared" si="88"/>
        <v>21:0099</v>
      </c>
      <c r="D1029" s="1" t="str">
        <f t="shared" si="89"/>
        <v>21:0041</v>
      </c>
      <c r="E1029" t="s">
        <v>4687</v>
      </c>
      <c r="F1029" t="s">
        <v>4688</v>
      </c>
      <c r="H1029">
        <v>65.478116400000005</v>
      </c>
      <c r="I1029">
        <v>-111.0898662</v>
      </c>
      <c r="J1029" s="1" t="str">
        <f t="shared" si="84"/>
        <v>Till</v>
      </c>
      <c r="K1029" s="1" t="str">
        <f t="shared" si="85"/>
        <v>&lt;63 micron</v>
      </c>
      <c r="L1029" t="s">
        <v>51</v>
      </c>
      <c r="M1029" t="s">
        <v>481</v>
      </c>
      <c r="N1029" t="s">
        <v>56</v>
      </c>
      <c r="O1029" t="s">
        <v>245</v>
      </c>
      <c r="P1029" t="s">
        <v>246</v>
      </c>
      <c r="Q1029" t="s">
        <v>259</v>
      </c>
      <c r="R1029" t="s">
        <v>83</v>
      </c>
      <c r="S1029" t="s">
        <v>181</v>
      </c>
      <c r="T1029" t="s">
        <v>338</v>
      </c>
      <c r="U1029" t="s">
        <v>64</v>
      </c>
      <c r="V1029" t="s">
        <v>147</v>
      </c>
      <c r="W1029" t="s">
        <v>317</v>
      </c>
      <c r="X1029" t="s">
        <v>119</v>
      </c>
      <c r="Y1029" t="s">
        <v>64</v>
      </c>
      <c r="Z1029" t="s">
        <v>51</v>
      </c>
      <c r="AA1029" t="s">
        <v>206</v>
      </c>
      <c r="AB1029" t="s">
        <v>391</v>
      </c>
      <c r="AC1029" t="s">
        <v>64</v>
      </c>
      <c r="AD1029" t="s">
        <v>122</v>
      </c>
      <c r="AE1029" t="s">
        <v>101</v>
      </c>
      <c r="AF1029" t="s">
        <v>111</v>
      </c>
      <c r="AG1029" t="s">
        <v>338</v>
      </c>
      <c r="AH1029" t="s">
        <v>194</v>
      </c>
      <c r="AI1029" t="s">
        <v>97</v>
      </c>
      <c r="AJ1029" t="s">
        <v>73</v>
      </c>
      <c r="AK1029" t="s">
        <v>355</v>
      </c>
      <c r="AL1029" t="s">
        <v>75</v>
      </c>
      <c r="AM1029" t="s">
        <v>76</v>
      </c>
      <c r="AN1029" t="s">
        <v>78</v>
      </c>
      <c r="AO1029" t="s">
        <v>251</v>
      </c>
      <c r="AP1029" t="s">
        <v>702</v>
      </c>
      <c r="AQ1029" t="s">
        <v>300</v>
      </c>
      <c r="AR1029" t="s">
        <v>64</v>
      </c>
      <c r="AS1029" t="s">
        <v>126</v>
      </c>
      <c r="AT1029" t="s">
        <v>171</v>
      </c>
      <c r="AU1029" t="s">
        <v>84</v>
      </c>
    </row>
    <row r="1030" spans="1:47" hidden="1" x14ac:dyDescent="0.3">
      <c r="A1030" t="s">
        <v>4689</v>
      </c>
      <c r="B1030" t="s">
        <v>4690</v>
      </c>
      <c r="C1030" s="1" t="str">
        <f t="shared" si="88"/>
        <v>21:0099</v>
      </c>
      <c r="D1030" s="1" t="str">
        <f t="shared" si="89"/>
        <v>21:0041</v>
      </c>
      <c r="E1030" t="s">
        <v>4691</v>
      </c>
      <c r="F1030" t="s">
        <v>4692</v>
      </c>
      <c r="H1030">
        <v>65.474085900000006</v>
      </c>
      <c r="I1030">
        <v>-111.3193917</v>
      </c>
      <c r="J1030" s="1" t="str">
        <f t="shared" si="84"/>
        <v>Till</v>
      </c>
      <c r="K1030" s="1" t="str">
        <f t="shared" si="85"/>
        <v>&lt;63 micron</v>
      </c>
      <c r="L1030" t="s">
        <v>51</v>
      </c>
      <c r="M1030" t="s">
        <v>398</v>
      </c>
      <c r="N1030" t="s">
        <v>56</v>
      </c>
      <c r="O1030" t="s">
        <v>909</v>
      </c>
      <c r="P1030" t="s">
        <v>95</v>
      </c>
      <c r="Q1030" t="s">
        <v>64</v>
      </c>
      <c r="R1030" t="s">
        <v>136</v>
      </c>
      <c r="S1030" t="s">
        <v>181</v>
      </c>
      <c r="T1030" t="s">
        <v>211</v>
      </c>
      <c r="U1030" t="s">
        <v>81</v>
      </c>
      <c r="V1030" t="s">
        <v>154</v>
      </c>
      <c r="W1030" t="s">
        <v>248</v>
      </c>
      <c r="X1030" t="s">
        <v>97</v>
      </c>
      <c r="Y1030" t="s">
        <v>64</v>
      </c>
      <c r="Z1030" t="s">
        <v>51</v>
      </c>
      <c r="AA1030" t="s">
        <v>152</v>
      </c>
      <c r="AB1030" t="s">
        <v>102</v>
      </c>
      <c r="AC1030" t="s">
        <v>64</v>
      </c>
      <c r="AD1030" t="s">
        <v>697</v>
      </c>
      <c r="AE1030" t="s">
        <v>507</v>
      </c>
      <c r="AF1030" t="s">
        <v>111</v>
      </c>
      <c r="AG1030" t="s">
        <v>363</v>
      </c>
      <c r="AH1030" t="s">
        <v>983</v>
      </c>
      <c r="AI1030" t="s">
        <v>202</v>
      </c>
      <c r="AJ1030" t="s">
        <v>73</v>
      </c>
      <c r="AK1030" t="s">
        <v>116</v>
      </c>
      <c r="AL1030" t="s">
        <v>75</v>
      </c>
      <c r="AM1030" t="s">
        <v>76</v>
      </c>
      <c r="AN1030" t="s">
        <v>78</v>
      </c>
      <c r="AO1030" t="s">
        <v>251</v>
      </c>
      <c r="AP1030" t="s">
        <v>533</v>
      </c>
      <c r="AQ1030" t="s">
        <v>77</v>
      </c>
      <c r="AR1030" t="s">
        <v>64</v>
      </c>
      <c r="AS1030" t="s">
        <v>77</v>
      </c>
      <c r="AT1030" t="s">
        <v>171</v>
      </c>
      <c r="AU1030" t="s">
        <v>84</v>
      </c>
    </row>
    <row r="1031" spans="1:47" hidden="1" x14ac:dyDescent="0.3">
      <c r="A1031" t="s">
        <v>4693</v>
      </c>
      <c r="B1031" t="s">
        <v>4694</v>
      </c>
      <c r="C1031" s="1" t="str">
        <f t="shared" si="88"/>
        <v>21:0099</v>
      </c>
      <c r="D1031" s="1" t="str">
        <f t="shared" si="89"/>
        <v>21:0041</v>
      </c>
      <c r="E1031" t="s">
        <v>4695</v>
      </c>
      <c r="F1031" t="s">
        <v>4696</v>
      </c>
      <c r="H1031">
        <v>65.449302799999998</v>
      </c>
      <c r="I1031">
        <v>-111.42920030000001</v>
      </c>
      <c r="J1031" s="1" t="str">
        <f t="shared" si="84"/>
        <v>Till</v>
      </c>
      <c r="K1031" s="1" t="str">
        <f t="shared" si="85"/>
        <v>&lt;63 micron</v>
      </c>
      <c r="L1031" t="s">
        <v>51</v>
      </c>
      <c r="M1031" t="s">
        <v>56</v>
      </c>
      <c r="N1031" t="s">
        <v>181</v>
      </c>
      <c r="O1031" t="s">
        <v>245</v>
      </c>
      <c r="P1031" t="s">
        <v>77</v>
      </c>
      <c r="Q1031" t="s">
        <v>81</v>
      </c>
      <c r="R1031" t="s">
        <v>164</v>
      </c>
      <c r="S1031" t="s">
        <v>60</v>
      </c>
      <c r="T1031" t="s">
        <v>346</v>
      </c>
      <c r="U1031" t="s">
        <v>259</v>
      </c>
      <c r="V1031" t="s">
        <v>95</v>
      </c>
      <c r="W1031" t="s">
        <v>713</v>
      </c>
      <c r="X1031" t="s">
        <v>63</v>
      </c>
      <c r="Y1031" t="s">
        <v>64</v>
      </c>
      <c r="Z1031" t="s">
        <v>51</v>
      </c>
      <c r="AA1031" t="s">
        <v>176</v>
      </c>
      <c r="AB1031" t="s">
        <v>66</v>
      </c>
      <c r="AC1031" t="s">
        <v>81</v>
      </c>
      <c r="AD1031" t="s">
        <v>77</v>
      </c>
      <c r="AE1031" t="s">
        <v>337</v>
      </c>
      <c r="AF1031" t="s">
        <v>111</v>
      </c>
      <c r="AG1031" t="s">
        <v>218</v>
      </c>
      <c r="AH1031" t="s">
        <v>983</v>
      </c>
      <c r="AI1031" t="s">
        <v>80</v>
      </c>
      <c r="AJ1031" t="s">
        <v>73</v>
      </c>
      <c r="AK1031" t="s">
        <v>297</v>
      </c>
      <c r="AL1031" t="s">
        <v>75</v>
      </c>
      <c r="AM1031" t="s">
        <v>76</v>
      </c>
      <c r="AN1031" t="s">
        <v>78</v>
      </c>
      <c r="AO1031" t="s">
        <v>104</v>
      </c>
      <c r="AP1031" t="s">
        <v>298</v>
      </c>
      <c r="AQ1031" t="s">
        <v>139</v>
      </c>
      <c r="AR1031" t="s">
        <v>81</v>
      </c>
      <c r="AS1031" t="s">
        <v>81</v>
      </c>
      <c r="AT1031" t="s">
        <v>171</v>
      </c>
      <c r="AU1031" t="s">
        <v>84</v>
      </c>
    </row>
    <row r="1032" spans="1:47" hidden="1" x14ac:dyDescent="0.3">
      <c r="A1032" t="s">
        <v>4697</v>
      </c>
      <c r="B1032" t="s">
        <v>4698</v>
      </c>
      <c r="C1032" s="1" t="str">
        <f t="shared" si="88"/>
        <v>21:0099</v>
      </c>
      <c r="D1032" s="1" t="str">
        <f t="shared" si="89"/>
        <v>21:0041</v>
      </c>
      <c r="E1032" t="s">
        <v>4699</v>
      </c>
      <c r="F1032" t="s">
        <v>4700</v>
      </c>
      <c r="H1032">
        <v>65.382544600000003</v>
      </c>
      <c r="I1032">
        <v>-111.4947837</v>
      </c>
      <c r="J1032" s="1" t="str">
        <f t="shared" si="84"/>
        <v>Till</v>
      </c>
      <c r="K1032" s="1" t="str">
        <f t="shared" si="85"/>
        <v>&lt;63 micron</v>
      </c>
      <c r="L1032" t="s">
        <v>51</v>
      </c>
      <c r="M1032" t="s">
        <v>271</v>
      </c>
      <c r="N1032" t="s">
        <v>53</v>
      </c>
      <c r="O1032" t="s">
        <v>375</v>
      </c>
      <c r="P1032" t="s">
        <v>78</v>
      </c>
      <c r="Q1032" t="s">
        <v>81</v>
      </c>
      <c r="R1032" t="s">
        <v>234</v>
      </c>
      <c r="S1032" t="s">
        <v>97</v>
      </c>
      <c r="T1032" t="s">
        <v>413</v>
      </c>
      <c r="U1032" t="s">
        <v>81</v>
      </c>
      <c r="V1032" t="s">
        <v>147</v>
      </c>
      <c r="W1032" t="s">
        <v>81</v>
      </c>
      <c r="X1032" t="s">
        <v>119</v>
      </c>
      <c r="Y1032" t="s">
        <v>64</v>
      </c>
      <c r="Z1032" t="s">
        <v>51</v>
      </c>
      <c r="AA1032" t="s">
        <v>336</v>
      </c>
      <c r="AB1032" t="s">
        <v>487</v>
      </c>
      <c r="AC1032" t="s">
        <v>64</v>
      </c>
      <c r="AD1032" t="s">
        <v>222</v>
      </c>
      <c r="AE1032" t="s">
        <v>162</v>
      </c>
      <c r="AF1032" t="s">
        <v>111</v>
      </c>
      <c r="AG1032" t="s">
        <v>316</v>
      </c>
      <c r="AH1032" t="s">
        <v>71</v>
      </c>
      <c r="AI1032" t="s">
        <v>293</v>
      </c>
      <c r="AJ1032" t="s">
        <v>73</v>
      </c>
      <c r="AK1032" t="s">
        <v>355</v>
      </c>
      <c r="AL1032" t="s">
        <v>75</v>
      </c>
      <c r="AM1032" t="s">
        <v>270</v>
      </c>
      <c r="AN1032" t="s">
        <v>78</v>
      </c>
      <c r="AO1032" t="s">
        <v>104</v>
      </c>
      <c r="AP1032" t="s">
        <v>72</v>
      </c>
      <c r="AQ1032" t="s">
        <v>333</v>
      </c>
      <c r="AR1032" t="s">
        <v>81</v>
      </c>
      <c r="AS1032" t="s">
        <v>299</v>
      </c>
      <c r="AT1032" t="s">
        <v>156</v>
      </c>
      <c r="AU1032" t="s">
        <v>84</v>
      </c>
    </row>
    <row r="1033" spans="1:47" hidden="1" x14ac:dyDescent="0.3">
      <c r="A1033" t="s">
        <v>4701</v>
      </c>
      <c r="B1033" t="s">
        <v>4702</v>
      </c>
      <c r="C1033" s="1" t="str">
        <f t="shared" si="88"/>
        <v>21:0099</v>
      </c>
      <c r="D1033" s="1" t="str">
        <f t="shared" si="89"/>
        <v>21:0041</v>
      </c>
      <c r="E1033" t="s">
        <v>4703</v>
      </c>
      <c r="F1033" t="s">
        <v>4704</v>
      </c>
      <c r="H1033">
        <v>65.3873119</v>
      </c>
      <c r="I1033">
        <v>-111.3487209</v>
      </c>
      <c r="J1033" s="1" t="str">
        <f t="shared" si="84"/>
        <v>Till</v>
      </c>
      <c r="K1033" s="1" t="str">
        <f t="shared" si="85"/>
        <v>&lt;63 micron</v>
      </c>
      <c r="L1033" t="s">
        <v>51</v>
      </c>
      <c r="M1033" t="s">
        <v>340</v>
      </c>
      <c r="N1033" t="s">
        <v>181</v>
      </c>
      <c r="O1033" t="s">
        <v>163</v>
      </c>
      <c r="P1033" t="s">
        <v>117</v>
      </c>
      <c r="Q1033" t="s">
        <v>81</v>
      </c>
      <c r="R1033" t="s">
        <v>140</v>
      </c>
      <c r="S1033" t="s">
        <v>181</v>
      </c>
      <c r="T1033" t="s">
        <v>318</v>
      </c>
      <c r="U1033" t="s">
        <v>259</v>
      </c>
      <c r="V1033" t="s">
        <v>61</v>
      </c>
      <c r="W1033" t="s">
        <v>708</v>
      </c>
      <c r="X1033" t="s">
        <v>72</v>
      </c>
      <c r="Y1033" t="s">
        <v>64</v>
      </c>
      <c r="Z1033" t="s">
        <v>51</v>
      </c>
      <c r="AA1033" t="s">
        <v>334</v>
      </c>
      <c r="AB1033" t="s">
        <v>768</v>
      </c>
      <c r="AC1033" t="s">
        <v>64</v>
      </c>
      <c r="AD1033" t="s">
        <v>577</v>
      </c>
      <c r="AE1033" t="s">
        <v>223</v>
      </c>
      <c r="AF1033" t="s">
        <v>111</v>
      </c>
      <c r="AG1033" t="s">
        <v>65</v>
      </c>
      <c r="AH1033" t="s">
        <v>194</v>
      </c>
      <c r="AI1033" t="s">
        <v>80</v>
      </c>
      <c r="AJ1033" t="s">
        <v>73</v>
      </c>
      <c r="AK1033" t="s">
        <v>52</v>
      </c>
      <c r="AL1033" t="s">
        <v>75</v>
      </c>
      <c r="AM1033" t="s">
        <v>76</v>
      </c>
      <c r="AN1033" t="s">
        <v>78</v>
      </c>
      <c r="AO1033" t="s">
        <v>104</v>
      </c>
      <c r="AP1033" t="s">
        <v>72</v>
      </c>
      <c r="AQ1033" t="s">
        <v>246</v>
      </c>
      <c r="AR1033" t="s">
        <v>64</v>
      </c>
      <c r="AS1033" t="s">
        <v>126</v>
      </c>
      <c r="AT1033" t="s">
        <v>171</v>
      </c>
      <c r="AU1033" t="s">
        <v>84</v>
      </c>
    </row>
    <row r="1034" spans="1:47" hidden="1" x14ac:dyDescent="0.3">
      <c r="A1034" t="s">
        <v>4705</v>
      </c>
      <c r="B1034" t="s">
        <v>4706</v>
      </c>
      <c r="C1034" s="1" t="str">
        <f t="shared" si="88"/>
        <v>21:0099</v>
      </c>
      <c r="D1034" s="1" t="str">
        <f t="shared" si="89"/>
        <v>21:0041</v>
      </c>
      <c r="E1034" t="s">
        <v>4707</v>
      </c>
      <c r="F1034" t="s">
        <v>4708</v>
      </c>
      <c r="H1034">
        <v>65.315112999999997</v>
      </c>
      <c r="I1034">
        <v>-111.65126859999999</v>
      </c>
      <c r="J1034" s="1" t="str">
        <f t="shared" si="84"/>
        <v>Till</v>
      </c>
      <c r="K1034" s="1" t="str">
        <f t="shared" si="85"/>
        <v>&lt;63 micron</v>
      </c>
      <c r="L1034" t="s">
        <v>51</v>
      </c>
      <c r="M1034" t="s">
        <v>333</v>
      </c>
      <c r="N1034" t="s">
        <v>53</v>
      </c>
      <c r="O1034" t="s">
        <v>909</v>
      </c>
      <c r="P1034" t="s">
        <v>333</v>
      </c>
      <c r="Q1034" t="s">
        <v>259</v>
      </c>
      <c r="R1034" t="s">
        <v>127</v>
      </c>
      <c r="S1034" t="s">
        <v>181</v>
      </c>
      <c r="T1034" t="s">
        <v>382</v>
      </c>
      <c r="U1034" t="s">
        <v>81</v>
      </c>
      <c r="V1034" t="s">
        <v>61</v>
      </c>
      <c r="W1034" t="s">
        <v>883</v>
      </c>
      <c r="X1034" t="s">
        <v>63</v>
      </c>
      <c r="Y1034" t="s">
        <v>64</v>
      </c>
      <c r="Z1034" t="s">
        <v>51</v>
      </c>
      <c r="AA1034" t="s">
        <v>470</v>
      </c>
      <c r="AB1034" t="s">
        <v>121</v>
      </c>
      <c r="AC1034" t="s">
        <v>64</v>
      </c>
      <c r="AD1034" t="s">
        <v>471</v>
      </c>
      <c r="AE1034" t="s">
        <v>287</v>
      </c>
      <c r="AF1034" t="s">
        <v>111</v>
      </c>
      <c r="AG1034" t="s">
        <v>156</v>
      </c>
      <c r="AH1034" t="s">
        <v>71</v>
      </c>
      <c r="AI1034" t="s">
        <v>430</v>
      </c>
      <c r="AJ1034" t="s">
        <v>73</v>
      </c>
      <c r="AK1034" t="s">
        <v>210</v>
      </c>
      <c r="AL1034" t="s">
        <v>75</v>
      </c>
      <c r="AM1034" t="s">
        <v>76</v>
      </c>
      <c r="AN1034" t="s">
        <v>219</v>
      </c>
      <c r="AO1034" t="s">
        <v>78</v>
      </c>
      <c r="AP1034" t="s">
        <v>166</v>
      </c>
      <c r="AQ1034" t="s">
        <v>81</v>
      </c>
      <c r="AR1034" t="s">
        <v>64</v>
      </c>
      <c r="AS1034" t="s">
        <v>81</v>
      </c>
      <c r="AT1034" t="s">
        <v>211</v>
      </c>
      <c r="AU1034" t="s">
        <v>84</v>
      </c>
    </row>
    <row r="1035" spans="1:47" hidden="1" x14ac:dyDescent="0.3">
      <c r="A1035" t="s">
        <v>4709</v>
      </c>
      <c r="B1035" t="s">
        <v>4710</v>
      </c>
      <c r="C1035" s="1" t="str">
        <f t="shared" si="88"/>
        <v>21:0099</v>
      </c>
      <c r="D1035" s="1" t="str">
        <f t="shared" si="89"/>
        <v>21:0041</v>
      </c>
      <c r="E1035" t="s">
        <v>4711</v>
      </c>
      <c r="F1035" t="s">
        <v>4712</v>
      </c>
      <c r="H1035">
        <v>65.303485699999996</v>
      </c>
      <c r="I1035">
        <v>-111.7983902</v>
      </c>
      <c r="J1035" s="1" t="str">
        <f t="shared" si="84"/>
        <v>Till</v>
      </c>
      <c r="K1035" s="1" t="str">
        <f t="shared" si="85"/>
        <v>&lt;63 micron</v>
      </c>
      <c r="L1035" t="s">
        <v>51</v>
      </c>
      <c r="M1035" t="s">
        <v>300</v>
      </c>
      <c r="N1035" t="s">
        <v>63</v>
      </c>
      <c r="O1035" t="s">
        <v>909</v>
      </c>
      <c r="P1035" t="s">
        <v>117</v>
      </c>
      <c r="Q1035" t="s">
        <v>259</v>
      </c>
      <c r="R1035" t="s">
        <v>238</v>
      </c>
      <c r="S1035" t="s">
        <v>97</v>
      </c>
      <c r="T1035" t="s">
        <v>136</v>
      </c>
      <c r="U1035" t="s">
        <v>81</v>
      </c>
      <c r="V1035" t="s">
        <v>117</v>
      </c>
      <c r="W1035" t="s">
        <v>151</v>
      </c>
      <c r="X1035" t="s">
        <v>72</v>
      </c>
      <c r="Y1035" t="s">
        <v>64</v>
      </c>
      <c r="Z1035" t="s">
        <v>51</v>
      </c>
      <c r="AA1035" t="s">
        <v>814</v>
      </c>
      <c r="AB1035" t="s">
        <v>1172</v>
      </c>
      <c r="AC1035" t="s">
        <v>64</v>
      </c>
      <c r="AD1035" t="s">
        <v>205</v>
      </c>
      <c r="AE1035" t="s">
        <v>336</v>
      </c>
      <c r="AF1035" t="s">
        <v>111</v>
      </c>
      <c r="AG1035" t="s">
        <v>384</v>
      </c>
      <c r="AH1035" t="s">
        <v>71</v>
      </c>
      <c r="AI1035" t="s">
        <v>89</v>
      </c>
      <c r="AJ1035" t="s">
        <v>73</v>
      </c>
      <c r="AK1035" t="s">
        <v>181</v>
      </c>
      <c r="AL1035" t="s">
        <v>75</v>
      </c>
      <c r="AM1035" t="s">
        <v>76</v>
      </c>
      <c r="AN1035" t="s">
        <v>137</v>
      </c>
      <c r="AO1035" t="s">
        <v>78</v>
      </c>
      <c r="AP1035" t="s">
        <v>58</v>
      </c>
      <c r="AQ1035" t="s">
        <v>481</v>
      </c>
      <c r="AR1035" t="s">
        <v>64</v>
      </c>
      <c r="AS1035" t="s">
        <v>92</v>
      </c>
      <c r="AT1035" t="s">
        <v>369</v>
      </c>
      <c r="AU1035" t="s">
        <v>84</v>
      </c>
    </row>
    <row r="1036" spans="1:47" hidden="1" x14ac:dyDescent="0.3">
      <c r="A1036" t="s">
        <v>4713</v>
      </c>
      <c r="B1036" t="s">
        <v>4714</v>
      </c>
      <c r="C1036" s="1" t="str">
        <f t="shared" si="88"/>
        <v>21:0099</v>
      </c>
      <c r="D1036" s="1" t="str">
        <f t="shared" si="89"/>
        <v>21:0041</v>
      </c>
      <c r="E1036" t="s">
        <v>4715</v>
      </c>
      <c r="F1036" t="s">
        <v>4716</v>
      </c>
      <c r="H1036">
        <v>65.351289199999997</v>
      </c>
      <c r="I1036">
        <v>-111.9308857</v>
      </c>
      <c r="J1036" s="1" t="str">
        <f t="shared" si="84"/>
        <v>Till</v>
      </c>
      <c r="K1036" s="1" t="str">
        <f t="shared" si="85"/>
        <v>&lt;63 micron</v>
      </c>
      <c r="L1036" t="s">
        <v>51</v>
      </c>
      <c r="M1036" t="s">
        <v>92</v>
      </c>
      <c r="N1036" t="s">
        <v>116</v>
      </c>
      <c r="O1036" t="s">
        <v>743</v>
      </c>
      <c r="P1036" t="s">
        <v>117</v>
      </c>
      <c r="Q1036" t="s">
        <v>81</v>
      </c>
      <c r="R1036" t="s">
        <v>83</v>
      </c>
      <c r="S1036" t="s">
        <v>97</v>
      </c>
      <c r="T1036" t="s">
        <v>218</v>
      </c>
      <c r="U1036" t="s">
        <v>259</v>
      </c>
      <c r="V1036" t="s">
        <v>61</v>
      </c>
      <c r="W1036" t="s">
        <v>452</v>
      </c>
      <c r="X1036" t="s">
        <v>119</v>
      </c>
      <c r="Y1036" t="s">
        <v>64</v>
      </c>
      <c r="Z1036" t="s">
        <v>51</v>
      </c>
      <c r="AA1036" t="s">
        <v>192</v>
      </c>
      <c r="AB1036" t="s">
        <v>2055</v>
      </c>
      <c r="AC1036" t="s">
        <v>259</v>
      </c>
      <c r="AD1036" t="s">
        <v>407</v>
      </c>
      <c r="AE1036" t="s">
        <v>152</v>
      </c>
      <c r="AF1036" t="s">
        <v>111</v>
      </c>
      <c r="AG1036" t="s">
        <v>140</v>
      </c>
      <c r="AH1036" t="s">
        <v>194</v>
      </c>
      <c r="AI1036" t="s">
        <v>636</v>
      </c>
      <c r="AJ1036" t="s">
        <v>73</v>
      </c>
      <c r="AK1036" t="s">
        <v>196</v>
      </c>
      <c r="AL1036" t="s">
        <v>75</v>
      </c>
      <c r="AM1036" t="s">
        <v>76</v>
      </c>
      <c r="AN1036" t="s">
        <v>78</v>
      </c>
      <c r="AO1036" t="s">
        <v>251</v>
      </c>
      <c r="AP1036" t="s">
        <v>392</v>
      </c>
      <c r="AQ1036" t="s">
        <v>126</v>
      </c>
      <c r="AR1036" t="s">
        <v>64</v>
      </c>
      <c r="AS1036" t="s">
        <v>299</v>
      </c>
      <c r="AT1036" t="s">
        <v>190</v>
      </c>
      <c r="AU1036" t="s">
        <v>84</v>
      </c>
    </row>
    <row r="1037" spans="1:47" hidden="1" x14ac:dyDescent="0.3">
      <c r="A1037" t="s">
        <v>4717</v>
      </c>
      <c r="B1037" t="s">
        <v>4718</v>
      </c>
      <c r="C1037" s="1" t="str">
        <f t="shared" si="88"/>
        <v>21:0099</v>
      </c>
      <c r="D1037" s="1" t="str">
        <f t="shared" si="89"/>
        <v>21:0041</v>
      </c>
      <c r="E1037" t="s">
        <v>4715</v>
      </c>
      <c r="F1037" t="s">
        <v>4719</v>
      </c>
      <c r="H1037">
        <v>65.351289199999997</v>
      </c>
      <c r="I1037">
        <v>-111.9308857</v>
      </c>
      <c r="J1037" s="1" t="str">
        <f t="shared" si="84"/>
        <v>Till</v>
      </c>
      <c r="K1037" s="1" t="str">
        <f t="shared" si="85"/>
        <v>&lt;63 micron</v>
      </c>
      <c r="L1037" t="s">
        <v>51</v>
      </c>
      <c r="M1037" t="s">
        <v>481</v>
      </c>
      <c r="N1037" t="s">
        <v>181</v>
      </c>
      <c r="O1037" t="s">
        <v>375</v>
      </c>
      <c r="P1037" t="s">
        <v>78</v>
      </c>
      <c r="Q1037" t="s">
        <v>81</v>
      </c>
      <c r="R1037" t="s">
        <v>327</v>
      </c>
      <c r="S1037" t="s">
        <v>181</v>
      </c>
      <c r="T1037" t="s">
        <v>136</v>
      </c>
      <c r="U1037" t="s">
        <v>81</v>
      </c>
      <c r="V1037" t="s">
        <v>95</v>
      </c>
      <c r="W1037" t="s">
        <v>697</v>
      </c>
      <c r="X1037" t="s">
        <v>63</v>
      </c>
      <c r="Y1037" t="s">
        <v>64</v>
      </c>
      <c r="Z1037" t="s">
        <v>51</v>
      </c>
      <c r="AA1037" t="s">
        <v>206</v>
      </c>
      <c r="AB1037" t="s">
        <v>121</v>
      </c>
      <c r="AC1037" t="s">
        <v>64</v>
      </c>
      <c r="AD1037" t="s">
        <v>442</v>
      </c>
      <c r="AE1037" t="s">
        <v>223</v>
      </c>
      <c r="AF1037" t="s">
        <v>111</v>
      </c>
      <c r="AG1037" t="s">
        <v>327</v>
      </c>
      <c r="AH1037" t="s">
        <v>194</v>
      </c>
      <c r="AI1037" t="s">
        <v>252</v>
      </c>
      <c r="AJ1037" t="s">
        <v>73</v>
      </c>
      <c r="AK1037" t="s">
        <v>155</v>
      </c>
      <c r="AL1037" t="s">
        <v>75</v>
      </c>
      <c r="AM1037" t="s">
        <v>76</v>
      </c>
      <c r="AN1037" t="s">
        <v>219</v>
      </c>
      <c r="AO1037" t="s">
        <v>168</v>
      </c>
      <c r="AP1037" t="s">
        <v>464</v>
      </c>
      <c r="AQ1037" t="s">
        <v>436</v>
      </c>
      <c r="AR1037" t="s">
        <v>64</v>
      </c>
      <c r="AS1037" t="s">
        <v>82</v>
      </c>
      <c r="AT1037" t="s">
        <v>316</v>
      </c>
      <c r="AU1037" t="s">
        <v>4720</v>
      </c>
    </row>
    <row r="1038" spans="1:47" hidden="1" x14ac:dyDescent="0.3">
      <c r="A1038" t="s">
        <v>4721</v>
      </c>
      <c r="B1038" t="s">
        <v>4722</v>
      </c>
      <c r="C1038" s="1" t="str">
        <f t="shared" si="88"/>
        <v>21:0099</v>
      </c>
      <c r="D1038" s="1" t="str">
        <f t="shared" si="89"/>
        <v>21:0041</v>
      </c>
      <c r="E1038" t="s">
        <v>4723</v>
      </c>
      <c r="F1038" t="s">
        <v>4724</v>
      </c>
      <c r="H1038">
        <v>65.379510100000005</v>
      </c>
      <c r="I1038">
        <v>-111.8405831</v>
      </c>
      <c r="J1038" s="1" t="str">
        <f t="shared" si="84"/>
        <v>Till</v>
      </c>
      <c r="K1038" s="1" t="str">
        <f t="shared" si="85"/>
        <v>&lt;63 micron</v>
      </c>
      <c r="L1038" t="s">
        <v>51</v>
      </c>
      <c r="M1038" t="s">
        <v>297</v>
      </c>
      <c r="N1038" t="s">
        <v>119</v>
      </c>
      <c r="O1038" t="s">
        <v>282</v>
      </c>
      <c r="P1038" t="s">
        <v>398</v>
      </c>
      <c r="Q1038" t="s">
        <v>259</v>
      </c>
      <c r="R1038" t="s">
        <v>140</v>
      </c>
      <c r="S1038" t="s">
        <v>181</v>
      </c>
      <c r="T1038" t="s">
        <v>284</v>
      </c>
      <c r="U1038" t="s">
        <v>81</v>
      </c>
      <c r="V1038" t="s">
        <v>95</v>
      </c>
      <c r="W1038" t="s">
        <v>399</v>
      </c>
      <c r="X1038" t="s">
        <v>119</v>
      </c>
      <c r="Y1038" t="s">
        <v>64</v>
      </c>
      <c r="Z1038" t="s">
        <v>51</v>
      </c>
      <c r="AA1038" t="s">
        <v>192</v>
      </c>
      <c r="AB1038" t="s">
        <v>487</v>
      </c>
      <c r="AC1038" t="s">
        <v>64</v>
      </c>
      <c r="AD1038" t="s">
        <v>222</v>
      </c>
      <c r="AE1038" t="s">
        <v>152</v>
      </c>
      <c r="AF1038" t="s">
        <v>111</v>
      </c>
      <c r="AG1038" t="s">
        <v>93</v>
      </c>
      <c r="AH1038" t="s">
        <v>194</v>
      </c>
      <c r="AI1038" t="s">
        <v>202</v>
      </c>
      <c r="AJ1038" t="s">
        <v>73</v>
      </c>
      <c r="AK1038" t="s">
        <v>355</v>
      </c>
      <c r="AL1038" t="s">
        <v>75</v>
      </c>
      <c r="AM1038" t="s">
        <v>76</v>
      </c>
      <c r="AN1038" t="s">
        <v>137</v>
      </c>
      <c r="AO1038" t="s">
        <v>104</v>
      </c>
      <c r="AP1038" t="s">
        <v>72</v>
      </c>
      <c r="AQ1038" t="s">
        <v>340</v>
      </c>
      <c r="AR1038" t="s">
        <v>64</v>
      </c>
      <c r="AS1038" t="s">
        <v>246</v>
      </c>
      <c r="AT1038" t="s">
        <v>316</v>
      </c>
      <c r="AU1038" t="s">
        <v>84</v>
      </c>
    </row>
    <row r="1039" spans="1:47" hidden="1" x14ac:dyDescent="0.3">
      <c r="A1039" t="s">
        <v>4725</v>
      </c>
      <c r="B1039" t="s">
        <v>4726</v>
      </c>
      <c r="C1039" s="1" t="str">
        <f t="shared" si="88"/>
        <v>21:0099</v>
      </c>
      <c r="D1039" s="1" t="str">
        <f t="shared" si="89"/>
        <v>21:0041</v>
      </c>
      <c r="E1039" t="s">
        <v>4727</v>
      </c>
      <c r="F1039" t="s">
        <v>4728</v>
      </c>
      <c r="H1039">
        <v>65.443539000000001</v>
      </c>
      <c r="I1039">
        <v>-111.8361664</v>
      </c>
      <c r="J1039" s="1" t="str">
        <f t="shared" si="84"/>
        <v>Till</v>
      </c>
      <c r="K1039" s="1" t="str">
        <f t="shared" si="85"/>
        <v>&lt;63 micron</v>
      </c>
      <c r="L1039" t="s">
        <v>51</v>
      </c>
      <c r="M1039" t="s">
        <v>77</v>
      </c>
      <c r="N1039" t="s">
        <v>81</v>
      </c>
      <c r="O1039" t="s">
        <v>707</v>
      </c>
      <c r="P1039" t="s">
        <v>82</v>
      </c>
      <c r="Q1039" t="s">
        <v>81</v>
      </c>
      <c r="R1039" t="s">
        <v>607</v>
      </c>
      <c r="S1039" t="s">
        <v>181</v>
      </c>
      <c r="T1039" t="s">
        <v>338</v>
      </c>
      <c r="U1039" t="s">
        <v>259</v>
      </c>
      <c r="V1039" t="s">
        <v>154</v>
      </c>
      <c r="W1039" t="s">
        <v>383</v>
      </c>
      <c r="X1039" t="s">
        <v>63</v>
      </c>
      <c r="Y1039" t="s">
        <v>64</v>
      </c>
      <c r="Z1039" t="s">
        <v>51</v>
      </c>
      <c r="AA1039" t="s">
        <v>470</v>
      </c>
      <c r="AB1039" t="s">
        <v>102</v>
      </c>
      <c r="AC1039" t="s">
        <v>64</v>
      </c>
      <c r="AD1039" t="s">
        <v>100</v>
      </c>
      <c r="AE1039" t="s">
        <v>337</v>
      </c>
      <c r="AF1039" t="s">
        <v>111</v>
      </c>
      <c r="AG1039" t="s">
        <v>548</v>
      </c>
      <c r="AH1039" t="s">
        <v>71</v>
      </c>
      <c r="AI1039" t="s">
        <v>321</v>
      </c>
      <c r="AJ1039" t="s">
        <v>73</v>
      </c>
      <c r="AK1039" t="s">
        <v>297</v>
      </c>
      <c r="AL1039" t="s">
        <v>75</v>
      </c>
      <c r="AM1039" t="s">
        <v>76</v>
      </c>
      <c r="AN1039" t="s">
        <v>219</v>
      </c>
      <c r="AO1039" t="s">
        <v>104</v>
      </c>
      <c r="AP1039" t="s">
        <v>570</v>
      </c>
      <c r="AQ1039" t="s">
        <v>436</v>
      </c>
      <c r="AR1039" t="s">
        <v>64</v>
      </c>
      <c r="AS1039" t="s">
        <v>81</v>
      </c>
      <c r="AT1039" t="s">
        <v>171</v>
      </c>
      <c r="AU1039" t="s">
        <v>84</v>
      </c>
    </row>
    <row r="1040" spans="1:47" hidden="1" x14ac:dyDescent="0.3">
      <c r="A1040" t="s">
        <v>4729</v>
      </c>
      <c r="B1040" t="s">
        <v>4730</v>
      </c>
      <c r="C1040" s="1" t="str">
        <f t="shared" si="88"/>
        <v>21:0099</v>
      </c>
      <c r="D1040" s="1" t="str">
        <f t="shared" si="89"/>
        <v>21:0041</v>
      </c>
      <c r="E1040" t="s">
        <v>4731</v>
      </c>
      <c r="F1040" t="s">
        <v>4732</v>
      </c>
      <c r="H1040">
        <v>65.520423899999997</v>
      </c>
      <c r="I1040">
        <v>-111.96386099999999</v>
      </c>
      <c r="J1040" s="1" t="str">
        <f t="shared" si="84"/>
        <v>Till</v>
      </c>
      <c r="K1040" s="1" t="str">
        <f t="shared" si="85"/>
        <v>&lt;63 micron</v>
      </c>
      <c r="L1040" t="s">
        <v>51</v>
      </c>
      <c r="M1040" t="s">
        <v>299</v>
      </c>
      <c r="N1040" t="s">
        <v>53</v>
      </c>
      <c r="O1040" t="s">
        <v>270</v>
      </c>
      <c r="P1040" t="s">
        <v>340</v>
      </c>
      <c r="Q1040" t="s">
        <v>259</v>
      </c>
      <c r="R1040" t="s">
        <v>218</v>
      </c>
      <c r="S1040" t="s">
        <v>60</v>
      </c>
      <c r="T1040" t="s">
        <v>65</v>
      </c>
      <c r="U1040" t="s">
        <v>259</v>
      </c>
      <c r="V1040" t="s">
        <v>259</v>
      </c>
      <c r="W1040" t="s">
        <v>1473</v>
      </c>
      <c r="X1040" t="s">
        <v>97</v>
      </c>
      <c r="Y1040" t="s">
        <v>64</v>
      </c>
      <c r="Z1040" t="s">
        <v>51</v>
      </c>
      <c r="AA1040" t="s">
        <v>276</v>
      </c>
      <c r="AB1040" t="s">
        <v>99</v>
      </c>
      <c r="AC1040" t="s">
        <v>64</v>
      </c>
      <c r="AD1040" t="s">
        <v>263</v>
      </c>
      <c r="AE1040" t="s">
        <v>269</v>
      </c>
      <c r="AF1040" t="s">
        <v>111</v>
      </c>
      <c r="AG1040" t="s">
        <v>211</v>
      </c>
      <c r="AH1040" t="s">
        <v>71</v>
      </c>
      <c r="AI1040" t="s">
        <v>74</v>
      </c>
      <c r="AJ1040" t="s">
        <v>73</v>
      </c>
      <c r="AK1040" t="s">
        <v>421</v>
      </c>
      <c r="AL1040" t="s">
        <v>75</v>
      </c>
      <c r="AM1040" t="s">
        <v>76</v>
      </c>
      <c r="AN1040" t="s">
        <v>78</v>
      </c>
      <c r="AO1040" t="s">
        <v>78</v>
      </c>
      <c r="AP1040" t="s">
        <v>252</v>
      </c>
      <c r="AQ1040" t="s">
        <v>77</v>
      </c>
      <c r="AR1040" t="s">
        <v>64</v>
      </c>
      <c r="AS1040" t="s">
        <v>77</v>
      </c>
      <c r="AT1040" t="s">
        <v>171</v>
      </c>
      <c r="AU1040" t="s">
        <v>84</v>
      </c>
    </row>
    <row r="1041" spans="1:47" hidden="1" x14ac:dyDescent="0.3">
      <c r="A1041" t="s">
        <v>4733</v>
      </c>
      <c r="B1041" t="s">
        <v>4734</v>
      </c>
      <c r="C1041" s="1" t="str">
        <f t="shared" si="88"/>
        <v>21:0099</v>
      </c>
      <c r="D1041" s="1" t="str">
        <f t="shared" si="89"/>
        <v>21:0041</v>
      </c>
      <c r="E1041" t="s">
        <v>4735</v>
      </c>
      <c r="F1041" t="s">
        <v>4736</v>
      </c>
      <c r="H1041">
        <v>65.469982599999994</v>
      </c>
      <c r="I1041">
        <v>-111.70750940000001</v>
      </c>
      <c r="J1041" s="1" t="str">
        <f t="shared" si="84"/>
        <v>Till</v>
      </c>
      <c r="K1041" s="1" t="str">
        <f t="shared" si="85"/>
        <v>&lt;63 micron</v>
      </c>
      <c r="L1041" t="s">
        <v>51</v>
      </c>
      <c r="M1041" t="s">
        <v>339</v>
      </c>
      <c r="N1041" t="s">
        <v>260</v>
      </c>
      <c r="O1041" t="s">
        <v>315</v>
      </c>
      <c r="P1041" t="s">
        <v>126</v>
      </c>
      <c r="Q1041" t="s">
        <v>259</v>
      </c>
      <c r="R1041" t="s">
        <v>382</v>
      </c>
      <c r="S1041" t="s">
        <v>97</v>
      </c>
      <c r="T1041" t="s">
        <v>164</v>
      </c>
      <c r="U1041" t="s">
        <v>81</v>
      </c>
      <c r="V1041" t="s">
        <v>259</v>
      </c>
      <c r="W1041" t="s">
        <v>286</v>
      </c>
      <c r="X1041" t="s">
        <v>181</v>
      </c>
      <c r="Y1041" t="s">
        <v>64</v>
      </c>
      <c r="Z1041" t="s">
        <v>51</v>
      </c>
      <c r="AA1041" t="s">
        <v>152</v>
      </c>
      <c r="AB1041" t="s">
        <v>428</v>
      </c>
      <c r="AC1041" t="s">
        <v>64</v>
      </c>
      <c r="AD1041" t="s">
        <v>538</v>
      </c>
      <c r="AE1041" t="s">
        <v>419</v>
      </c>
      <c r="AF1041" t="s">
        <v>111</v>
      </c>
      <c r="AG1041" t="s">
        <v>136</v>
      </c>
      <c r="AH1041" t="s">
        <v>71</v>
      </c>
      <c r="AI1041" t="s">
        <v>293</v>
      </c>
      <c r="AJ1041" t="s">
        <v>73</v>
      </c>
      <c r="AK1041" t="s">
        <v>405</v>
      </c>
      <c r="AL1041" t="s">
        <v>75</v>
      </c>
      <c r="AM1041" t="s">
        <v>76</v>
      </c>
      <c r="AN1041" t="s">
        <v>78</v>
      </c>
      <c r="AO1041" t="s">
        <v>78</v>
      </c>
      <c r="AP1041" t="s">
        <v>252</v>
      </c>
      <c r="AQ1041" t="s">
        <v>126</v>
      </c>
      <c r="AR1041" t="s">
        <v>81</v>
      </c>
      <c r="AS1041" t="s">
        <v>253</v>
      </c>
      <c r="AT1041" t="s">
        <v>308</v>
      </c>
      <c r="AU1041" t="s">
        <v>84</v>
      </c>
    </row>
    <row r="1042" spans="1:47" hidden="1" x14ac:dyDescent="0.3">
      <c r="A1042" t="s">
        <v>4737</v>
      </c>
      <c r="B1042" t="s">
        <v>4738</v>
      </c>
      <c r="C1042" s="1" t="str">
        <f t="shared" si="88"/>
        <v>21:0099</v>
      </c>
      <c r="D1042" s="1" t="str">
        <f t="shared" si="89"/>
        <v>21:0041</v>
      </c>
      <c r="E1042" t="s">
        <v>4735</v>
      </c>
      <c r="F1042" t="s">
        <v>4739</v>
      </c>
      <c r="H1042">
        <v>65.469982599999994</v>
      </c>
      <c r="I1042">
        <v>-111.70750940000001</v>
      </c>
      <c r="J1042" s="1" t="str">
        <f t="shared" si="84"/>
        <v>Till</v>
      </c>
      <c r="K1042" s="1" t="str">
        <f t="shared" si="85"/>
        <v>&lt;63 micron</v>
      </c>
      <c r="L1042" t="s">
        <v>51</v>
      </c>
      <c r="M1042" t="s">
        <v>339</v>
      </c>
      <c r="N1042" t="s">
        <v>58</v>
      </c>
      <c r="O1042" t="s">
        <v>375</v>
      </c>
      <c r="P1042" t="s">
        <v>55</v>
      </c>
      <c r="Q1042" t="s">
        <v>259</v>
      </c>
      <c r="R1042" t="s">
        <v>316</v>
      </c>
      <c r="S1042" t="s">
        <v>63</v>
      </c>
      <c r="T1042" t="s">
        <v>308</v>
      </c>
      <c r="U1042" t="s">
        <v>81</v>
      </c>
      <c r="V1042" t="s">
        <v>154</v>
      </c>
      <c r="W1042" t="s">
        <v>275</v>
      </c>
      <c r="X1042" t="s">
        <v>97</v>
      </c>
      <c r="Y1042" t="s">
        <v>64</v>
      </c>
      <c r="Z1042" t="s">
        <v>51</v>
      </c>
      <c r="AA1042" t="s">
        <v>176</v>
      </c>
      <c r="AB1042" t="s">
        <v>236</v>
      </c>
      <c r="AC1042" t="s">
        <v>64</v>
      </c>
      <c r="AD1042" t="s">
        <v>77</v>
      </c>
      <c r="AE1042" t="s">
        <v>419</v>
      </c>
      <c r="AF1042" t="s">
        <v>111</v>
      </c>
      <c r="AG1042" t="s">
        <v>296</v>
      </c>
      <c r="AH1042" t="s">
        <v>71</v>
      </c>
      <c r="AI1042" t="s">
        <v>169</v>
      </c>
      <c r="AJ1042" t="s">
        <v>73</v>
      </c>
      <c r="AK1042" t="s">
        <v>421</v>
      </c>
      <c r="AL1042" t="s">
        <v>75</v>
      </c>
      <c r="AM1042" t="s">
        <v>76</v>
      </c>
      <c r="AN1042" t="s">
        <v>104</v>
      </c>
      <c r="AO1042" t="s">
        <v>104</v>
      </c>
      <c r="AP1042" t="s">
        <v>293</v>
      </c>
      <c r="AQ1042" t="s">
        <v>126</v>
      </c>
      <c r="AR1042" t="s">
        <v>56</v>
      </c>
      <c r="AS1042" t="s">
        <v>77</v>
      </c>
      <c r="AT1042" t="s">
        <v>369</v>
      </c>
      <c r="AU1042" t="s">
        <v>4740</v>
      </c>
    </row>
    <row r="1043" spans="1:47" hidden="1" x14ac:dyDescent="0.3">
      <c r="A1043" t="s">
        <v>4741</v>
      </c>
      <c r="B1043" t="s">
        <v>4742</v>
      </c>
      <c r="C1043" s="1" t="str">
        <f t="shared" si="88"/>
        <v>21:0099</v>
      </c>
      <c r="D1043" s="1" t="str">
        <f t="shared" si="89"/>
        <v>21:0041</v>
      </c>
      <c r="E1043" t="s">
        <v>4743</v>
      </c>
      <c r="F1043" t="s">
        <v>4744</v>
      </c>
      <c r="H1043">
        <v>65.4968954</v>
      </c>
      <c r="I1043">
        <v>-111.5432316</v>
      </c>
      <c r="J1043" s="1" t="str">
        <f t="shared" si="84"/>
        <v>Till</v>
      </c>
      <c r="K1043" s="1" t="str">
        <f t="shared" si="85"/>
        <v>&lt;63 micron</v>
      </c>
      <c r="L1043" t="s">
        <v>51</v>
      </c>
      <c r="M1043" t="s">
        <v>481</v>
      </c>
      <c r="N1043" t="s">
        <v>63</v>
      </c>
      <c r="O1043" t="s">
        <v>345</v>
      </c>
      <c r="P1043" t="s">
        <v>147</v>
      </c>
      <c r="Q1043" t="s">
        <v>259</v>
      </c>
      <c r="R1043" t="s">
        <v>354</v>
      </c>
      <c r="S1043" t="s">
        <v>60</v>
      </c>
      <c r="T1043" t="s">
        <v>68</v>
      </c>
      <c r="U1043" t="s">
        <v>259</v>
      </c>
      <c r="V1043" t="s">
        <v>219</v>
      </c>
      <c r="W1043" t="s">
        <v>550</v>
      </c>
      <c r="X1043" t="s">
        <v>97</v>
      </c>
      <c r="Y1043" t="s">
        <v>64</v>
      </c>
      <c r="Z1043" t="s">
        <v>51</v>
      </c>
      <c r="AA1043" t="s">
        <v>162</v>
      </c>
      <c r="AB1043" t="s">
        <v>306</v>
      </c>
      <c r="AC1043" t="s">
        <v>64</v>
      </c>
      <c r="AD1043" t="s">
        <v>193</v>
      </c>
      <c r="AE1043" t="s">
        <v>79</v>
      </c>
      <c r="AF1043" t="s">
        <v>111</v>
      </c>
      <c r="AG1043" t="s">
        <v>149</v>
      </c>
      <c r="AH1043" t="s">
        <v>71</v>
      </c>
      <c r="AI1043" t="s">
        <v>181</v>
      </c>
      <c r="AJ1043" t="s">
        <v>73</v>
      </c>
      <c r="AK1043" t="s">
        <v>271</v>
      </c>
      <c r="AL1043" t="s">
        <v>75</v>
      </c>
      <c r="AM1043" t="s">
        <v>76</v>
      </c>
      <c r="AN1043" t="s">
        <v>78</v>
      </c>
      <c r="AO1043" t="s">
        <v>251</v>
      </c>
      <c r="AP1043" t="s">
        <v>97</v>
      </c>
      <c r="AQ1043" t="s">
        <v>77</v>
      </c>
      <c r="AR1043" t="s">
        <v>64</v>
      </c>
      <c r="AS1043" t="s">
        <v>253</v>
      </c>
      <c r="AT1043" t="s">
        <v>171</v>
      </c>
      <c r="AU1043" t="s">
        <v>84</v>
      </c>
    </row>
    <row r="1044" spans="1:47" hidden="1" x14ac:dyDescent="0.3">
      <c r="A1044" t="s">
        <v>4745</v>
      </c>
      <c r="B1044" t="s">
        <v>4746</v>
      </c>
      <c r="C1044" s="1" t="str">
        <f t="shared" si="88"/>
        <v>21:0099</v>
      </c>
      <c r="D1044" s="1" t="str">
        <f t="shared" si="89"/>
        <v>21:0041</v>
      </c>
      <c r="E1044" t="s">
        <v>4747</v>
      </c>
      <c r="F1044" t="s">
        <v>4748</v>
      </c>
      <c r="H1044">
        <v>65.427751499999999</v>
      </c>
      <c r="I1044">
        <v>-111.5386532</v>
      </c>
      <c r="J1044" s="1" t="str">
        <f t="shared" si="84"/>
        <v>Till</v>
      </c>
      <c r="K1044" s="1" t="str">
        <f t="shared" si="85"/>
        <v>&lt;63 micron</v>
      </c>
      <c r="L1044" t="s">
        <v>51</v>
      </c>
      <c r="M1044" t="s">
        <v>405</v>
      </c>
      <c r="N1044" t="s">
        <v>72</v>
      </c>
      <c r="O1044" t="s">
        <v>315</v>
      </c>
      <c r="P1044" t="s">
        <v>77</v>
      </c>
      <c r="Q1044" t="s">
        <v>259</v>
      </c>
      <c r="R1044" t="s">
        <v>136</v>
      </c>
      <c r="S1044" t="s">
        <v>181</v>
      </c>
      <c r="T1044" t="s">
        <v>284</v>
      </c>
      <c r="U1044" t="s">
        <v>81</v>
      </c>
      <c r="V1044" t="s">
        <v>154</v>
      </c>
      <c r="W1044" t="s">
        <v>427</v>
      </c>
      <c r="X1044" t="s">
        <v>63</v>
      </c>
      <c r="Y1044" t="s">
        <v>64</v>
      </c>
      <c r="Z1044" t="s">
        <v>51</v>
      </c>
      <c r="AA1044" t="s">
        <v>470</v>
      </c>
      <c r="AB1044" t="s">
        <v>121</v>
      </c>
      <c r="AC1044" t="s">
        <v>64</v>
      </c>
      <c r="AD1044" t="s">
        <v>583</v>
      </c>
      <c r="AE1044" t="s">
        <v>507</v>
      </c>
      <c r="AF1044" t="s">
        <v>111</v>
      </c>
      <c r="AG1044" t="s">
        <v>318</v>
      </c>
      <c r="AH1044" t="s">
        <v>983</v>
      </c>
      <c r="AI1044" t="s">
        <v>202</v>
      </c>
      <c r="AJ1044" t="s">
        <v>73</v>
      </c>
      <c r="AK1044" t="s">
        <v>297</v>
      </c>
      <c r="AL1044" t="s">
        <v>75</v>
      </c>
      <c r="AM1044" t="s">
        <v>76</v>
      </c>
      <c r="AN1044" t="s">
        <v>78</v>
      </c>
      <c r="AO1044" t="s">
        <v>168</v>
      </c>
      <c r="AP1044" t="s">
        <v>119</v>
      </c>
      <c r="AQ1044" t="s">
        <v>92</v>
      </c>
      <c r="AR1044" t="s">
        <v>64</v>
      </c>
      <c r="AS1044" t="s">
        <v>82</v>
      </c>
      <c r="AT1044" t="s">
        <v>171</v>
      </c>
      <c r="AU1044" t="s">
        <v>84</v>
      </c>
    </row>
    <row r="1045" spans="1:47" hidden="1" x14ac:dyDescent="0.3">
      <c r="A1045" t="s">
        <v>4749</v>
      </c>
      <c r="B1045" t="s">
        <v>4750</v>
      </c>
      <c r="C1045" s="1" t="str">
        <f t="shared" si="88"/>
        <v>21:0099</v>
      </c>
      <c r="D1045" s="1" t="str">
        <f t="shared" si="89"/>
        <v>21:0041</v>
      </c>
      <c r="E1045" t="s">
        <v>4751</v>
      </c>
      <c r="F1045" t="s">
        <v>4752</v>
      </c>
      <c r="H1045">
        <v>65.399059699999995</v>
      </c>
      <c r="I1045">
        <v>-111.7117559</v>
      </c>
      <c r="J1045" s="1" t="str">
        <f t="shared" si="84"/>
        <v>Till</v>
      </c>
      <c r="K1045" s="1" t="str">
        <f t="shared" si="85"/>
        <v>&lt;63 micron</v>
      </c>
      <c r="L1045" t="s">
        <v>51</v>
      </c>
      <c r="M1045" t="s">
        <v>92</v>
      </c>
      <c r="N1045" t="s">
        <v>97</v>
      </c>
      <c r="O1045" t="s">
        <v>360</v>
      </c>
      <c r="P1045" t="s">
        <v>82</v>
      </c>
      <c r="Q1045" t="s">
        <v>64</v>
      </c>
      <c r="R1045" t="s">
        <v>382</v>
      </c>
      <c r="S1045" t="s">
        <v>181</v>
      </c>
      <c r="T1045" t="s">
        <v>120</v>
      </c>
      <c r="U1045" t="s">
        <v>259</v>
      </c>
      <c r="V1045" t="s">
        <v>259</v>
      </c>
      <c r="W1045" t="s">
        <v>182</v>
      </c>
      <c r="X1045" t="s">
        <v>97</v>
      </c>
      <c r="Y1045" t="s">
        <v>64</v>
      </c>
      <c r="Z1045" t="s">
        <v>51</v>
      </c>
      <c r="AA1045" t="s">
        <v>152</v>
      </c>
      <c r="AB1045" t="s">
        <v>274</v>
      </c>
      <c r="AC1045" t="s">
        <v>64</v>
      </c>
      <c r="AD1045" t="s">
        <v>205</v>
      </c>
      <c r="AE1045" t="s">
        <v>111</v>
      </c>
      <c r="AF1045" t="s">
        <v>111</v>
      </c>
      <c r="AG1045" t="s">
        <v>470</v>
      </c>
      <c r="AH1045" t="s">
        <v>71</v>
      </c>
      <c r="AI1045" t="s">
        <v>422</v>
      </c>
      <c r="AJ1045" t="s">
        <v>73</v>
      </c>
      <c r="AK1045" t="s">
        <v>91</v>
      </c>
      <c r="AL1045" t="s">
        <v>75</v>
      </c>
      <c r="AM1045" t="s">
        <v>76</v>
      </c>
      <c r="AN1045" t="s">
        <v>78</v>
      </c>
      <c r="AO1045" t="s">
        <v>78</v>
      </c>
      <c r="AP1045" t="s">
        <v>293</v>
      </c>
      <c r="AQ1045" t="s">
        <v>300</v>
      </c>
      <c r="AR1045" t="s">
        <v>64</v>
      </c>
      <c r="AS1045" t="s">
        <v>300</v>
      </c>
      <c r="AT1045" t="s">
        <v>171</v>
      </c>
      <c r="AU1045" t="s">
        <v>84</v>
      </c>
    </row>
    <row r="1046" spans="1:47" hidden="1" x14ac:dyDescent="0.3">
      <c r="A1046" t="s">
        <v>4753</v>
      </c>
      <c r="B1046" t="s">
        <v>4754</v>
      </c>
      <c r="C1046" s="1" t="str">
        <f t="shared" si="88"/>
        <v>21:0099</v>
      </c>
      <c r="D1046" s="1" t="str">
        <f t="shared" si="89"/>
        <v>21:0041</v>
      </c>
      <c r="E1046" t="s">
        <v>4755</v>
      </c>
      <c r="F1046" t="s">
        <v>4756</v>
      </c>
      <c r="H1046">
        <v>65.326282399999997</v>
      </c>
      <c r="I1046">
        <v>-111.5551708</v>
      </c>
      <c r="J1046" s="1" t="str">
        <f t="shared" si="84"/>
        <v>Till</v>
      </c>
      <c r="K1046" s="1" t="str">
        <f t="shared" si="85"/>
        <v>&lt;63 micron</v>
      </c>
      <c r="L1046" t="s">
        <v>51</v>
      </c>
      <c r="M1046" t="s">
        <v>340</v>
      </c>
      <c r="N1046" t="s">
        <v>119</v>
      </c>
      <c r="O1046" t="s">
        <v>203</v>
      </c>
      <c r="P1046" t="s">
        <v>81</v>
      </c>
      <c r="Q1046" t="s">
        <v>81</v>
      </c>
      <c r="R1046" t="s">
        <v>308</v>
      </c>
      <c r="S1046" t="s">
        <v>97</v>
      </c>
      <c r="T1046" t="s">
        <v>273</v>
      </c>
      <c r="U1046" t="s">
        <v>81</v>
      </c>
      <c r="V1046" t="s">
        <v>154</v>
      </c>
      <c r="W1046" t="s">
        <v>883</v>
      </c>
      <c r="X1046" t="s">
        <v>63</v>
      </c>
      <c r="Y1046" t="s">
        <v>64</v>
      </c>
      <c r="Z1046" t="s">
        <v>51</v>
      </c>
      <c r="AA1046" t="s">
        <v>334</v>
      </c>
      <c r="AB1046" t="s">
        <v>236</v>
      </c>
      <c r="AC1046" t="s">
        <v>64</v>
      </c>
      <c r="AD1046" t="s">
        <v>263</v>
      </c>
      <c r="AE1046" t="s">
        <v>276</v>
      </c>
      <c r="AF1046" t="s">
        <v>111</v>
      </c>
      <c r="AG1046" t="s">
        <v>249</v>
      </c>
      <c r="AH1046" t="s">
        <v>983</v>
      </c>
      <c r="AI1046" t="s">
        <v>332</v>
      </c>
      <c r="AJ1046" t="s">
        <v>73</v>
      </c>
      <c r="AK1046" t="s">
        <v>103</v>
      </c>
      <c r="AL1046" t="s">
        <v>75</v>
      </c>
      <c r="AM1046" t="s">
        <v>76</v>
      </c>
      <c r="AN1046" t="s">
        <v>78</v>
      </c>
      <c r="AO1046" t="s">
        <v>104</v>
      </c>
      <c r="AP1046" t="s">
        <v>58</v>
      </c>
      <c r="AQ1046" t="s">
        <v>481</v>
      </c>
      <c r="AR1046" t="s">
        <v>64</v>
      </c>
      <c r="AS1046" t="s">
        <v>82</v>
      </c>
      <c r="AT1046" t="s">
        <v>171</v>
      </c>
      <c r="AU1046" t="s">
        <v>84</v>
      </c>
    </row>
    <row r="1047" spans="1:47" hidden="1" x14ac:dyDescent="0.3">
      <c r="A1047" t="s">
        <v>4757</v>
      </c>
      <c r="B1047" t="s">
        <v>4758</v>
      </c>
      <c r="C1047" s="1" t="str">
        <f t="shared" si="88"/>
        <v>21:0099</v>
      </c>
      <c r="D1047" s="1" t="str">
        <f t="shared" si="89"/>
        <v>21:0041</v>
      </c>
      <c r="E1047" t="s">
        <v>4759</v>
      </c>
      <c r="F1047" t="s">
        <v>4760</v>
      </c>
      <c r="H1047">
        <v>65.248159999999999</v>
      </c>
      <c r="I1047">
        <v>-111.4725117</v>
      </c>
      <c r="J1047" s="1" t="str">
        <f t="shared" si="84"/>
        <v>Till</v>
      </c>
      <c r="K1047" s="1" t="str">
        <f t="shared" si="85"/>
        <v>&lt;63 micron</v>
      </c>
      <c r="L1047" t="s">
        <v>51</v>
      </c>
      <c r="M1047" t="s">
        <v>299</v>
      </c>
      <c r="N1047" t="s">
        <v>60</v>
      </c>
      <c r="O1047" t="s">
        <v>233</v>
      </c>
      <c r="P1047" t="s">
        <v>82</v>
      </c>
      <c r="Q1047" t="s">
        <v>259</v>
      </c>
      <c r="R1047" t="s">
        <v>562</v>
      </c>
      <c r="S1047" t="s">
        <v>63</v>
      </c>
      <c r="T1047" t="s">
        <v>136</v>
      </c>
      <c r="U1047" t="s">
        <v>56</v>
      </c>
      <c r="V1047" t="s">
        <v>95</v>
      </c>
      <c r="W1047" t="s">
        <v>1148</v>
      </c>
      <c r="X1047" t="s">
        <v>119</v>
      </c>
      <c r="Y1047" t="s">
        <v>64</v>
      </c>
      <c r="Z1047" t="s">
        <v>51</v>
      </c>
      <c r="AA1047" t="s">
        <v>346</v>
      </c>
      <c r="AB1047" t="s">
        <v>606</v>
      </c>
      <c r="AC1047" t="s">
        <v>64</v>
      </c>
      <c r="AD1047" t="s">
        <v>122</v>
      </c>
      <c r="AE1047" t="s">
        <v>334</v>
      </c>
      <c r="AF1047" t="s">
        <v>111</v>
      </c>
      <c r="AG1047" t="s">
        <v>621</v>
      </c>
      <c r="AH1047" t="s">
        <v>71</v>
      </c>
      <c r="AI1047" t="s">
        <v>702</v>
      </c>
      <c r="AJ1047" t="s">
        <v>73</v>
      </c>
      <c r="AK1047" t="s">
        <v>124</v>
      </c>
      <c r="AL1047" t="s">
        <v>75</v>
      </c>
      <c r="AM1047" t="s">
        <v>76</v>
      </c>
      <c r="AN1047" t="s">
        <v>61</v>
      </c>
      <c r="AO1047" t="s">
        <v>137</v>
      </c>
      <c r="AP1047" t="s">
        <v>225</v>
      </c>
      <c r="AQ1047" t="s">
        <v>105</v>
      </c>
      <c r="AR1047" t="s">
        <v>64</v>
      </c>
      <c r="AS1047" t="s">
        <v>126</v>
      </c>
      <c r="AT1047" t="s">
        <v>273</v>
      </c>
      <c r="AU1047" t="s">
        <v>84</v>
      </c>
    </row>
    <row r="1048" spans="1:47" x14ac:dyDescent="0.3">
      <c r="A1048" t="s">
        <v>4761</v>
      </c>
      <c r="B1048" t="s">
        <v>4762</v>
      </c>
      <c r="C1048" s="1" t="str">
        <f t="shared" ref="C1048:C1079" si="90">HYPERLINK("https://geochem.nrcan.gc.ca/cdogs/content/bdl/bdl210101_e.htm", "21:0101")</f>
        <v>21:0101</v>
      </c>
      <c r="D1048" s="1" t="str">
        <f t="shared" ref="D1048:D1079" si="91">HYPERLINK("https://geochem.nrcan.gc.ca/cdogs/content/svy/svy210044_e.htm", "21:0044")</f>
        <v>21:0044</v>
      </c>
      <c r="E1048" t="s">
        <v>4763</v>
      </c>
      <c r="F1048" t="s">
        <v>4764</v>
      </c>
      <c r="H1048">
        <v>67.301703900000007</v>
      </c>
      <c r="I1048">
        <v>-114.0349834</v>
      </c>
      <c r="J1048" s="1" t="str">
        <f t="shared" si="84"/>
        <v>Till</v>
      </c>
      <c r="K1048" s="1" t="str">
        <f t="shared" si="85"/>
        <v>&lt;63 micron</v>
      </c>
      <c r="L1048" t="s">
        <v>51</v>
      </c>
      <c r="M1048" t="s">
        <v>181</v>
      </c>
      <c r="N1048" t="s">
        <v>53</v>
      </c>
      <c r="O1048" t="s">
        <v>233</v>
      </c>
      <c r="P1048" t="s">
        <v>139</v>
      </c>
      <c r="Q1048" t="s">
        <v>81</v>
      </c>
      <c r="R1048" t="s">
        <v>145</v>
      </c>
      <c r="S1048" t="s">
        <v>209</v>
      </c>
      <c r="T1048" t="s">
        <v>218</v>
      </c>
      <c r="U1048" t="s">
        <v>116</v>
      </c>
      <c r="V1048" t="s">
        <v>154</v>
      </c>
      <c r="W1048" t="s">
        <v>4765</v>
      </c>
      <c r="X1048" t="s">
        <v>119</v>
      </c>
      <c r="Y1048" t="s">
        <v>64</v>
      </c>
      <c r="Z1048" t="s">
        <v>51</v>
      </c>
      <c r="AA1048" t="s">
        <v>68</v>
      </c>
      <c r="AB1048" t="s">
        <v>391</v>
      </c>
      <c r="AC1048" t="s">
        <v>64</v>
      </c>
      <c r="AD1048" t="s">
        <v>1378</v>
      </c>
      <c r="AE1048" t="s">
        <v>507</v>
      </c>
      <c r="AF1048" t="s">
        <v>69</v>
      </c>
      <c r="AG1048" t="s">
        <v>261</v>
      </c>
      <c r="AH1048" t="s">
        <v>137</v>
      </c>
      <c r="AI1048" t="s">
        <v>207</v>
      </c>
      <c r="AJ1048" t="s">
        <v>73</v>
      </c>
      <c r="AK1048" t="s">
        <v>339</v>
      </c>
      <c r="AL1048" t="s">
        <v>75</v>
      </c>
      <c r="AM1048" t="s">
        <v>76</v>
      </c>
      <c r="AN1048" t="s">
        <v>78</v>
      </c>
      <c r="AO1048" t="s">
        <v>104</v>
      </c>
      <c r="AP1048" t="s">
        <v>183</v>
      </c>
      <c r="AQ1048" t="s">
        <v>56</v>
      </c>
      <c r="AR1048" t="s">
        <v>64</v>
      </c>
      <c r="AS1048" t="s">
        <v>299</v>
      </c>
      <c r="AT1048" t="s">
        <v>131</v>
      </c>
      <c r="AU1048" t="s">
        <v>84</v>
      </c>
    </row>
    <row r="1049" spans="1:47" x14ac:dyDescent="0.3">
      <c r="A1049" t="s">
        <v>4766</v>
      </c>
      <c r="B1049" t="s">
        <v>4767</v>
      </c>
      <c r="C1049" s="1" t="str">
        <f t="shared" si="90"/>
        <v>21:0101</v>
      </c>
      <c r="D1049" s="1" t="str">
        <f t="shared" si="91"/>
        <v>21:0044</v>
      </c>
      <c r="E1049" t="s">
        <v>4768</v>
      </c>
      <c r="F1049" t="s">
        <v>4769</v>
      </c>
      <c r="H1049">
        <v>67.294711300000003</v>
      </c>
      <c r="I1049">
        <v>-114.1229635</v>
      </c>
      <c r="J1049" s="1" t="str">
        <f t="shared" ref="J1049:J1112" si="92">HYPERLINK("https://geochem.nrcan.gc.ca/cdogs/content/kwd/kwd020044_e.htm", "Till")</f>
        <v>Till</v>
      </c>
      <c r="K1049" s="1" t="str">
        <f t="shared" ref="K1049:K1112" si="93">HYPERLINK("https://geochem.nrcan.gc.ca/cdogs/content/kwd/kwd080004_e.htm", "&lt;63 micron")</f>
        <v>&lt;63 micron</v>
      </c>
      <c r="L1049" t="s">
        <v>51</v>
      </c>
      <c r="M1049" t="s">
        <v>79</v>
      </c>
      <c r="N1049" t="s">
        <v>181</v>
      </c>
      <c r="O1049" t="s">
        <v>743</v>
      </c>
      <c r="P1049" t="s">
        <v>283</v>
      </c>
      <c r="Q1049" t="s">
        <v>56</v>
      </c>
      <c r="R1049" t="s">
        <v>127</v>
      </c>
      <c r="S1049" t="s">
        <v>269</v>
      </c>
      <c r="T1049" t="s">
        <v>65</v>
      </c>
      <c r="U1049" t="s">
        <v>116</v>
      </c>
      <c r="V1049" t="s">
        <v>95</v>
      </c>
      <c r="W1049" t="s">
        <v>4770</v>
      </c>
      <c r="X1049" t="s">
        <v>63</v>
      </c>
      <c r="Y1049" t="s">
        <v>64</v>
      </c>
      <c r="Z1049" t="s">
        <v>51</v>
      </c>
      <c r="AA1049" t="s">
        <v>149</v>
      </c>
      <c r="AB1049" t="s">
        <v>576</v>
      </c>
      <c r="AC1049" t="s">
        <v>64</v>
      </c>
      <c r="AD1049" t="s">
        <v>3290</v>
      </c>
      <c r="AE1049" t="s">
        <v>337</v>
      </c>
      <c r="AF1049" t="s">
        <v>69</v>
      </c>
      <c r="AG1049" t="s">
        <v>106</v>
      </c>
      <c r="AH1049" t="s">
        <v>147</v>
      </c>
      <c r="AI1049" t="s">
        <v>570</v>
      </c>
      <c r="AJ1049" t="s">
        <v>73</v>
      </c>
      <c r="AK1049" t="s">
        <v>355</v>
      </c>
      <c r="AL1049" t="s">
        <v>75</v>
      </c>
      <c r="AM1049" t="s">
        <v>76</v>
      </c>
      <c r="AN1049" t="s">
        <v>219</v>
      </c>
      <c r="AO1049" t="s">
        <v>168</v>
      </c>
      <c r="AP1049" t="s">
        <v>183</v>
      </c>
      <c r="AQ1049" t="s">
        <v>170</v>
      </c>
      <c r="AR1049" t="s">
        <v>64</v>
      </c>
      <c r="AS1049" t="s">
        <v>55</v>
      </c>
      <c r="AT1049" t="s">
        <v>171</v>
      </c>
      <c r="AU1049" t="s">
        <v>84</v>
      </c>
    </row>
    <row r="1050" spans="1:47" x14ac:dyDescent="0.3">
      <c r="A1050" t="s">
        <v>4771</v>
      </c>
      <c r="B1050" t="s">
        <v>4772</v>
      </c>
      <c r="C1050" s="1" t="str">
        <f t="shared" si="90"/>
        <v>21:0101</v>
      </c>
      <c r="D1050" s="1" t="str">
        <f t="shared" si="91"/>
        <v>21:0044</v>
      </c>
      <c r="E1050" t="s">
        <v>4773</v>
      </c>
      <c r="F1050" t="s">
        <v>4774</v>
      </c>
      <c r="H1050">
        <v>67.2631023</v>
      </c>
      <c r="I1050">
        <v>-114.1518121</v>
      </c>
      <c r="J1050" s="1" t="str">
        <f t="shared" si="92"/>
        <v>Till</v>
      </c>
      <c r="K1050" s="1" t="str">
        <f t="shared" si="93"/>
        <v>&lt;63 micron</v>
      </c>
      <c r="L1050" t="s">
        <v>51</v>
      </c>
      <c r="M1050" t="s">
        <v>264</v>
      </c>
      <c r="N1050" t="s">
        <v>60</v>
      </c>
      <c r="O1050" t="s">
        <v>504</v>
      </c>
      <c r="P1050" t="s">
        <v>78</v>
      </c>
      <c r="Q1050" t="s">
        <v>116</v>
      </c>
      <c r="R1050" t="s">
        <v>249</v>
      </c>
      <c r="S1050" t="s">
        <v>72</v>
      </c>
      <c r="T1050" t="s">
        <v>120</v>
      </c>
      <c r="U1050" t="s">
        <v>81</v>
      </c>
      <c r="V1050" t="s">
        <v>259</v>
      </c>
      <c r="W1050" t="s">
        <v>1277</v>
      </c>
      <c r="X1050" t="s">
        <v>119</v>
      </c>
      <c r="Y1050" t="s">
        <v>64</v>
      </c>
      <c r="Z1050" t="s">
        <v>51</v>
      </c>
      <c r="AA1050" t="s">
        <v>470</v>
      </c>
      <c r="AB1050" t="s">
        <v>408</v>
      </c>
      <c r="AC1050" t="s">
        <v>64</v>
      </c>
      <c r="AD1050" t="s">
        <v>4775</v>
      </c>
      <c r="AE1050" t="s">
        <v>507</v>
      </c>
      <c r="AF1050" t="s">
        <v>69</v>
      </c>
      <c r="AG1050" t="s">
        <v>132</v>
      </c>
      <c r="AH1050" t="s">
        <v>251</v>
      </c>
      <c r="AI1050" t="s">
        <v>584</v>
      </c>
      <c r="AJ1050" t="s">
        <v>73</v>
      </c>
      <c r="AK1050" t="s">
        <v>116</v>
      </c>
      <c r="AL1050" t="s">
        <v>75</v>
      </c>
      <c r="AM1050" t="s">
        <v>76</v>
      </c>
      <c r="AN1050" t="s">
        <v>147</v>
      </c>
      <c r="AO1050" t="s">
        <v>78</v>
      </c>
      <c r="AP1050" t="s">
        <v>209</v>
      </c>
      <c r="AQ1050" t="s">
        <v>246</v>
      </c>
      <c r="AR1050" t="s">
        <v>64</v>
      </c>
      <c r="AS1050" t="s">
        <v>246</v>
      </c>
      <c r="AT1050" t="s">
        <v>171</v>
      </c>
      <c r="AU1050" t="s">
        <v>84</v>
      </c>
    </row>
    <row r="1051" spans="1:47" x14ac:dyDescent="0.3">
      <c r="A1051" t="s">
        <v>4776</v>
      </c>
      <c r="B1051" t="s">
        <v>4777</v>
      </c>
      <c r="C1051" s="1" t="str">
        <f t="shared" si="90"/>
        <v>21:0101</v>
      </c>
      <c r="D1051" s="1" t="str">
        <f t="shared" si="91"/>
        <v>21:0044</v>
      </c>
      <c r="E1051" t="s">
        <v>4778</v>
      </c>
      <c r="F1051" t="s">
        <v>4779</v>
      </c>
      <c r="H1051">
        <v>67.310167899999996</v>
      </c>
      <c r="I1051">
        <v>-114.2525899</v>
      </c>
      <c r="J1051" s="1" t="str">
        <f t="shared" si="92"/>
        <v>Till</v>
      </c>
      <c r="K1051" s="1" t="str">
        <f t="shared" si="93"/>
        <v>&lt;63 micron</v>
      </c>
      <c r="L1051" t="s">
        <v>51</v>
      </c>
      <c r="M1051" t="s">
        <v>97</v>
      </c>
      <c r="N1051" t="s">
        <v>53</v>
      </c>
      <c r="O1051" t="s">
        <v>691</v>
      </c>
      <c r="P1051" t="s">
        <v>314</v>
      </c>
      <c r="Q1051" t="s">
        <v>81</v>
      </c>
      <c r="R1051" t="s">
        <v>132</v>
      </c>
      <c r="S1051" t="s">
        <v>119</v>
      </c>
      <c r="T1051" t="s">
        <v>354</v>
      </c>
      <c r="U1051" t="s">
        <v>56</v>
      </c>
      <c r="V1051" t="s">
        <v>61</v>
      </c>
      <c r="W1051" t="s">
        <v>3122</v>
      </c>
      <c r="X1051" t="s">
        <v>63</v>
      </c>
      <c r="Y1051" t="s">
        <v>64</v>
      </c>
      <c r="Z1051" t="s">
        <v>51</v>
      </c>
      <c r="AA1051" t="s">
        <v>65</v>
      </c>
      <c r="AB1051" t="s">
        <v>487</v>
      </c>
      <c r="AC1051" t="s">
        <v>60</v>
      </c>
      <c r="AD1051" t="s">
        <v>305</v>
      </c>
      <c r="AE1051" t="s">
        <v>98</v>
      </c>
      <c r="AF1051" t="s">
        <v>69</v>
      </c>
      <c r="AG1051" t="s">
        <v>774</v>
      </c>
      <c r="AH1051" t="s">
        <v>168</v>
      </c>
      <c r="AI1051" t="s">
        <v>207</v>
      </c>
      <c r="AJ1051" t="s">
        <v>73</v>
      </c>
      <c r="AK1051" t="s">
        <v>264</v>
      </c>
      <c r="AL1051" t="s">
        <v>75</v>
      </c>
      <c r="AM1051" t="s">
        <v>76</v>
      </c>
      <c r="AN1051" t="s">
        <v>78</v>
      </c>
      <c r="AO1051" t="s">
        <v>137</v>
      </c>
      <c r="AP1051" t="s">
        <v>114</v>
      </c>
      <c r="AQ1051" t="s">
        <v>78</v>
      </c>
      <c r="AR1051" t="s">
        <v>64</v>
      </c>
      <c r="AS1051" t="s">
        <v>92</v>
      </c>
      <c r="AT1051" t="s">
        <v>171</v>
      </c>
      <c r="AU1051" t="s">
        <v>84</v>
      </c>
    </row>
    <row r="1052" spans="1:47" x14ac:dyDescent="0.3">
      <c r="A1052" t="s">
        <v>4780</v>
      </c>
      <c r="B1052" t="s">
        <v>4781</v>
      </c>
      <c r="C1052" s="1" t="str">
        <f t="shared" si="90"/>
        <v>21:0101</v>
      </c>
      <c r="D1052" s="1" t="str">
        <f t="shared" si="91"/>
        <v>21:0044</v>
      </c>
      <c r="E1052" t="s">
        <v>4782</v>
      </c>
      <c r="F1052" t="s">
        <v>4783</v>
      </c>
      <c r="H1052">
        <v>67.248652899999996</v>
      </c>
      <c r="I1052">
        <v>-114.3048653</v>
      </c>
      <c r="J1052" s="1" t="str">
        <f t="shared" si="92"/>
        <v>Till</v>
      </c>
      <c r="K1052" s="1" t="str">
        <f t="shared" si="93"/>
        <v>&lt;63 micron</v>
      </c>
      <c r="L1052" t="s">
        <v>51</v>
      </c>
      <c r="M1052" t="s">
        <v>89</v>
      </c>
      <c r="N1052" t="s">
        <v>53</v>
      </c>
      <c r="O1052" t="s">
        <v>766</v>
      </c>
      <c r="P1052" t="s">
        <v>139</v>
      </c>
      <c r="Q1052" t="s">
        <v>116</v>
      </c>
      <c r="R1052" t="s">
        <v>217</v>
      </c>
      <c r="S1052" t="s">
        <v>209</v>
      </c>
      <c r="T1052" t="s">
        <v>413</v>
      </c>
      <c r="U1052" t="s">
        <v>116</v>
      </c>
      <c r="V1052" t="s">
        <v>154</v>
      </c>
      <c r="W1052" t="s">
        <v>4784</v>
      </c>
      <c r="X1052" t="s">
        <v>97</v>
      </c>
      <c r="Y1052" t="s">
        <v>64</v>
      </c>
      <c r="Z1052" t="s">
        <v>51</v>
      </c>
      <c r="AA1052" t="s">
        <v>192</v>
      </c>
      <c r="AB1052" t="s">
        <v>487</v>
      </c>
      <c r="AC1052" t="s">
        <v>64</v>
      </c>
      <c r="AD1052" t="s">
        <v>1543</v>
      </c>
      <c r="AE1052" t="s">
        <v>223</v>
      </c>
      <c r="AF1052" t="s">
        <v>69</v>
      </c>
      <c r="AG1052" t="s">
        <v>106</v>
      </c>
      <c r="AH1052" t="s">
        <v>137</v>
      </c>
      <c r="AI1052" t="s">
        <v>195</v>
      </c>
      <c r="AJ1052" t="s">
        <v>73</v>
      </c>
      <c r="AK1052" t="s">
        <v>155</v>
      </c>
      <c r="AL1052" t="s">
        <v>75</v>
      </c>
      <c r="AM1052" t="s">
        <v>76</v>
      </c>
      <c r="AN1052" t="s">
        <v>78</v>
      </c>
      <c r="AO1052" t="s">
        <v>137</v>
      </c>
      <c r="AP1052" t="s">
        <v>114</v>
      </c>
      <c r="AQ1052" t="s">
        <v>253</v>
      </c>
      <c r="AR1052" t="s">
        <v>64</v>
      </c>
      <c r="AS1052" t="s">
        <v>126</v>
      </c>
      <c r="AT1052" t="s">
        <v>4785</v>
      </c>
      <c r="AU1052" t="s">
        <v>84</v>
      </c>
    </row>
    <row r="1053" spans="1:47" x14ac:dyDescent="0.3">
      <c r="A1053" t="s">
        <v>4786</v>
      </c>
      <c r="B1053" t="s">
        <v>4787</v>
      </c>
      <c r="C1053" s="1" t="str">
        <f t="shared" si="90"/>
        <v>21:0101</v>
      </c>
      <c r="D1053" s="1" t="str">
        <f t="shared" si="91"/>
        <v>21:0044</v>
      </c>
      <c r="E1053" t="s">
        <v>4788</v>
      </c>
      <c r="F1053" t="s">
        <v>4789</v>
      </c>
      <c r="H1053">
        <v>67.448233999999999</v>
      </c>
      <c r="I1053">
        <v>-114.3245155</v>
      </c>
      <c r="J1053" s="1" t="str">
        <f t="shared" si="92"/>
        <v>Till</v>
      </c>
      <c r="K1053" s="1" t="str">
        <f t="shared" si="93"/>
        <v>&lt;63 micron</v>
      </c>
      <c r="L1053" t="s">
        <v>51</v>
      </c>
      <c r="M1053" t="s">
        <v>321</v>
      </c>
      <c r="N1053" t="s">
        <v>53</v>
      </c>
      <c r="O1053" t="s">
        <v>189</v>
      </c>
      <c r="P1053" t="s">
        <v>78</v>
      </c>
      <c r="Q1053" t="s">
        <v>116</v>
      </c>
      <c r="R1053" t="s">
        <v>327</v>
      </c>
      <c r="S1053" t="s">
        <v>119</v>
      </c>
      <c r="T1053" t="s">
        <v>334</v>
      </c>
      <c r="U1053" t="s">
        <v>81</v>
      </c>
      <c r="V1053" t="s">
        <v>154</v>
      </c>
      <c r="W1053" t="s">
        <v>275</v>
      </c>
      <c r="X1053" t="s">
        <v>119</v>
      </c>
      <c r="Y1053" t="s">
        <v>64</v>
      </c>
      <c r="Z1053" t="s">
        <v>51</v>
      </c>
      <c r="AA1053" t="s">
        <v>334</v>
      </c>
      <c r="AB1053" t="s">
        <v>319</v>
      </c>
      <c r="AC1053" t="s">
        <v>64</v>
      </c>
      <c r="AD1053" t="s">
        <v>1862</v>
      </c>
      <c r="AE1053" t="s">
        <v>276</v>
      </c>
      <c r="AF1053" t="s">
        <v>69</v>
      </c>
      <c r="AG1053" t="s">
        <v>384</v>
      </c>
      <c r="AH1053" t="s">
        <v>168</v>
      </c>
      <c r="AI1053" t="s">
        <v>584</v>
      </c>
      <c r="AJ1053" t="s">
        <v>73</v>
      </c>
      <c r="AK1053" t="s">
        <v>339</v>
      </c>
      <c r="AL1053" t="s">
        <v>75</v>
      </c>
      <c r="AM1053" t="s">
        <v>76</v>
      </c>
      <c r="AN1053" t="s">
        <v>104</v>
      </c>
      <c r="AO1053" t="s">
        <v>137</v>
      </c>
      <c r="AP1053" t="s">
        <v>209</v>
      </c>
      <c r="AQ1053" t="s">
        <v>246</v>
      </c>
      <c r="AR1053" t="s">
        <v>64</v>
      </c>
      <c r="AS1053" t="s">
        <v>126</v>
      </c>
      <c r="AT1053" t="s">
        <v>59</v>
      </c>
      <c r="AU1053" t="s">
        <v>84</v>
      </c>
    </row>
    <row r="1054" spans="1:47" x14ac:dyDescent="0.3">
      <c r="A1054" t="s">
        <v>4790</v>
      </c>
      <c r="B1054" t="s">
        <v>4791</v>
      </c>
      <c r="C1054" s="1" t="str">
        <f t="shared" si="90"/>
        <v>21:0101</v>
      </c>
      <c r="D1054" s="1" t="str">
        <f t="shared" si="91"/>
        <v>21:0044</v>
      </c>
      <c r="E1054" t="s">
        <v>4792</v>
      </c>
      <c r="F1054" t="s">
        <v>4793</v>
      </c>
      <c r="H1054">
        <v>67.468912500000002</v>
      </c>
      <c r="I1054">
        <v>-114.273228</v>
      </c>
      <c r="J1054" s="1" t="str">
        <f t="shared" si="92"/>
        <v>Till</v>
      </c>
      <c r="K1054" s="1" t="str">
        <f t="shared" si="93"/>
        <v>&lt;63 micron</v>
      </c>
      <c r="L1054" t="s">
        <v>51</v>
      </c>
      <c r="M1054" t="s">
        <v>288</v>
      </c>
      <c r="N1054" t="s">
        <v>53</v>
      </c>
      <c r="O1054" t="s">
        <v>245</v>
      </c>
      <c r="P1054" t="s">
        <v>116</v>
      </c>
      <c r="Q1054" t="s">
        <v>259</v>
      </c>
      <c r="R1054" t="s">
        <v>234</v>
      </c>
      <c r="S1054" t="s">
        <v>58</v>
      </c>
      <c r="T1054" t="s">
        <v>218</v>
      </c>
      <c r="U1054" t="s">
        <v>116</v>
      </c>
      <c r="V1054" t="s">
        <v>95</v>
      </c>
      <c r="W1054" t="s">
        <v>4794</v>
      </c>
      <c r="X1054" t="s">
        <v>63</v>
      </c>
      <c r="Y1054" t="s">
        <v>64</v>
      </c>
      <c r="Z1054" t="s">
        <v>51</v>
      </c>
      <c r="AA1054" t="s">
        <v>68</v>
      </c>
      <c r="AB1054" t="s">
        <v>789</v>
      </c>
      <c r="AC1054" t="s">
        <v>64</v>
      </c>
      <c r="AD1054" t="s">
        <v>1383</v>
      </c>
      <c r="AE1054" t="s">
        <v>223</v>
      </c>
      <c r="AF1054" t="s">
        <v>69</v>
      </c>
      <c r="AG1054" t="s">
        <v>70</v>
      </c>
      <c r="AH1054" t="s">
        <v>259</v>
      </c>
      <c r="AI1054" t="s">
        <v>72</v>
      </c>
      <c r="AJ1054" t="s">
        <v>73</v>
      </c>
      <c r="AK1054" t="s">
        <v>355</v>
      </c>
      <c r="AL1054" t="s">
        <v>75</v>
      </c>
      <c r="AM1054" t="s">
        <v>76</v>
      </c>
      <c r="AN1054" t="s">
        <v>78</v>
      </c>
      <c r="AO1054" t="s">
        <v>137</v>
      </c>
      <c r="AP1054" t="s">
        <v>183</v>
      </c>
      <c r="AQ1054" t="s">
        <v>333</v>
      </c>
      <c r="AR1054" t="s">
        <v>64</v>
      </c>
      <c r="AS1054" t="s">
        <v>333</v>
      </c>
      <c r="AT1054" t="s">
        <v>227</v>
      </c>
      <c r="AU1054" t="s">
        <v>84</v>
      </c>
    </row>
    <row r="1055" spans="1:47" x14ac:dyDescent="0.3">
      <c r="A1055" t="s">
        <v>4795</v>
      </c>
      <c r="B1055" t="s">
        <v>4796</v>
      </c>
      <c r="C1055" s="1" t="str">
        <f t="shared" si="90"/>
        <v>21:0101</v>
      </c>
      <c r="D1055" s="1" t="str">
        <f t="shared" si="91"/>
        <v>21:0044</v>
      </c>
      <c r="E1055" t="s">
        <v>4797</v>
      </c>
      <c r="F1055" t="s">
        <v>4798</v>
      </c>
      <c r="H1055">
        <v>67.393940200000003</v>
      </c>
      <c r="I1055">
        <v>-114.2497154</v>
      </c>
      <c r="J1055" s="1" t="str">
        <f t="shared" si="92"/>
        <v>Till</v>
      </c>
      <c r="K1055" s="1" t="str">
        <f t="shared" si="93"/>
        <v>&lt;63 micron</v>
      </c>
      <c r="L1055" t="s">
        <v>51</v>
      </c>
      <c r="M1055" t="s">
        <v>600</v>
      </c>
      <c r="N1055" t="s">
        <v>53</v>
      </c>
      <c r="O1055" t="s">
        <v>457</v>
      </c>
      <c r="P1055" t="s">
        <v>91</v>
      </c>
      <c r="Q1055" t="s">
        <v>81</v>
      </c>
      <c r="R1055" t="s">
        <v>234</v>
      </c>
      <c r="S1055" t="s">
        <v>63</v>
      </c>
      <c r="T1055" t="s">
        <v>346</v>
      </c>
      <c r="U1055" t="s">
        <v>56</v>
      </c>
      <c r="V1055" t="s">
        <v>95</v>
      </c>
      <c r="W1055" t="s">
        <v>819</v>
      </c>
      <c r="X1055" t="s">
        <v>72</v>
      </c>
      <c r="Y1055" t="s">
        <v>64</v>
      </c>
      <c r="Z1055" t="s">
        <v>51</v>
      </c>
      <c r="AA1055" t="s">
        <v>65</v>
      </c>
      <c r="AB1055" t="s">
        <v>391</v>
      </c>
      <c r="AC1055" t="s">
        <v>64</v>
      </c>
      <c r="AD1055" t="s">
        <v>888</v>
      </c>
      <c r="AE1055" t="s">
        <v>276</v>
      </c>
      <c r="AF1055" t="s">
        <v>69</v>
      </c>
      <c r="AG1055" t="s">
        <v>774</v>
      </c>
      <c r="AH1055" t="s">
        <v>137</v>
      </c>
      <c r="AI1055" t="s">
        <v>293</v>
      </c>
      <c r="AJ1055" t="s">
        <v>73</v>
      </c>
      <c r="AK1055" t="s">
        <v>314</v>
      </c>
      <c r="AL1055" t="s">
        <v>75</v>
      </c>
      <c r="AM1055" t="s">
        <v>76</v>
      </c>
      <c r="AN1055" t="s">
        <v>137</v>
      </c>
      <c r="AO1055" t="s">
        <v>219</v>
      </c>
      <c r="AP1055" t="s">
        <v>114</v>
      </c>
      <c r="AQ1055" t="s">
        <v>595</v>
      </c>
      <c r="AR1055" t="s">
        <v>64</v>
      </c>
      <c r="AS1055" t="s">
        <v>170</v>
      </c>
      <c r="AT1055" t="s">
        <v>472</v>
      </c>
      <c r="AU1055" t="s">
        <v>84</v>
      </c>
    </row>
    <row r="1056" spans="1:47" x14ac:dyDescent="0.3">
      <c r="A1056" t="s">
        <v>4799</v>
      </c>
      <c r="B1056" t="s">
        <v>4800</v>
      </c>
      <c r="C1056" s="1" t="str">
        <f t="shared" si="90"/>
        <v>21:0101</v>
      </c>
      <c r="D1056" s="1" t="str">
        <f t="shared" si="91"/>
        <v>21:0044</v>
      </c>
      <c r="E1056" t="s">
        <v>4801</v>
      </c>
      <c r="F1056" t="s">
        <v>4802</v>
      </c>
      <c r="H1056">
        <v>67.3994213</v>
      </c>
      <c r="I1056">
        <v>-114.08690970000001</v>
      </c>
      <c r="J1056" s="1" t="str">
        <f t="shared" si="92"/>
        <v>Till</v>
      </c>
      <c r="K1056" s="1" t="str">
        <f t="shared" si="93"/>
        <v>&lt;63 micron</v>
      </c>
      <c r="L1056" t="s">
        <v>51</v>
      </c>
      <c r="M1056" t="s">
        <v>314</v>
      </c>
      <c r="N1056" t="s">
        <v>53</v>
      </c>
      <c r="O1056" t="s">
        <v>2664</v>
      </c>
      <c r="P1056" t="s">
        <v>340</v>
      </c>
      <c r="Q1056" t="s">
        <v>60</v>
      </c>
      <c r="R1056" t="s">
        <v>607</v>
      </c>
      <c r="S1056" t="s">
        <v>72</v>
      </c>
      <c r="T1056" t="s">
        <v>363</v>
      </c>
      <c r="U1056" t="s">
        <v>56</v>
      </c>
      <c r="V1056" t="s">
        <v>259</v>
      </c>
      <c r="W1056" t="s">
        <v>819</v>
      </c>
      <c r="X1056" t="s">
        <v>181</v>
      </c>
      <c r="Y1056" t="s">
        <v>64</v>
      </c>
      <c r="Z1056" t="s">
        <v>51</v>
      </c>
      <c r="AA1056" t="s">
        <v>101</v>
      </c>
      <c r="AB1056" t="s">
        <v>66</v>
      </c>
      <c r="AC1056" t="s">
        <v>60</v>
      </c>
      <c r="AD1056" t="s">
        <v>3290</v>
      </c>
      <c r="AE1056" t="s">
        <v>162</v>
      </c>
      <c r="AF1056" t="s">
        <v>69</v>
      </c>
      <c r="AG1056" t="s">
        <v>83</v>
      </c>
      <c r="AH1056" t="s">
        <v>104</v>
      </c>
      <c r="AI1056" t="s">
        <v>293</v>
      </c>
      <c r="AJ1056" t="s">
        <v>73</v>
      </c>
      <c r="AK1056" t="s">
        <v>116</v>
      </c>
      <c r="AL1056" t="s">
        <v>75</v>
      </c>
      <c r="AM1056" t="s">
        <v>76</v>
      </c>
      <c r="AN1056" t="s">
        <v>78</v>
      </c>
      <c r="AO1056" t="s">
        <v>78</v>
      </c>
      <c r="AP1056" t="s">
        <v>58</v>
      </c>
      <c r="AQ1056" t="s">
        <v>81</v>
      </c>
      <c r="AR1056" t="s">
        <v>64</v>
      </c>
      <c r="AS1056" t="s">
        <v>82</v>
      </c>
      <c r="AT1056" t="s">
        <v>369</v>
      </c>
      <c r="AU1056" t="s">
        <v>84</v>
      </c>
    </row>
    <row r="1057" spans="1:47" x14ac:dyDescent="0.3">
      <c r="A1057" t="s">
        <v>4803</v>
      </c>
      <c r="B1057" t="s">
        <v>4804</v>
      </c>
      <c r="C1057" s="1" t="str">
        <f t="shared" si="90"/>
        <v>21:0101</v>
      </c>
      <c r="D1057" s="1" t="str">
        <f t="shared" si="91"/>
        <v>21:0044</v>
      </c>
      <c r="E1057" t="s">
        <v>4805</v>
      </c>
      <c r="F1057" t="s">
        <v>4806</v>
      </c>
      <c r="H1057">
        <v>67.4391873</v>
      </c>
      <c r="I1057">
        <v>-114.003587</v>
      </c>
      <c r="J1057" s="1" t="str">
        <f t="shared" si="92"/>
        <v>Till</v>
      </c>
      <c r="K1057" s="1" t="str">
        <f t="shared" si="93"/>
        <v>&lt;63 micron</v>
      </c>
      <c r="L1057" t="s">
        <v>51</v>
      </c>
      <c r="M1057" t="s">
        <v>595</v>
      </c>
      <c r="N1057" t="s">
        <v>53</v>
      </c>
      <c r="O1057" t="s">
        <v>233</v>
      </c>
      <c r="P1057" t="s">
        <v>253</v>
      </c>
      <c r="Q1057" t="s">
        <v>81</v>
      </c>
      <c r="R1057" t="s">
        <v>164</v>
      </c>
      <c r="S1057" t="s">
        <v>63</v>
      </c>
      <c r="T1057" t="s">
        <v>65</v>
      </c>
      <c r="U1057" t="s">
        <v>56</v>
      </c>
      <c r="V1057" t="s">
        <v>259</v>
      </c>
      <c r="W1057" t="s">
        <v>415</v>
      </c>
      <c r="X1057" t="s">
        <v>63</v>
      </c>
      <c r="Y1057" t="s">
        <v>64</v>
      </c>
      <c r="Z1057" t="s">
        <v>51</v>
      </c>
      <c r="AA1057" t="s">
        <v>98</v>
      </c>
      <c r="AB1057" t="s">
        <v>319</v>
      </c>
      <c r="AC1057" t="s">
        <v>64</v>
      </c>
      <c r="AD1057" t="s">
        <v>836</v>
      </c>
      <c r="AE1057" t="s">
        <v>223</v>
      </c>
      <c r="AF1057" t="s">
        <v>69</v>
      </c>
      <c r="AG1057" t="s">
        <v>389</v>
      </c>
      <c r="AH1057" t="s">
        <v>168</v>
      </c>
      <c r="AI1057" t="s">
        <v>309</v>
      </c>
      <c r="AJ1057" t="s">
        <v>73</v>
      </c>
      <c r="AK1057" t="s">
        <v>105</v>
      </c>
      <c r="AL1057" t="s">
        <v>75</v>
      </c>
      <c r="AM1057" t="s">
        <v>76</v>
      </c>
      <c r="AN1057" t="s">
        <v>219</v>
      </c>
      <c r="AO1057" t="s">
        <v>104</v>
      </c>
      <c r="AP1057" t="s">
        <v>58</v>
      </c>
      <c r="AQ1057" t="s">
        <v>81</v>
      </c>
      <c r="AR1057" t="s">
        <v>64</v>
      </c>
      <c r="AS1057" t="s">
        <v>82</v>
      </c>
      <c r="AT1057" t="s">
        <v>93</v>
      </c>
      <c r="AU1057" t="s">
        <v>84</v>
      </c>
    </row>
    <row r="1058" spans="1:47" x14ac:dyDescent="0.3">
      <c r="A1058" t="s">
        <v>4807</v>
      </c>
      <c r="B1058" t="s">
        <v>4808</v>
      </c>
      <c r="C1058" s="1" t="str">
        <f t="shared" si="90"/>
        <v>21:0101</v>
      </c>
      <c r="D1058" s="1" t="str">
        <f t="shared" si="91"/>
        <v>21:0044</v>
      </c>
      <c r="E1058" t="s">
        <v>4809</v>
      </c>
      <c r="F1058" t="s">
        <v>4810</v>
      </c>
      <c r="H1058">
        <v>67.478821100000005</v>
      </c>
      <c r="I1058">
        <v>-114.13497220000001</v>
      </c>
      <c r="J1058" s="1" t="str">
        <f t="shared" si="92"/>
        <v>Till</v>
      </c>
      <c r="K1058" s="1" t="str">
        <f t="shared" si="93"/>
        <v>&lt;63 micron</v>
      </c>
      <c r="L1058" t="s">
        <v>51</v>
      </c>
      <c r="M1058" t="s">
        <v>298</v>
      </c>
      <c r="N1058" t="s">
        <v>56</v>
      </c>
      <c r="O1058" t="s">
        <v>1204</v>
      </c>
      <c r="P1058" t="s">
        <v>300</v>
      </c>
      <c r="Q1058" t="s">
        <v>116</v>
      </c>
      <c r="R1058" t="s">
        <v>123</v>
      </c>
      <c r="S1058" t="s">
        <v>58</v>
      </c>
      <c r="T1058" t="s">
        <v>354</v>
      </c>
      <c r="U1058" t="s">
        <v>56</v>
      </c>
      <c r="V1058" t="s">
        <v>154</v>
      </c>
      <c r="W1058" t="s">
        <v>333</v>
      </c>
      <c r="X1058" t="s">
        <v>63</v>
      </c>
      <c r="Y1058" t="s">
        <v>64</v>
      </c>
      <c r="Z1058" t="s">
        <v>51</v>
      </c>
      <c r="AA1058" t="s">
        <v>334</v>
      </c>
      <c r="AB1058" t="s">
        <v>2055</v>
      </c>
      <c r="AC1058" t="s">
        <v>64</v>
      </c>
      <c r="AD1058" t="s">
        <v>376</v>
      </c>
      <c r="AE1058" t="s">
        <v>162</v>
      </c>
      <c r="AF1058" t="s">
        <v>69</v>
      </c>
      <c r="AG1058" t="s">
        <v>106</v>
      </c>
      <c r="AH1058" t="s">
        <v>104</v>
      </c>
      <c r="AI1058" t="s">
        <v>119</v>
      </c>
      <c r="AJ1058" t="s">
        <v>73</v>
      </c>
      <c r="AK1058" t="s">
        <v>210</v>
      </c>
      <c r="AL1058" t="s">
        <v>75</v>
      </c>
      <c r="AM1058" t="s">
        <v>76</v>
      </c>
      <c r="AN1058" t="s">
        <v>104</v>
      </c>
      <c r="AO1058" t="s">
        <v>168</v>
      </c>
      <c r="AP1058" t="s">
        <v>260</v>
      </c>
      <c r="AQ1058" t="s">
        <v>299</v>
      </c>
      <c r="AR1058" t="s">
        <v>64</v>
      </c>
      <c r="AS1058" t="s">
        <v>55</v>
      </c>
      <c r="AT1058" t="s">
        <v>4785</v>
      </c>
      <c r="AU1058" t="s">
        <v>84</v>
      </c>
    </row>
    <row r="1059" spans="1:47" x14ac:dyDescent="0.3">
      <c r="A1059" t="s">
        <v>4811</v>
      </c>
      <c r="B1059" t="s">
        <v>4812</v>
      </c>
      <c r="C1059" s="1" t="str">
        <f t="shared" si="90"/>
        <v>21:0101</v>
      </c>
      <c r="D1059" s="1" t="str">
        <f t="shared" si="91"/>
        <v>21:0044</v>
      </c>
      <c r="E1059" t="s">
        <v>4813</v>
      </c>
      <c r="F1059" t="s">
        <v>4814</v>
      </c>
      <c r="H1059">
        <v>67.037144400000003</v>
      </c>
      <c r="I1059">
        <v>-114.54150180000001</v>
      </c>
      <c r="J1059" s="1" t="str">
        <f t="shared" si="92"/>
        <v>Till</v>
      </c>
      <c r="K1059" s="1" t="str">
        <f t="shared" si="93"/>
        <v>&lt;63 micron</v>
      </c>
      <c r="L1059" t="s">
        <v>51</v>
      </c>
      <c r="M1059" t="s">
        <v>339</v>
      </c>
      <c r="N1059" t="s">
        <v>56</v>
      </c>
      <c r="O1059" t="s">
        <v>375</v>
      </c>
      <c r="P1059" t="s">
        <v>299</v>
      </c>
      <c r="Q1059" t="s">
        <v>64</v>
      </c>
      <c r="R1059" t="s">
        <v>59</v>
      </c>
      <c r="S1059" t="s">
        <v>119</v>
      </c>
      <c r="T1059" t="s">
        <v>296</v>
      </c>
      <c r="U1059" t="s">
        <v>56</v>
      </c>
      <c r="V1059" t="s">
        <v>61</v>
      </c>
      <c r="W1059" t="s">
        <v>347</v>
      </c>
      <c r="X1059" t="s">
        <v>97</v>
      </c>
      <c r="Y1059" t="s">
        <v>64</v>
      </c>
      <c r="Z1059" t="s">
        <v>51</v>
      </c>
      <c r="AA1059" t="s">
        <v>120</v>
      </c>
      <c r="AB1059" t="s">
        <v>391</v>
      </c>
      <c r="AC1059" t="s">
        <v>64</v>
      </c>
      <c r="AD1059" t="s">
        <v>1442</v>
      </c>
      <c r="AE1059" t="s">
        <v>276</v>
      </c>
      <c r="AF1059" t="s">
        <v>261</v>
      </c>
      <c r="AG1059" t="s">
        <v>494</v>
      </c>
      <c r="AH1059" t="s">
        <v>137</v>
      </c>
      <c r="AI1059" t="s">
        <v>232</v>
      </c>
      <c r="AJ1059" t="s">
        <v>73</v>
      </c>
      <c r="AK1059" t="s">
        <v>153</v>
      </c>
      <c r="AL1059" t="s">
        <v>75</v>
      </c>
      <c r="AM1059" t="s">
        <v>76</v>
      </c>
      <c r="AN1059" t="s">
        <v>95</v>
      </c>
      <c r="AO1059" t="s">
        <v>137</v>
      </c>
      <c r="AP1059" t="s">
        <v>260</v>
      </c>
      <c r="AQ1059" t="s">
        <v>436</v>
      </c>
      <c r="AR1059" t="s">
        <v>116</v>
      </c>
      <c r="AS1059" t="s">
        <v>55</v>
      </c>
      <c r="AT1059" t="s">
        <v>369</v>
      </c>
      <c r="AU1059" t="s">
        <v>84</v>
      </c>
    </row>
    <row r="1060" spans="1:47" x14ac:dyDescent="0.3">
      <c r="A1060" t="s">
        <v>4815</v>
      </c>
      <c r="B1060" t="s">
        <v>4816</v>
      </c>
      <c r="C1060" s="1" t="str">
        <f t="shared" si="90"/>
        <v>21:0101</v>
      </c>
      <c r="D1060" s="1" t="str">
        <f t="shared" si="91"/>
        <v>21:0044</v>
      </c>
      <c r="E1060" t="s">
        <v>4817</v>
      </c>
      <c r="F1060" t="s">
        <v>4818</v>
      </c>
      <c r="H1060">
        <v>67.078651199999996</v>
      </c>
      <c r="I1060">
        <v>-114.6652321</v>
      </c>
      <c r="J1060" s="1" t="str">
        <f t="shared" si="92"/>
        <v>Till</v>
      </c>
      <c r="K1060" s="1" t="str">
        <f t="shared" si="93"/>
        <v>&lt;63 micron</v>
      </c>
      <c r="L1060" t="s">
        <v>51</v>
      </c>
      <c r="M1060" t="s">
        <v>103</v>
      </c>
      <c r="N1060" t="s">
        <v>97</v>
      </c>
      <c r="O1060" t="s">
        <v>877</v>
      </c>
      <c r="P1060" t="s">
        <v>78</v>
      </c>
      <c r="Q1060" t="s">
        <v>60</v>
      </c>
      <c r="R1060" t="s">
        <v>272</v>
      </c>
      <c r="S1060" t="s">
        <v>72</v>
      </c>
      <c r="T1060" t="s">
        <v>318</v>
      </c>
      <c r="U1060" t="s">
        <v>81</v>
      </c>
      <c r="V1060" t="s">
        <v>154</v>
      </c>
      <c r="W1060" t="s">
        <v>819</v>
      </c>
      <c r="X1060" t="s">
        <v>97</v>
      </c>
      <c r="Y1060" t="s">
        <v>64</v>
      </c>
      <c r="Z1060" t="s">
        <v>51</v>
      </c>
      <c r="AA1060" t="s">
        <v>98</v>
      </c>
      <c r="AB1060" t="s">
        <v>487</v>
      </c>
      <c r="AC1060" t="s">
        <v>64</v>
      </c>
      <c r="AD1060" t="s">
        <v>335</v>
      </c>
      <c r="AE1060" t="s">
        <v>507</v>
      </c>
      <c r="AF1060" t="s">
        <v>69</v>
      </c>
      <c r="AG1060" t="s">
        <v>273</v>
      </c>
      <c r="AH1060" t="s">
        <v>168</v>
      </c>
      <c r="AI1060" t="s">
        <v>239</v>
      </c>
      <c r="AJ1060" t="s">
        <v>73</v>
      </c>
      <c r="AK1060" t="s">
        <v>473</v>
      </c>
      <c r="AL1060" t="s">
        <v>75</v>
      </c>
      <c r="AM1060" t="s">
        <v>76</v>
      </c>
      <c r="AN1060" t="s">
        <v>154</v>
      </c>
      <c r="AO1060" t="s">
        <v>104</v>
      </c>
      <c r="AP1060" t="s">
        <v>72</v>
      </c>
      <c r="AQ1060" t="s">
        <v>55</v>
      </c>
      <c r="AR1060" t="s">
        <v>64</v>
      </c>
      <c r="AS1060" t="s">
        <v>126</v>
      </c>
      <c r="AT1060" t="s">
        <v>692</v>
      </c>
      <c r="AU1060" t="s">
        <v>84</v>
      </c>
    </row>
    <row r="1061" spans="1:47" x14ac:dyDescent="0.3">
      <c r="A1061" t="s">
        <v>4819</v>
      </c>
      <c r="B1061" t="s">
        <v>4820</v>
      </c>
      <c r="C1061" s="1" t="str">
        <f t="shared" si="90"/>
        <v>21:0101</v>
      </c>
      <c r="D1061" s="1" t="str">
        <f t="shared" si="91"/>
        <v>21:0044</v>
      </c>
      <c r="E1061" t="s">
        <v>4821</v>
      </c>
      <c r="F1061" t="s">
        <v>4822</v>
      </c>
      <c r="H1061">
        <v>67.017484999999994</v>
      </c>
      <c r="I1061">
        <v>-114.73184809999999</v>
      </c>
      <c r="J1061" s="1" t="str">
        <f t="shared" si="92"/>
        <v>Till</v>
      </c>
      <c r="K1061" s="1" t="str">
        <f t="shared" si="93"/>
        <v>&lt;63 micron</v>
      </c>
      <c r="L1061" t="s">
        <v>51</v>
      </c>
      <c r="M1061" t="s">
        <v>321</v>
      </c>
      <c r="N1061" t="s">
        <v>181</v>
      </c>
      <c r="O1061" t="s">
        <v>282</v>
      </c>
      <c r="P1061" t="s">
        <v>210</v>
      </c>
      <c r="Q1061" t="s">
        <v>56</v>
      </c>
      <c r="R1061" t="s">
        <v>145</v>
      </c>
      <c r="S1061" t="s">
        <v>58</v>
      </c>
      <c r="T1061" t="s">
        <v>156</v>
      </c>
      <c r="U1061" t="s">
        <v>116</v>
      </c>
      <c r="V1061" t="s">
        <v>95</v>
      </c>
      <c r="W1061" t="s">
        <v>4823</v>
      </c>
      <c r="X1061" t="s">
        <v>181</v>
      </c>
      <c r="Y1061" t="s">
        <v>64</v>
      </c>
      <c r="Z1061" t="s">
        <v>51</v>
      </c>
      <c r="AA1061" t="s">
        <v>318</v>
      </c>
      <c r="AB1061" t="s">
        <v>487</v>
      </c>
      <c r="AC1061" t="s">
        <v>64</v>
      </c>
      <c r="AD1061" t="s">
        <v>888</v>
      </c>
      <c r="AE1061" t="s">
        <v>276</v>
      </c>
      <c r="AF1061" t="s">
        <v>69</v>
      </c>
      <c r="AG1061" t="s">
        <v>261</v>
      </c>
      <c r="AH1061" t="s">
        <v>219</v>
      </c>
      <c r="AI1061" t="s">
        <v>209</v>
      </c>
      <c r="AJ1061" t="s">
        <v>73</v>
      </c>
      <c r="AK1061" t="s">
        <v>52</v>
      </c>
      <c r="AL1061" t="s">
        <v>75</v>
      </c>
      <c r="AM1061" t="s">
        <v>76</v>
      </c>
      <c r="AN1061" t="s">
        <v>78</v>
      </c>
      <c r="AO1061" t="s">
        <v>78</v>
      </c>
      <c r="AP1061" t="s">
        <v>260</v>
      </c>
      <c r="AQ1061" t="s">
        <v>92</v>
      </c>
      <c r="AR1061" t="s">
        <v>64</v>
      </c>
      <c r="AS1061" t="s">
        <v>333</v>
      </c>
      <c r="AT1061" t="s">
        <v>3231</v>
      </c>
      <c r="AU1061" t="s">
        <v>84</v>
      </c>
    </row>
    <row r="1062" spans="1:47" x14ac:dyDescent="0.3">
      <c r="A1062" t="s">
        <v>4824</v>
      </c>
      <c r="B1062" t="s">
        <v>4825</v>
      </c>
      <c r="C1062" s="1" t="str">
        <f t="shared" si="90"/>
        <v>21:0101</v>
      </c>
      <c r="D1062" s="1" t="str">
        <f t="shared" si="91"/>
        <v>21:0044</v>
      </c>
      <c r="E1062" t="s">
        <v>4826</v>
      </c>
      <c r="F1062" t="s">
        <v>4827</v>
      </c>
      <c r="H1062">
        <v>67.073492700000003</v>
      </c>
      <c r="I1062">
        <v>-114.8273992</v>
      </c>
      <c r="J1062" s="1" t="str">
        <f t="shared" si="92"/>
        <v>Till</v>
      </c>
      <c r="K1062" s="1" t="str">
        <f t="shared" si="93"/>
        <v>&lt;63 micron</v>
      </c>
      <c r="L1062" t="s">
        <v>51</v>
      </c>
      <c r="M1062" t="s">
        <v>686</v>
      </c>
      <c r="N1062" t="s">
        <v>53</v>
      </c>
      <c r="O1062" t="s">
        <v>504</v>
      </c>
      <c r="P1062" t="s">
        <v>170</v>
      </c>
      <c r="Q1062" t="s">
        <v>81</v>
      </c>
      <c r="R1062" t="s">
        <v>190</v>
      </c>
      <c r="S1062" t="s">
        <v>209</v>
      </c>
      <c r="T1062" t="s">
        <v>59</v>
      </c>
      <c r="U1062" t="s">
        <v>60</v>
      </c>
      <c r="V1062" t="s">
        <v>147</v>
      </c>
      <c r="W1062" t="s">
        <v>2834</v>
      </c>
      <c r="X1062" t="s">
        <v>181</v>
      </c>
      <c r="Y1062" t="s">
        <v>64</v>
      </c>
      <c r="Z1062" t="s">
        <v>51</v>
      </c>
      <c r="AA1062" t="s">
        <v>354</v>
      </c>
      <c r="AB1062" t="s">
        <v>753</v>
      </c>
      <c r="AC1062" t="s">
        <v>116</v>
      </c>
      <c r="AD1062" t="s">
        <v>305</v>
      </c>
      <c r="AE1062" t="s">
        <v>318</v>
      </c>
      <c r="AF1062" t="s">
        <v>70</v>
      </c>
      <c r="AG1062" t="s">
        <v>224</v>
      </c>
      <c r="AH1062" t="s">
        <v>154</v>
      </c>
      <c r="AI1062" t="s">
        <v>260</v>
      </c>
      <c r="AJ1062" t="s">
        <v>73</v>
      </c>
      <c r="AK1062" t="s">
        <v>181</v>
      </c>
      <c r="AL1062" t="s">
        <v>75</v>
      </c>
      <c r="AM1062" t="s">
        <v>76</v>
      </c>
      <c r="AN1062" t="s">
        <v>253</v>
      </c>
      <c r="AO1062" t="s">
        <v>137</v>
      </c>
      <c r="AP1062" t="s">
        <v>225</v>
      </c>
      <c r="AQ1062" t="s">
        <v>55</v>
      </c>
      <c r="AR1062" t="s">
        <v>64</v>
      </c>
      <c r="AS1062" t="s">
        <v>170</v>
      </c>
      <c r="AT1062" t="s">
        <v>4828</v>
      </c>
      <c r="AU1062" t="s">
        <v>84</v>
      </c>
    </row>
    <row r="1063" spans="1:47" x14ac:dyDescent="0.3">
      <c r="A1063" t="s">
        <v>4829</v>
      </c>
      <c r="B1063" t="s">
        <v>4830</v>
      </c>
      <c r="C1063" s="1" t="str">
        <f t="shared" si="90"/>
        <v>21:0101</v>
      </c>
      <c r="D1063" s="1" t="str">
        <f t="shared" si="91"/>
        <v>21:0044</v>
      </c>
      <c r="E1063" t="s">
        <v>4831</v>
      </c>
      <c r="F1063" t="s">
        <v>4832</v>
      </c>
      <c r="H1063">
        <v>67.019934000000006</v>
      </c>
      <c r="I1063">
        <v>-114.88835709999999</v>
      </c>
      <c r="J1063" s="1" t="str">
        <f t="shared" si="92"/>
        <v>Till</v>
      </c>
      <c r="K1063" s="1" t="str">
        <f t="shared" si="93"/>
        <v>&lt;63 micron</v>
      </c>
      <c r="L1063" t="s">
        <v>51</v>
      </c>
      <c r="M1063" t="s">
        <v>226</v>
      </c>
      <c r="N1063" t="s">
        <v>53</v>
      </c>
      <c r="O1063" t="s">
        <v>493</v>
      </c>
      <c r="P1063" t="s">
        <v>348</v>
      </c>
      <c r="Q1063" t="s">
        <v>56</v>
      </c>
      <c r="R1063" t="s">
        <v>145</v>
      </c>
      <c r="S1063" t="s">
        <v>58</v>
      </c>
      <c r="T1063" t="s">
        <v>414</v>
      </c>
      <c r="U1063" t="s">
        <v>116</v>
      </c>
      <c r="V1063" t="s">
        <v>95</v>
      </c>
      <c r="W1063" t="s">
        <v>4833</v>
      </c>
      <c r="X1063" t="s">
        <v>97</v>
      </c>
      <c r="Y1063" t="s">
        <v>64</v>
      </c>
      <c r="Z1063" t="s">
        <v>51</v>
      </c>
      <c r="AA1063" t="s">
        <v>149</v>
      </c>
      <c r="AB1063" t="s">
        <v>2055</v>
      </c>
      <c r="AC1063" t="s">
        <v>64</v>
      </c>
      <c r="AD1063" t="s">
        <v>1442</v>
      </c>
      <c r="AE1063" t="s">
        <v>176</v>
      </c>
      <c r="AF1063" t="s">
        <v>69</v>
      </c>
      <c r="AG1063" t="s">
        <v>224</v>
      </c>
      <c r="AH1063" t="s">
        <v>219</v>
      </c>
      <c r="AI1063" t="s">
        <v>58</v>
      </c>
      <c r="AJ1063" t="s">
        <v>73</v>
      </c>
      <c r="AK1063" t="s">
        <v>196</v>
      </c>
      <c r="AL1063" t="s">
        <v>75</v>
      </c>
      <c r="AM1063" t="s">
        <v>76</v>
      </c>
      <c r="AN1063" t="s">
        <v>78</v>
      </c>
      <c r="AO1063" t="s">
        <v>78</v>
      </c>
      <c r="AP1063" t="s">
        <v>114</v>
      </c>
      <c r="AQ1063" t="s">
        <v>246</v>
      </c>
      <c r="AR1063" t="s">
        <v>64</v>
      </c>
      <c r="AS1063" t="s">
        <v>333</v>
      </c>
      <c r="AT1063" t="s">
        <v>190</v>
      </c>
      <c r="AU1063" t="s">
        <v>84</v>
      </c>
    </row>
    <row r="1064" spans="1:47" x14ac:dyDescent="0.3">
      <c r="A1064" t="s">
        <v>4834</v>
      </c>
      <c r="B1064" t="s">
        <v>4835</v>
      </c>
      <c r="C1064" s="1" t="str">
        <f t="shared" si="90"/>
        <v>21:0101</v>
      </c>
      <c r="D1064" s="1" t="str">
        <f t="shared" si="91"/>
        <v>21:0044</v>
      </c>
      <c r="E1064" t="s">
        <v>4836</v>
      </c>
      <c r="F1064" t="s">
        <v>4837</v>
      </c>
      <c r="H1064">
        <v>67.118631800000003</v>
      </c>
      <c r="I1064">
        <v>-114.9471672</v>
      </c>
      <c r="J1064" s="1" t="str">
        <f t="shared" si="92"/>
        <v>Till</v>
      </c>
      <c r="K1064" s="1" t="str">
        <f t="shared" si="93"/>
        <v>&lt;63 micron</v>
      </c>
      <c r="L1064" t="s">
        <v>51</v>
      </c>
      <c r="M1064" t="s">
        <v>60</v>
      </c>
      <c r="N1064" t="s">
        <v>116</v>
      </c>
      <c r="O1064" t="s">
        <v>245</v>
      </c>
      <c r="P1064" t="s">
        <v>92</v>
      </c>
      <c r="Q1064" t="s">
        <v>116</v>
      </c>
      <c r="R1064" t="s">
        <v>59</v>
      </c>
      <c r="S1064" t="s">
        <v>72</v>
      </c>
      <c r="T1064" t="s">
        <v>369</v>
      </c>
      <c r="U1064" t="s">
        <v>60</v>
      </c>
      <c r="V1064" t="s">
        <v>61</v>
      </c>
      <c r="W1064" t="s">
        <v>505</v>
      </c>
      <c r="X1064" t="s">
        <v>181</v>
      </c>
      <c r="Y1064" t="s">
        <v>64</v>
      </c>
      <c r="Z1064" t="s">
        <v>51</v>
      </c>
      <c r="AA1064" t="s">
        <v>65</v>
      </c>
      <c r="AB1064" t="s">
        <v>487</v>
      </c>
      <c r="AC1064" t="s">
        <v>64</v>
      </c>
      <c r="AD1064" t="s">
        <v>1409</v>
      </c>
      <c r="AE1064" t="s">
        <v>276</v>
      </c>
      <c r="AF1064" t="s">
        <v>69</v>
      </c>
      <c r="AG1064" t="s">
        <v>106</v>
      </c>
      <c r="AH1064" t="s">
        <v>219</v>
      </c>
      <c r="AI1064" t="s">
        <v>209</v>
      </c>
      <c r="AJ1064" t="s">
        <v>73</v>
      </c>
      <c r="AK1064" t="s">
        <v>52</v>
      </c>
      <c r="AL1064" t="s">
        <v>75</v>
      </c>
      <c r="AM1064" t="s">
        <v>76</v>
      </c>
      <c r="AN1064" t="s">
        <v>300</v>
      </c>
      <c r="AO1064" t="s">
        <v>137</v>
      </c>
      <c r="AP1064" t="s">
        <v>260</v>
      </c>
      <c r="AQ1064" t="s">
        <v>126</v>
      </c>
      <c r="AR1064" t="s">
        <v>64</v>
      </c>
      <c r="AS1064" t="s">
        <v>92</v>
      </c>
      <c r="AT1064" t="s">
        <v>115</v>
      </c>
      <c r="AU1064" t="s">
        <v>84</v>
      </c>
    </row>
    <row r="1065" spans="1:47" x14ac:dyDescent="0.3">
      <c r="A1065" t="s">
        <v>4838</v>
      </c>
      <c r="B1065" t="s">
        <v>4839</v>
      </c>
      <c r="C1065" s="1" t="str">
        <f t="shared" si="90"/>
        <v>21:0101</v>
      </c>
      <c r="D1065" s="1" t="str">
        <f t="shared" si="91"/>
        <v>21:0044</v>
      </c>
      <c r="E1065" t="s">
        <v>4840</v>
      </c>
      <c r="F1065" t="s">
        <v>4841</v>
      </c>
      <c r="H1065">
        <v>67.128156700000005</v>
      </c>
      <c r="I1065">
        <v>-114.7494312</v>
      </c>
      <c r="J1065" s="1" t="str">
        <f t="shared" si="92"/>
        <v>Till</v>
      </c>
      <c r="K1065" s="1" t="str">
        <f t="shared" si="93"/>
        <v>&lt;63 micron</v>
      </c>
      <c r="L1065" t="s">
        <v>51</v>
      </c>
      <c r="M1065" t="s">
        <v>422</v>
      </c>
      <c r="N1065" t="s">
        <v>53</v>
      </c>
      <c r="O1065" t="s">
        <v>245</v>
      </c>
      <c r="P1065" t="s">
        <v>125</v>
      </c>
      <c r="Q1065" t="s">
        <v>116</v>
      </c>
      <c r="R1065" t="s">
        <v>83</v>
      </c>
      <c r="S1065" t="s">
        <v>58</v>
      </c>
      <c r="T1065" t="s">
        <v>354</v>
      </c>
      <c r="U1065" t="s">
        <v>56</v>
      </c>
      <c r="V1065" t="s">
        <v>61</v>
      </c>
      <c r="W1065" t="s">
        <v>4842</v>
      </c>
      <c r="X1065" t="s">
        <v>63</v>
      </c>
      <c r="Y1065" t="s">
        <v>64</v>
      </c>
      <c r="Z1065" t="s">
        <v>51</v>
      </c>
      <c r="AA1065" t="s">
        <v>318</v>
      </c>
      <c r="AB1065" t="s">
        <v>789</v>
      </c>
      <c r="AC1065" t="s">
        <v>64</v>
      </c>
      <c r="AD1065" t="s">
        <v>1548</v>
      </c>
      <c r="AE1065" t="s">
        <v>162</v>
      </c>
      <c r="AF1065" t="s">
        <v>69</v>
      </c>
      <c r="AG1065" t="s">
        <v>83</v>
      </c>
      <c r="AH1065" t="s">
        <v>137</v>
      </c>
      <c r="AI1065" t="s">
        <v>72</v>
      </c>
      <c r="AJ1065" t="s">
        <v>73</v>
      </c>
      <c r="AK1065" t="s">
        <v>314</v>
      </c>
      <c r="AL1065" t="s">
        <v>75</v>
      </c>
      <c r="AM1065" t="s">
        <v>76</v>
      </c>
      <c r="AN1065" t="s">
        <v>154</v>
      </c>
      <c r="AO1065" t="s">
        <v>137</v>
      </c>
      <c r="AP1065" t="s">
        <v>114</v>
      </c>
      <c r="AQ1065" t="s">
        <v>299</v>
      </c>
      <c r="AR1065" t="s">
        <v>64</v>
      </c>
      <c r="AS1065" t="s">
        <v>333</v>
      </c>
      <c r="AT1065" t="s">
        <v>520</v>
      </c>
      <c r="AU1065" t="s">
        <v>84</v>
      </c>
    </row>
    <row r="1066" spans="1:47" x14ac:dyDescent="0.3">
      <c r="A1066" t="s">
        <v>4843</v>
      </c>
      <c r="B1066" t="s">
        <v>4844</v>
      </c>
      <c r="C1066" s="1" t="str">
        <f t="shared" si="90"/>
        <v>21:0101</v>
      </c>
      <c r="D1066" s="1" t="str">
        <f t="shared" si="91"/>
        <v>21:0044</v>
      </c>
      <c r="E1066" t="s">
        <v>4845</v>
      </c>
      <c r="F1066" t="s">
        <v>4846</v>
      </c>
      <c r="H1066">
        <v>67.119529799999995</v>
      </c>
      <c r="I1066">
        <v>-114.584008</v>
      </c>
      <c r="J1066" s="1" t="str">
        <f t="shared" si="92"/>
        <v>Till</v>
      </c>
      <c r="K1066" s="1" t="str">
        <f t="shared" si="93"/>
        <v>&lt;63 micron</v>
      </c>
      <c r="L1066" t="s">
        <v>51</v>
      </c>
      <c r="M1066" t="s">
        <v>52</v>
      </c>
      <c r="N1066" t="s">
        <v>53</v>
      </c>
      <c r="O1066" t="s">
        <v>909</v>
      </c>
      <c r="P1066" t="s">
        <v>78</v>
      </c>
      <c r="Q1066" t="s">
        <v>116</v>
      </c>
      <c r="R1066" t="s">
        <v>127</v>
      </c>
      <c r="S1066" t="s">
        <v>72</v>
      </c>
      <c r="T1066" t="s">
        <v>120</v>
      </c>
      <c r="U1066" t="s">
        <v>81</v>
      </c>
      <c r="V1066" t="s">
        <v>154</v>
      </c>
      <c r="W1066" t="s">
        <v>204</v>
      </c>
      <c r="X1066" t="s">
        <v>97</v>
      </c>
      <c r="Y1066" t="s">
        <v>64</v>
      </c>
      <c r="Z1066" t="s">
        <v>51</v>
      </c>
      <c r="AA1066" t="s">
        <v>336</v>
      </c>
      <c r="AB1066" t="s">
        <v>150</v>
      </c>
      <c r="AC1066" t="s">
        <v>64</v>
      </c>
      <c r="AD1066" t="s">
        <v>2128</v>
      </c>
      <c r="AE1066" t="s">
        <v>419</v>
      </c>
      <c r="AF1066" t="s">
        <v>69</v>
      </c>
      <c r="AG1066" t="s">
        <v>127</v>
      </c>
      <c r="AH1066" t="s">
        <v>104</v>
      </c>
      <c r="AI1066" t="s">
        <v>293</v>
      </c>
      <c r="AJ1066" t="s">
        <v>73</v>
      </c>
      <c r="AK1066" t="s">
        <v>210</v>
      </c>
      <c r="AL1066" t="s">
        <v>75</v>
      </c>
      <c r="AM1066" t="s">
        <v>76</v>
      </c>
      <c r="AN1066" t="s">
        <v>137</v>
      </c>
      <c r="AO1066" t="s">
        <v>168</v>
      </c>
      <c r="AP1066" t="s">
        <v>209</v>
      </c>
      <c r="AQ1066" t="s">
        <v>333</v>
      </c>
      <c r="AR1066" t="s">
        <v>64</v>
      </c>
      <c r="AS1066" t="s">
        <v>126</v>
      </c>
      <c r="AT1066" t="s">
        <v>93</v>
      </c>
      <c r="AU1066" t="s">
        <v>84</v>
      </c>
    </row>
    <row r="1067" spans="1:47" x14ac:dyDescent="0.3">
      <c r="A1067" t="s">
        <v>4847</v>
      </c>
      <c r="B1067" t="s">
        <v>4848</v>
      </c>
      <c r="C1067" s="1" t="str">
        <f t="shared" si="90"/>
        <v>21:0101</v>
      </c>
      <c r="D1067" s="1" t="str">
        <f t="shared" si="91"/>
        <v>21:0044</v>
      </c>
      <c r="E1067" t="s">
        <v>4849</v>
      </c>
      <c r="F1067" t="s">
        <v>4850</v>
      </c>
      <c r="H1067">
        <v>67.178195299999999</v>
      </c>
      <c r="I1067">
        <v>-114.85682920000001</v>
      </c>
      <c r="J1067" s="1" t="str">
        <f t="shared" si="92"/>
        <v>Till</v>
      </c>
      <c r="K1067" s="1" t="str">
        <f t="shared" si="93"/>
        <v>&lt;63 micron</v>
      </c>
      <c r="L1067" t="s">
        <v>51</v>
      </c>
      <c r="M1067" t="s">
        <v>702</v>
      </c>
      <c r="N1067" t="s">
        <v>56</v>
      </c>
      <c r="O1067" t="s">
        <v>1184</v>
      </c>
      <c r="P1067" t="s">
        <v>139</v>
      </c>
      <c r="Q1067" t="s">
        <v>116</v>
      </c>
      <c r="R1067" t="s">
        <v>413</v>
      </c>
      <c r="S1067" t="s">
        <v>119</v>
      </c>
      <c r="T1067" t="s">
        <v>192</v>
      </c>
      <c r="U1067" t="s">
        <v>81</v>
      </c>
      <c r="V1067" t="s">
        <v>259</v>
      </c>
      <c r="W1067" t="s">
        <v>543</v>
      </c>
      <c r="X1067" t="s">
        <v>63</v>
      </c>
      <c r="Y1067" t="s">
        <v>64</v>
      </c>
      <c r="Z1067" t="s">
        <v>51</v>
      </c>
      <c r="AA1067" t="s">
        <v>470</v>
      </c>
      <c r="AB1067" t="s">
        <v>134</v>
      </c>
      <c r="AC1067" t="s">
        <v>64</v>
      </c>
      <c r="AD1067" t="s">
        <v>95</v>
      </c>
      <c r="AE1067" t="s">
        <v>507</v>
      </c>
      <c r="AF1067" t="s">
        <v>69</v>
      </c>
      <c r="AG1067" t="s">
        <v>607</v>
      </c>
      <c r="AH1067" t="s">
        <v>168</v>
      </c>
      <c r="AI1067" t="s">
        <v>293</v>
      </c>
      <c r="AJ1067" t="s">
        <v>73</v>
      </c>
      <c r="AK1067" t="s">
        <v>105</v>
      </c>
      <c r="AL1067" t="s">
        <v>75</v>
      </c>
      <c r="AM1067" t="s">
        <v>76</v>
      </c>
      <c r="AN1067" t="s">
        <v>168</v>
      </c>
      <c r="AO1067" t="s">
        <v>104</v>
      </c>
      <c r="AP1067" t="s">
        <v>72</v>
      </c>
      <c r="AQ1067" t="s">
        <v>92</v>
      </c>
      <c r="AR1067" t="s">
        <v>64</v>
      </c>
      <c r="AS1067" t="s">
        <v>92</v>
      </c>
      <c r="AT1067" t="s">
        <v>825</v>
      </c>
      <c r="AU1067" t="s">
        <v>84</v>
      </c>
    </row>
    <row r="1068" spans="1:47" x14ac:dyDescent="0.3">
      <c r="A1068" t="s">
        <v>4851</v>
      </c>
      <c r="B1068" t="s">
        <v>4852</v>
      </c>
      <c r="C1068" s="1" t="str">
        <f t="shared" si="90"/>
        <v>21:0101</v>
      </c>
      <c r="D1068" s="1" t="str">
        <f t="shared" si="91"/>
        <v>21:0044</v>
      </c>
      <c r="E1068" t="s">
        <v>4853</v>
      </c>
      <c r="F1068" t="s">
        <v>4854</v>
      </c>
      <c r="H1068">
        <v>67.206260599999993</v>
      </c>
      <c r="I1068">
        <v>-114.96501910000001</v>
      </c>
      <c r="J1068" s="1" t="str">
        <f t="shared" si="92"/>
        <v>Till</v>
      </c>
      <c r="K1068" s="1" t="str">
        <f t="shared" si="93"/>
        <v>&lt;63 micron</v>
      </c>
      <c r="L1068" t="s">
        <v>51</v>
      </c>
      <c r="M1068" t="s">
        <v>298</v>
      </c>
      <c r="N1068" t="s">
        <v>116</v>
      </c>
      <c r="O1068" t="s">
        <v>375</v>
      </c>
      <c r="P1068" t="s">
        <v>271</v>
      </c>
      <c r="Q1068" t="s">
        <v>60</v>
      </c>
      <c r="R1068" t="s">
        <v>284</v>
      </c>
      <c r="S1068" t="s">
        <v>338</v>
      </c>
      <c r="T1068" t="s">
        <v>384</v>
      </c>
      <c r="U1068" t="s">
        <v>259</v>
      </c>
      <c r="V1068" t="s">
        <v>61</v>
      </c>
      <c r="W1068" t="s">
        <v>4855</v>
      </c>
      <c r="X1068" t="s">
        <v>60</v>
      </c>
      <c r="Y1068" t="s">
        <v>64</v>
      </c>
      <c r="Z1068" t="s">
        <v>51</v>
      </c>
      <c r="AA1068" t="s">
        <v>337</v>
      </c>
      <c r="AB1068" t="s">
        <v>768</v>
      </c>
      <c r="AC1068" t="s">
        <v>181</v>
      </c>
      <c r="AD1068" t="s">
        <v>4856</v>
      </c>
      <c r="AE1068" t="s">
        <v>281</v>
      </c>
      <c r="AF1068" t="s">
        <v>69</v>
      </c>
      <c r="AG1068" t="s">
        <v>123</v>
      </c>
      <c r="AH1068" t="s">
        <v>251</v>
      </c>
      <c r="AI1068" t="s">
        <v>111</v>
      </c>
      <c r="AJ1068" t="s">
        <v>73</v>
      </c>
      <c r="AK1068" t="s">
        <v>105</v>
      </c>
      <c r="AL1068" t="s">
        <v>75</v>
      </c>
      <c r="AM1068" t="s">
        <v>76</v>
      </c>
      <c r="AN1068" t="s">
        <v>259</v>
      </c>
      <c r="AO1068" t="s">
        <v>168</v>
      </c>
      <c r="AP1068" t="s">
        <v>97</v>
      </c>
      <c r="AQ1068" t="s">
        <v>78</v>
      </c>
      <c r="AR1068" t="s">
        <v>64</v>
      </c>
      <c r="AS1068" t="s">
        <v>92</v>
      </c>
      <c r="AT1068" t="s">
        <v>3104</v>
      </c>
      <c r="AU1068" t="s">
        <v>84</v>
      </c>
    </row>
    <row r="1069" spans="1:47" x14ac:dyDescent="0.3">
      <c r="A1069" t="s">
        <v>4857</v>
      </c>
      <c r="B1069" t="s">
        <v>4858</v>
      </c>
      <c r="C1069" s="1" t="str">
        <f t="shared" si="90"/>
        <v>21:0101</v>
      </c>
      <c r="D1069" s="1" t="str">
        <f t="shared" si="91"/>
        <v>21:0044</v>
      </c>
      <c r="E1069" t="s">
        <v>4859</v>
      </c>
      <c r="F1069" t="s">
        <v>4860</v>
      </c>
      <c r="H1069">
        <v>67.212134800000001</v>
      </c>
      <c r="I1069">
        <v>-114.7435311</v>
      </c>
      <c r="J1069" s="1" t="str">
        <f t="shared" si="92"/>
        <v>Till</v>
      </c>
      <c r="K1069" s="1" t="str">
        <f t="shared" si="93"/>
        <v>&lt;63 micron</v>
      </c>
      <c r="L1069" t="s">
        <v>51</v>
      </c>
      <c r="M1069" t="s">
        <v>264</v>
      </c>
      <c r="N1069" t="s">
        <v>60</v>
      </c>
      <c r="O1069" t="s">
        <v>163</v>
      </c>
      <c r="P1069" t="s">
        <v>105</v>
      </c>
      <c r="Q1069" t="s">
        <v>116</v>
      </c>
      <c r="R1069" t="s">
        <v>327</v>
      </c>
      <c r="S1069" t="s">
        <v>72</v>
      </c>
      <c r="T1069" t="s">
        <v>338</v>
      </c>
      <c r="U1069" t="s">
        <v>56</v>
      </c>
      <c r="V1069" t="s">
        <v>95</v>
      </c>
      <c r="W1069" t="s">
        <v>2935</v>
      </c>
      <c r="X1069" t="s">
        <v>63</v>
      </c>
      <c r="Y1069" t="s">
        <v>64</v>
      </c>
      <c r="Z1069" t="s">
        <v>51</v>
      </c>
      <c r="AA1069" t="s">
        <v>334</v>
      </c>
      <c r="AB1069" t="s">
        <v>2055</v>
      </c>
      <c r="AC1069" t="s">
        <v>56</v>
      </c>
      <c r="AD1069" t="s">
        <v>1817</v>
      </c>
      <c r="AE1069" t="s">
        <v>162</v>
      </c>
      <c r="AF1069" t="s">
        <v>69</v>
      </c>
      <c r="AG1069" t="s">
        <v>327</v>
      </c>
      <c r="AH1069" t="s">
        <v>168</v>
      </c>
      <c r="AI1069" t="s">
        <v>474</v>
      </c>
      <c r="AJ1069" t="s">
        <v>73</v>
      </c>
      <c r="AK1069" t="s">
        <v>339</v>
      </c>
      <c r="AL1069" t="s">
        <v>75</v>
      </c>
      <c r="AM1069" t="s">
        <v>76</v>
      </c>
      <c r="AN1069" t="s">
        <v>95</v>
      </c>
      <c r="AO1069" t="s">
        <v>137</v>
      </c>
      <c r="AP1069" t="s">
        <v>209</v>
      </c>
      <c r="AQ1069" t="s">
        <v>170</v>
      </c>
      <c r="AR1069" t="s">
        <v>64</v>
      </c>
      <c r="AS1069" t="s">
        <v>92</v>
      </c>
      <c r="AT1069" t="s">
        <v>400</v>
      </c>
      <c r="AU1069" t="s">
        <v>84</v>
      </c>
    </row>
    <row r="1070" spans="1:47" x14ac:dyDescent="0.3">
      <c r="A1070" t="s">
        <v>4861</v>
      </c>
      <c r="B1070" t="s">
        <v>4862</v>
      </c>
      <c r="C1070" s="1" t="str">
        <f t="shared" si="90"/>
        <v>21:0101</v>
      </c>
      <c r="D1070" s="1" t="str">
        <f t="shared" si="91"/>
        <v>21:0044</v>
      </c>
      <c r="E1070" t="s">
        <v>4863</v>
      </c>
      <c r="F1070" t="s">
        <v>4864</v>
      </c>
      <c r="H1070">
        <v>67.2225191</v>
      </c>
      <c r="I1070">
        <v>-114.55679139999999</v>
      </c>
      <c r="J1070" s="1" t="str">
        <f t="shared" si="92"/>
        <v>Till</v>
      </c>
      <c r="K1070" s="1" t="str">
        <f t="shared" si="93"/>
        <v>&lt;63 micron</v>
      </c>
      <c r="L1070" t="s">
        <v>51</v>
      </c>
      <c r="M1070" t="s">
        <v>422</v>
      </c>
      <c r="N1070" t="s">
        <v>53</v>
      </c>
      <c r="O1070" t="s">
        <v>381</v>
      </c>
      <c r="P1070" t="s">
        <v>92</v>
      </c>
      <c r="Q1070" t="s">
        <v>56</v>
      </c>
      <c r="R1070" t="s">
        <v>272</v>
      </c>
      <c r="S1070" t="s">
        <v>119</v>
      </c>
      <c r="T1070" t="s">
        <v>338</v>
      </c>
      <c r="U1070" t="s">
        <v>116</v>
      </c>
      <c r="V1070" t="s">
        <v>154</v>
      </c>
      <c r="W1070" t="s">
        <v>1896</v>
      </c>
      <c r="X1070" t="s">
        <v>181</v>
      </c>
      <c r="Y1070" t="s">
        <v>64</v>
      </c>
      <c r="Z1070" t="s">
        <v>51</v>
      </c>
      <c r="AA1070" t="s">
        <v>206</v>
      </c>
      <c r="AB1070" t="s">
        <v>150</v>
      </c>
      <c r="AC1070" t="s">
        <v>81</v>
      </c>
      <c r="AD1070" t="s">
        <v>2128</v>
      </c>
      <c r="AE1070" t="s">
        <v>269</v>
      </c>
      <c r="AF1070" t="s">
        <v>83</v>
      </c>
      <c r="AG1070" t="s">
        <v>384</v>
      </c>
      <c r="AH1070" t="s">
        <v>137</v>
      </c>
      <c r="AI1070" t="s">
        <v>702</v>
      </c>
      <c r="AJ1070" t="s">
        <v>73</v>
      </c>
      <c r="AK1070" t="s">
        <v>167</v>
      </c>
      <c r="AL1070" t="s">
        <v>75</v>
      </c>
      <c r="AM1070" t="s">
        <v>76</v>
      </c>
      <c r="AN1070" t="s">
        <v>259</v>
      </c>
      <c r="AO1070" t="s">
        <v>78</v>
      </c>
      <c r="AP1070" t="s">
        <v>58</v>
      </c>
      <c r="AQ1070" t="s">
        <v>333</v>
      </c>
      <c r="AR1070" t="s">
        <v>116</v>
      </c>
      <c r="AS1070" t="s">
        <v>81</v>
      </c>
      <c r="AT1070" t="s">
        <v>308</v>
      </c>
      <c r="AU1070" t="s">
        <v>84</v>
      </c>
    </row>
    <row r="1071" spans="1:47" x14ac:dyDescent="0.3">
      <c r="A1071" t="s">
        <v>4865</v>
      </c>
      <c r="B1071" t="s">
        <v>4866</v>
      </c>
      <c r="C1071" s="1" t="str">
        <f t="shared" si="90"/>
        <v>21:0101</v>
      </c>
      <c r="D1071" s="1" t="str">
        <f t="shared" si="91"/>
        <v>21:0044</v>
      </c>
      <c r="E1071" t="s">
        <v>4867</v>
      </c>
      <c r="F1071" t="s">
        <v>4868</v>
      </c>
      <c r="H1071">
        <v>67.170536499999997</v>
      </c>
      <c r="I1071">
        <v>-114.6660289</v>
      </c>
      <c r="J1071" s="1" t="str">
        <f t="shared" si="92"/>
        <v>Till</v>
      </c>
      <c r="K1071" s="1" t="str">
        <f t="shared" si="93"/>
        <v>&lt;63 micron</v>
      </c>
      <c r="L1071" t="s">
        <v>51</v>
      </c>
      <c r="M1071" t="s">
        <v>91</v>
      </c>
      <c r="N1071" t="s">
        <v>53</v>
      </c>
      <c r="O1071" t="s">
        <v>457</v>
      </c>
      <c r="P1071" t="s">
        <v>166</v>
      </c>
      <c r="Q1071" t="s">
        <v>56</v>
      </c>
      <c r="R1071" t="s">
        <v>369</v>
      </c>
      <c r="S1071" t="s">
        <v>63</v>
      </c>
      <c r="T1071" t="s">
        <v>814</v>
      </c>
      <c r="U1071" t="s">
        <v>56</v>
      </c>
      <c r="V1071" t="s">
        <v>95</v>
      </c>
      <c r="W1071" t="s">
        <v>1757</v>
      </c>
      <c r="X1071" t="s">
        <v>97</v>
      </c>
      <c r="Y1071" t="s">
        <v>64</v>
      </c>
      <c r="Z1071" t="s">
        <v>51</v>
      </c>
      <c r="AA1071" t="s">
        <v>334</v>
      </c>
      <c r="AB1071" t="s">
        <v>487</v>
      </c>
      <c r="AC1071" t="s">
        <v>259</v>
      </c>
      <c r="AD1071" t="s">
        <v>1364</v>
      </c>
      <c r="AE1071" t="s">
        <v>152</v>
      </c>
      <c r="AF1071" t="s">
        <v>69</v>
      </c>
      <c r="AG1071" t="s">
        <v>140</v>
      </c>
      <c r="AH1071" t="s">
        <v>104</v>
      </c>
      <c r="AI1071" t="s">
        <v>464</v>
      </c>
      <c r="AJ1071" t="s">
        <v>73</v>
      </c>
      <c r="AK1071" t="s">
        <v>103</v>
      </c>
      <c r="AL1071" t="s">
        <v>75</v>
      </c>
      <c r="AM1071" t="s">
        <v>76</v>
      </c>
      <c r="AN1071" t="s">
        <v>78</v>
      </c>
      <c r="AO1071" t="s">
        <v>104</v>
      </c>
      <c r="AP1071" t="s">
        <v>58</v>
      </c>
      <c r="AQ1071" t="s">
        <v>81</v>
      </c>
      <c r="AR1071" t="s">
        <v>64</v>
      </c>
      <c r="AS1071" t="s">
        <v>126</v>
      </c>
      <c r="AT1071" t="s">
        <v>140</v>
      </c>
      <c r="AU1071" t="s">
        <v>84</v>
      </c>
    </row>
    <row r="1072" spans="1:47" x14ac:dyDescent="0.3">
      <c r="A1072" t="s">
        <v>4869</v>
      </c>
      <c r="B1072" t="s">
        <v>4870</v>
      </c>
      <c r="C1072" s="1" t="str">
        <f t="shared" si="90"/>
        <v>21:0101</v>
      </c>
      <c r="D1072" s="1" t="str">
        <f t="shared" si="91"/>
        <v>21:0044</v>
      </c>
      <c r="E1072" t="s">
        <v>4871</v>
      </c>
      <c r="F1072" t="s">
        <v>4872</v>
      </c>
      <c r="H1072">
        <v>67.169810299999995</v>
      </c>
      <c r="I1072">
        <v>-114.5466905</v>
      </c>
      <c r="J1072" s="1" t="str">
        <f t="shared" si="92"/>
        <v>Till</v>
      </c>
      <c r="K1072" s="1" t="str">
        <f t="shared" si="93"/>
        <v>&lt;63 micron</v>
      </c>
      <c r="L1072" t="s">
        <v>51</v>
      </c>
      <c r="M1072" t="s">
        <v>297</v>
      </c>
      <c r="N1072" t="s">
        <v>53</v>
      </c>
      <c r="O1072" t="s">
        <v>375</v>
      </c>
      <c r="P1072" t="s">
        <v>473</v>
      </c>
      <c r="Q1072" t="s">
        <v>56</v>
      </c>
      <c r="R1072" t="s">
        <v>127</v>
      </c>
      <c r="S1072" t="s">
        <v>63</v>
      </c>
      <c r="T1072" t="s">
        <v>120</v>
      </c>
      <c r="U1072" t="s">
        <v>56</v>
      </c>
      <c r="V1072" t="s">
        <v>259</v>
      </c>
      <c r="W1072" t="s">
        <v>247</v>
      </c>
      <c r="X1072" t="s">
        <v>97</v>
      </c>
      <c r="Y1072" t="s">
        <v>64</v>
      </c>
      <c r="Z1072" t="s">
        <v>51</v>
      </c>
      <c r="AA1072" t="s">
        <v>192</v>
      </c>
      <c r="AB1072" t="s">
        <v>487</v>
      </c>
      <c r="AC1072" t="s">
        <v>81</v>
      </c>
      <c r="AD1072" t="s">
        <v>4856</v>
      </c>
      <c r="AE1072" t="s">
        <v>337</v>
      </c>
      <c r="AF1072" t="s">
        <v>69</v>
      </c>
      <c r="AG1072" t="s">
        <v>384</v>
      </c>
      <c r="AH1072" t="s">
        <v>168</v>
      </c>
      <c r="AI1072" t="s">
        <v>89</v>
      </c>
      <c r="AJ1072" t="s">
        <v>73</v>
      </c>
      <c r="AK1072" t="s">
        <v>155</v>
      </c>
      <c r="AL1072" t="s">
        <v>75</v>
      </c>
      <c r="AM1072" t="s">
        <v>76</v>
      </c>
      <c r="AN1072" t="s">
        <v>104</v>
      </c>
      <c r="AO1072" t="s">
        <v>137</v>
      </c>
      <c r="AP1072" t="s">
        <v>58</v>
      </c>
      <c r="AQ1072" t="s">
        <v>299</v>
      </c>
      <c r="AR1072" t="s">
        <v>64</v>
      </c>
      <c r="AS1072" t="s">
        <v>126</v>
      </c>
      <c r="AT1072" t="s">
        <v>83</v>
      </c>
      <c r="AU1072" t="s">
        <v>84</v>
      </c>
    </row>
    <row r="1073" spans="1:47" x14ac:dyDescent="0.3">
      <c r="A1073" t="s">
        <v>4873</v>
      </c>
      <c r="B1073" t="s">
        <v>4874</v>
      </c>
      <c r="C1073" s="1" t="str">
        <f t="shared" si="90"/>
        <v>21:0101</v>
      </c>
      <c r="D1073" s="1" t="str">
        <f t="shared" si="91"/>
        <v>21:0044</v>
      </c>
      <c r="E1073" t="s">
        <v>4875</v>
      </c>
      <c r="F1073" t="s">
        <v>4876</v>
      </c>
      <c r="H1073">
        <v>67.205468100000004</v>
      </c>
      <c r="I1073">
        <v>-114.0382224</v>
      </c>
      <c r="J1073" s="1" t="str">
        <f t="shared" si="92"/>
        <v>Till</v>
      </c>
      <c r="K1073" s="1" t="str">
        <f t="shared" si="93"/>
        <v>&lt;63 micron</v>
      </c>
      <c r="L1073" t="s">
        <v>51</v>
      </c>
      <c r="M1073" t="s">
        <v>405</v>
      </c>
      <c r="N1073" t="s">
        <v>53</v>
      </c>
      <c r="O1073" t="s">
        <v>493</v>
      </c>
      <c r="P1073" t="s">
        <v>481</v>
      </c>
      <c r="Q1073" t="s">
        <v>64</v>
      </c>
      <c r="R1073" t="s">
        <v>131</v>
      </c>
      <c r="S1073" t="s">
        <v>63</v>
      </c>
      <c r="T1073" t="s">
        <v>318</v>
      </c>
      <c r="U1073" t="s">
        <v>81</v>
      </c>
      <c r="V1073" t="s">
        <v>95</v>
      </c>
      <c r="W1073" t="s">
        <v>1148</v>
      </c>
      <c r="X1073" t="s">
        <v>119</v>
      </c>
      <c r="Y1073" t="s">
        <v>64</v>
      </c>
      <c r="Z1073" t="s">
        <v>51</v>
      </c>
      <c r="AA1073" t="s">
        <v>318</v>
      </c>
      <c r="AB1073" t="s">
        <v>576</v>
      </c>
      <c r="AC1073" t="s">
        <v>64</v>
      </c>
      <c r="AD1073" t="s">
        <v>883</v>
      </c>
      <c r="AE1073" t="s">
        <v>162</v>
      </c>
      <c r="AF1073" t="s">
        <v>69</v>
      </c>
      <c r="AG1073" t="s">
        <v>384</v>
      </c>
      <c r="AH1073" t="s">
        <v>251</v>
      </c>
      <c r="AI1073" t="s">
        <v>293</v>
      </c>
      <c r="AJ1073" t="s">
        <v>73</v>
      </c>
      <c r="AK1073" t="s">
        <v>196</v>
      </c>
      <c r="AL1073" t="s">
        <v>75</v>
      </c>
      <c r="AM1073" t="s">
        <v>76</v>
      </c>
      <c r="AN1073" t="s">
        <v>117</v>
      </c>
      <c r="AO1073" t="s">
        <v>168</v>
      </c>
      <c r="AP1073" t="s">
        <v>209</v>
      </c>
      <c r="AQ1073" t="s">
        <v>92</v>
      </c>
      <c r="AR1073" t="s">
        <v>64</v>
      </c>
      <c r="AS1073" t="s">
        <v>436</v>
      </c>
      <c r="AT1073" t="s">
        <v>136</v>
      </c>
      <c r="AU1073" t="s">
        <v>84</v>
      </c>
    </row>
    <row r="1074" spans="1:47" x14ac:dyDescent="0.3">
      <c r="A1074" t="s">
        <v>4877</v>
      </c>
      <c r="B1074" t="s">
        <v>4878</v>
      </c>
      <c r="C1074" s="1" t="str">
        <f t="shared" si="90"/>
        <v>21:0101</v>
      </c>
      <c r="D1074" s="1" t="str">
        <f t="shared" si="91"/>
        <v>21:0044</v>
      </c>
      <c r="E1074" t="s">
        <v>4879</v>
      </c>
      <c r="F1074" t="s">
        <v>4880</v>
      </c>
      <c r="H1074">
        <v>67.202994000000004</v>
      </c>
      <c r="I1074">
        <v>-114.1598695</v>
      </c>
      <c r="J1074" s="1" t="str">
        <f t="shared" si="92"/>
        <v>Till</v>
      </c>
      <c r="K1074" s="1" t="str">
        <f t="shared" si="93"/>
        <v>&lt;63 micron</v>
      </c>
      <c r="L1074" t="s">
        <v>51</v>
      </c>
      <c r="M1074" t="s">
        <v>181</v>
      </c>
      <c r="N1074" t="s">
        <v>53</v>
      </c>
      <c r="O1074" t="s">
        <v>245</v>
      </c>
      <c r="P1074" t="s">
        <v>595</v>
      </c>
      <c r="Q1074" t="s">
        <v>56</v>
      </c>
      <c r="R1074" t="s">
        <v>156</v>
      </c>
      <c r="S1074" t="s">
        <v>97</v>
      </c>
      <c r="T1074" t="s">
        <v>336</v>
      </c>
      <c r="U1074" t="s">
        <v>81</v>
      </c>
      <c r="V1074" t="s">
        <v>154</v>
      </c>
      <c r="W1074" t="s">
        <v>442</v>
      </c>
      <c r="X1074" t="s">
        <v>72</v>
      </c>
      <c r="Y1074" t="s">
        <v>64</v>
      </c>
      <c r="Z1074" t="s">
        <v>51</v>
      </c>
      <c r="AA1074" t="s">
        <v>98</v>
      </c>
      <c r="AB1074" t="s">
        <v>319</v>
      </c>
      <c r="AC1074" t="s">
        <v>64</v>
      </c>
      <c r="AD1074" t="s">
        <v>1383</v>
      </c>
      <c r="AE1074" t="s">
        <v>419</v>
      </c>
      <c r="AF1074" t="s">
        <v>69</v>
      </c>
      <c r="AG1074" t="s">
        <v>273</v>
      </c>
      <c r="AH1074" t="s">
        <v>104</v>
      </c>
      <c r="AI1074" t="s">
        <v>202</v>
      </c>
      <c r="AJ1074" t="s">
        <v>73</v>
      </c>
      <c r="AK1074" t="s">
        <v>297</v>
      </c>
      <c r="AL1074" t="s">
        <v>75</v>
      </c>
      <c r="AM1074" t="s">
        <v>76</v>
      </c>
      <c r="AN1074" t="s">
        <v>219</v>
      </c>
      <c r="AO1074" t="s">
        <v>168</v>
      </c>
      <c r="AP1074" t="s">
        <v>58</v>
      </c>
      <c r="AQ1074" t="s">
        <v>55</v>
      </c>
      <c r="AR1074" t="s">
        <v>64</v>
      </c>
      <c r="AS1074" t="s">
        <v>299</v>
      </c>
      <c r="AT1074" t="s">
        <v>171</v>
      </c>
      <c r="AU1074" t="s">
        <v>84</v>
      </c>
    </row>
    <row r="1075" spans="1:47" x14ac:dyDescent="0.3">
      <c r="A1075" t="s">
        <v>4881</v>
      </c>
      <c r="B1075" t="s">
        <v>4882</v>
      </c>
      <c r="C1075" s="1" t="str">
        <f t="shared" si="90"/>
        <v>21:0101</v>
      </c>
      <c r="D1075" s="1" t="str">
        <f t="shared" si="91"/>
        <v>21:0044</v>
      </c>
      <c r="E1075" t="s">
        <v>4883</v>
      </c>
      <c r="F1075" t="s">
        <v>4884</v>
      </c>
      <c r="H1075">
        <v>67.127284700000004</v>
      </c>
      <c r="I1075">
        <v>-114.0612332</v>
      </c>
      <c r="J1075" s="1" t="str">
        <f t="shared" si="92"/>
        <v>Till</v>
      </c>
      <c r="K1075" s="1" t="str">
        <f t="shared" si="93"/>
        <v>&lt;63 micron</v>
      </c>
      <c r="L1075" t="s">
        <v>51</v>
      </c>
      <c r="M1075" t="s">
        <v>473</v>
      </c>
      <c r="N1075" t="s">
        <v>56</v>
      </c>
      <c r="O1075" t="s">
        <v>504</v>
      </c>
      <c r="P1075" t="s">
        <v>117</v>
      </c>
      <c r="Q1075" t="s">
        <v>116</v>
      </c>
      <c r="R1075" t="s">
        <v>123</v>
      </c>
      <c r="S1075" t="s">
        <v>72</v>
      </c>
      <c r="T1075" t="s">
        <v>814</v>
      </c>
      <c r="U1075" t="s">
        <v>56</v>
      </c>
      <c r="V1075" t="s">
        <v>219</v>
      </c>
      <c r="W1075" t="s">
        <v>1046</v>
      </c>
      <c r="X1075" t="s">
        <v>63</v>
      </c>
      <c r="Y1075" t="s">
        <v>64</v>
      </c>
      <c r="Z1075" t="s">
        <v>51</v>
      </c>
      <c r="AA1075" t="s">
        <v>334</v>
      </c>
      <c r="AB1075" t="s">
        <v>487</v>
      </c>
      <c r="AC1075" t="s">
        <v>56</v>
      </c>
      <c r="AD1075" t="s">
        <v>4775</v>
      </c>
      <c r="AE1075" t="s">
        <v>419</v>
      </c>
      <c r="AF1075" t="s">
        <v>69</v>
      </c>
      <c r="AG1075" t="s">
        <v>113</v>
      </c>
      <c r="AH1075" t="s">
        <v>104</v>
      </c>
      <c r="AI1075" t="s">
        <v>63</v>
      </c>
      <c r="AJ1075" t="s">
        <v>73</v>
      </c>
      <c r="AK1075" t="s">
        <v>167</v>
      </c>
      <c r="AL1075" t="s">
        <v>75</v>
      </c>
      <c r="AM1075" t="s">
        <v>76</v>
      </c>
      <c r="AN1075" t="s">
        <v>168</v>
      </c>
      <c r="AO1075" t="s">
        <v>137</v>
      </c>
      <c r="AP1075" t="s">
        <v>209</v>
      </c>
      <c r="AQ1075" t="s">
        <v>82</v>
      </c>
      <c r="AR1075" t="s">
        <v>64</v>
      </c>
      <c r="AS1075" t="s">
        <v>82</v>
      </c>
      <c r="AT1075" t="s">
        <v>171</v>
      </c>
      <c r="AU1075" t="s">
        <v>84</v>
      </c>
    </row>
    <row r="1076" spans="1:47" x14ac:dyDescent="0.3">
      <c r="A1076" t="s">
        <v>4885</v>
      </c>
      <c r="B1076" t="s">
        <v>4886</v>
      </c>
      <c r="C1076" s="1" t="str">
        <f t="shared" si="90"/>
        <v>21:0101</v>
      </c>
      <c r="D1076" s="1" t="str">
        <f t="shared" si="91"/>
        <v>21:0044</v>
      </c>
      <c r="E1076" t="s">
        <v>4887</v>
      </c>
      <c r="F1076" t="s">
        <v>4888</v>
      </c>
      <c r="H1076">
        <v>67.151040899999998</v>
      </c>
      <c r="I1076">
        <v>-114.1499275</v>
      </c>
      <c r="J1076" s="1" t="str">
        <f t="shared" si="92"/>
        <v>Till</v>
      </c>
      <c r="K1076" s="1" t="str">
        <f t="shared" si="93"/>
        <v>&lt;63 micron</v>
      </c>
      <c r="L1076" t="s">
        <v>51</v>
      </c>
      <c r="M1076" t="s">
        <v>91</v>
      </c>
      <c r="N1076" t="s">
        <v>53</v>
      </c>
      <c r="O1076" t="s">
        <v>517</v>
      </c>
      <c r="P1076" t="s">
        <v>78</v>
      </c>
      <c r="Q1076" t="s">
        <v>116</v>
      </c>
      <c r="R1076" t="s">
        <v>164</v>
      </c>
      <c r="S1076" t="s">
        <v>58</v>
      </c>
      <c r="T1076" t="s">
        <v>65</v>
      </c>
      <c r="U1076" t="s">
        <v>56</v>
      </c>
      <c r="V1076" t="s">
        <v>259</v>
      </c>
      <c r="W1076" t="s">
        <v>904</v>
      </c>
      <c r="X1076" t="s">
        <v>63</v>
      </c>
      <c r="Y1076" t="s">
        <v>64</v>
      </c>
      <c r="Z1076" t="s">
        <v>51</v>
      </c>
      <c r="AA1076" t="s">
        <v>470</v>
      </c>
      <c r="AB1076" t="s">
        <v>66</v>
      </c>
      <c r="AC1076" t="s">
        <v>64</v>
      </c>
      <c r="AD1076" t="s">
        <v>259</v>
      </c>
      <c r="AE1076" t="s">
        <v>419</v>
      </c>
      <c r="AF1076" t="s">
        <v>69</v>
      </c>
      <c r="AG1076" t="s">
        <v>131</v>
      </c>
      <c r="AH1076" t="s">
        <v>251</v>
      </c>
      <c r="AI1076" t="s">
        <v>636</v>
      </c>
      <c r="AJ1076" t="s">
        <v>73</v>
      </c>
      <c r="AK1076" t="s">
        <v>116</v>
      </c>
      <c r="AL1076" t="s">
        <v>75</v>
      </c>
      <c r="AM1076" t="s">
        <v>76</v>
      </c>
      <c r="AN1076" t="s">
        <v>104</v>
      </c>
      <c r="AO1076" t="s">
        <v>104</v>
      </c>
      <c r="AP1076" t="s">
        <v>209</v>
      </c>
      <c r="AQ1076" t="s">
        <v>299</v>
      </c>
      <c r="AR1076" t="s">
        <v>64</v>
      </c>
      <c r="AS1076" t="s">
        <v>246</v>
      </c>
      <c r="AT1076" t="s">
        <v>171</v>
      </c>
      <c r="AU1076" t="s">
        <v>84</v>
      </c>
    </row>
    <row r="1077" spans="1:47" x14ac:dyDescent="0.3">
      <c r="A1077" t="s">
        <v>4889</v>
      </c>
      <c r="B1077" t="s">
        <v>4890</v>
      </c>
      <c r="C1077" s="1" t="str">
        <f t="shared" si="90"/>
        <v>21:0101</v>
      </c>
      <c r="D1077" s="1" t="str">
        <f t="shared" si="91"/>
        <v>21:0044</v>
      </c>
      <c r="E1077" t="s">
        <v>4891</v>
      </c>
      <c r="F1077" t="s">
        <v>4892</v>
      </c>
      <c r="H1077">
        <v>67.054491100000007</v>
      </c>
      <c r="I1077">
        <v>-114.41473070000001</v>
      </c>
      <c r="J1077" s="1" t="str">
        <f t="shared" si="92"/>
        <v>Till</v>
      </c>
      <c r="K1077" s="1" t="str">
        <f t="shared" si="93"/>
        <v>&lt;63 micron</v>
      </c>
      <c r="L1077" t="s">
        <v>51</v>
      </c>
      <c r="M1077" t="s">
        <v>210</v>
      </c>
      <c r="N1077" t="s">
        <v>53</v>
      </c>
      <c r="O1077" t="s">
        <v>375</v>
      </c>
      <c r="P1077" t="s">
        <v>473</v>
      </c>
      <c r="Q1077" t="s">
        <v>81</v>
      </c>
      <c r="R1077" t="s">
        <v>83</v>
      </c>
      <c r="S1077" t="s">
        <v>181</v>
      </c>
      <c r="T1077" t="s">
        <v>346</v>
      </c>
      <c r="U1077" t="s">
        <v>56</v>
      </c>
      <c r="V1077" t="s">
        <v>95</v>
      </c>
      <c r="W1077" t="s">
        <v>1557</v>
      </c>
      <c r="X1077" t="s">
        <v>63</v>
      </c>
      <c r="Y1077" t="s">
        <v>64</v>
      </c>
      <c r="Z1077" t="s">
        <v>51</v>
      </c>
      <c r="AA1077" t="s">
        <v>814</v>
      </c>
      <c r="AB1077" t="s">
        <v>768</v>
      </c>
      <c r="AC1077" t="s">
        <v>64</v>
      </c>
      <c r="AD1077" t="s">
        <v>1548</v>
      </c>
      <c r="AE1077" t="s">
        <v>176</v>
      </c>
      <c r="AF1077" t="s">
        <v>69</v>
      </c>
      <c r="AG1077" t="s">
        <v>127</v>
      </c>
      <c r="AH1077" t="s">
        <v>168</v>
      </c>
      <c r="AI1077" t="s">
        <v>89</v>
      </c>
      <c r="AJ1077" t="s">
        <v>73</v>
      </c>
      <c r="AK1077" t="s">
        <v>314</v>
      </c>
      <c r="AL1077" t="s">
        <v>75</v>
      </c>
      <c r="AM1077" t="s">
        <v>76</v>
      </c>
      <c r="AN1077" t="s">
        <v>117</v>
      </c>
      <c r="AO1077" t="s">
        <v>137</v>
      </c>
      <c r="AP1077" t="s">
        <v>209</v>
      </c>
      <c r="AQ1077" t="s">
        <v>436</v>
      </c>
      <c r="AR1077" t="s">
        <v>64</v>
      </c>
      <c r="AS1077" t="s">
        <v>299</v>
      </c>
      <c r="AT1077" t="s">
        <v>113</v>
      </c>
      <c r="AU1077" t="s">
        <v>84</v>
      </c>
    </row>
    <row r="1078" spans="1:47" x14ac:dyDescent="0.3">
      <c r="A1078" t="s">
        <v>4893</v>
      </c>
      <c r="B1078" t="s">
        <v>4894</v>
      </c>
      <c r="C1078" s="1" t="str">
        <f t="shared" si="90"/>
        <v>21:0101</v>
      </c>
      <c r="D1078" s="1" t="str">
        <f t="shared" si="91"/>
        <v>21:0044</v>
      </c>
      <c r="E1078" t="s">
        <v>4895</v>
      </c>
      <c r="F1078" t="s">
        <v>4896</v>
      </c>
      <c r="H1078">
        <v>67.013325499999993</v>
      </c>
      <c r="I1078">
        <v>-114.4499016</v>
      </c>
      <c r="J1078" s="1" t="str">
        <f t="shared" si="92"/>
        <v>Till</v>
      </c>
      <c r="K1078" s="1" t="str">
        <f t="shared" si="93"/>
        <v>&lt;63 micron</v>
      </c>
      <c r="L1078" t="s">
        <v>51</v>
      </c>
      <c r="M1078" t="s">
        <v>91</v>
      </c>
      <c r="N1078" t="s">
        <v>81</v>
      </c>
      <c r="O1078" t="s">
        <v>270</v>
      </c>
      <c r="P1078" t="s">
        <v>52</v>
      </c>
      <c r="Q1078" t="s">
        <v>81</v>
      </c>
      <c r="R1078" t="s">
        <v>308</v>
      </c>
      <c r="S1078" t="s">
        <v>97</v>
      </c>
      <c r="T1078" t="s">
        <v>192</v>
      </c>
      <c r="U1078" t="s">
        <v>81</v>
      </c>
      <c r="V1078" t="s">
        <v>259</v>
      </c>
      <c r="W1078" t="s">
        <v>222</v>
      </c>
      <c r="X1078" t="s">
        <v>97</v>
      </c>
      <c r="Y1078" t="s">
        <v>64</v>
      </c>
      <c r="Z1078" t="s">
        <v>51</v>
      </c>
      <c r="AA1078" t="s">
        <v>334</v>
      </c>
      <c r="AB1078" t="s">
        <v>487</v>
      </c>
      <c r="AC1078" t="s">
        <v>64</v>
      </c>
      <c r="AD1078" t="s">
        <v>1862</v>
      </c>
      <c r="AE1078" t="s">
        <v>152</v>
      </c>
      <c r="AF1078" t="s">
        <v>69</v>
      </c>
      <c r="AG1078" t="s">
        <v>369</v>
      </c>
      <c r="AH1078" t="s">
        <v>168</v>
      </c>
      <c r="AI1078" t="s">
        <v>252</v>
      </c>
      <c r="AJ1078" t="s">
        <v>73</v>
      </c>
      <c r="AK1078" t="s">
        <v>155</v>
      </c>
      <c r="AL1078" t="s">
        <v>75</v>
      </c>
      <c r="AM1078" t="s">
        <v>76</v>
      </c>
      <c r="AN1078" t="s">
        <v>219</v>
      </c>
      <c r="AO1078" t="s">
        <v>168</v>
      </c>
      <c r="AP1078" t="s">
        <v>58</v>
      </c>
      <c r="AQ1078" t="s">
        <v>92</v>
      </c>
      <c r="AR1078" t="s">
        <v>64</v>
      </c>
      <c r="AS1078" t="s">
        <v>126</v>
      </c>
      <c r="AT1078" t="s">
        <v>384</v>
      </c>
      <c r="AU1078" t="s">
        <v>84</v>
      </c>
    </row>
    <row r="1079" spans="1:47" x14ac:dyDescent="0.3">
      <c r="A1079" t="s">
        <v>4897</v>
      </c>
      <c r="B1079" t="s">
        <v>4898</v>
      </c>
      <c r="C1079" s="1" t="str">
        <f t="shared" si="90"/>
        <v>21:0101</v>
      </c>
      <c r="D1079" s="1" t="str">
        <f t="shared" si="91"/>
        <v>21:0044</v>
      </c>
      <c r="E1079" t="s">
        <v>4899</v>
      </c>
      <c r="F1079" t="s">
        <v>4900</v>
      </c>
      <c r="H1079">
        <v>67.110930600000003</v>
      </c>
      <c r="I1079">
        <v>-114.4874379</v>
      </c>
      <c r="J1079" s="1" t="str">
        <f t="shared" si="92"/>
        <v>Till</v>
      </c>
      <c r="K1079" s="1" t="str">
        <f t="shared" si="93"/>
        <v>&lt;63 micron</v>
      </c>
      <c r="L1079" t="s">
        <v>51</v>
      </c>
      <c r="M1079" t="s">
        <v>103</v>
      </c>
      <c r="N1079" t="s">
        <v>60</v>
      </c>
      <c r="O1079" t="s">
        <v>909</v>
      </c>
      <c r="P1079" t="s">
        <v>124</v>
      </c>
      <c r="Q1079" t="s">
        <v>64</v>
      </c>
      <c r="R1079" t="s">
        <v>384</v>
      </c>
      <c r="S1079" t="s">
        <v>97</v>
      </c>
      <c r="T1079" t="s">
        <v>192</v>
      </c>
      <c r="U1079" t="s">
        <v>81</v>
      </c>
      <c r="V1079" t="s">
        <v>154</v>
      </c>
      <c r="W1079" t="s">
        <v>275</v>
      </c>
      <c r="X1079" t="s">
        <v>63</v>
      </c>
      <c r="Y1079" t="s">
        <v>64</v>
      </c>
      <c r="Z1079" t="s">
        <v>51</v>
      </c>
      <c r="AA1079" t="s">
        <v>192</v>
      </c>
      <c r="AB1079" t="s">
        <v>134</v>
      </c>
      <c r="AC1079" t="s">
        <v>56</v>
      </c>
      <c r="AD1079" t="s">
        <v>1409</v>
      </c>
      <c r="AE1079" t="s">
        <v>337</v>
      </c>
      <c r="AF1079" t="s">
        <v>69</v>
      </c>
      <c r="AG1079" t="s">
        <v>132</v>
      </c>
      <c r="AH1079" t="s">
        <v>168</v>
      </c>
      <c r="AI1079" t="s">
        <v>252</v>
      </c>
      <c r="AJ1079" t="s">
        <v>73</v>
      </c>
      <c r="AK1079" t="s">
        <v>103</v>
      </c>
      <c r="AL1079" t="s">
        <v>75</v>
      </c>
      <c r="AM1079" t="s">
        <v>76</v>
      </c>
      <c r="AN1079" t="s">
        <v>78</v>
      </c>
      <c r="AO1079" t="s">
        <v>137</v>
      </c>
      <c r="AP1079" t="s">
        <v>209</v>
      </c>
      <c r="AQ1079" t="s">
        <v>81</v>
      </c>
      <c r="AR1079" t="s">
        <v>64</v>
      </c>
      <c r="AS1079" t="s">
        <v>299</v>
      </c>
      <c r="AT1079" t="s">
        <v>211</v>
      </c>
      <c r="AU1079" t="s">
        <v>84</v>
      </c>
    </row>
    <row r="1080" spans="1:47" x14ac:dyDescent="0.3">
      <c r="A1080" t="s">
        <v>4901</v>
      </c>
      <c r="B1080" t="s">
        <v>4902</v>
      </c>
      <c r="C1080" s="1" t="str">
        <f t="shared" ref="C1080:C1113" si="94">HYPERLINK("https://geochem.nrcan.gc.ca/cdogs/content/bdl/bdl210101_e.htm", "21:0101")</f>
        <v>21:0101</v>
      </c>
      <c r="D1080" s="1" t="str">
        <f t="shared" ref="D1080:D1113" si="95">HYPERLINK("https://geochem.nrcan.gc.ca/cdogs/content/svy/svy210044_e.htm", "21:0044")</f>
        <v>21:0044</v>
      </c>
      <c r="E1080" t="s">
        <v>4903</v>
      </c>
      <c r="F1080" t="s">
        <v>4904</v>
      </c>
      <c r="H1080">
        <v>67.184992899999997</v>
      </c>
      <c r="I1080">
        <v>-114.4782206</v>
      </c>
      <c r="J1080" s="1" t="str">
        <f t="shared" si="92"/>
        <v>Till</v>
      </c>
      <c r="K1080" s="1" t="str">
        <f t="shared" si="93"/>
        <v>&lt;63 micron</v>
      </c>
      <c r="L1080" t="s">
        <v>51</v>
      </c>
      <c r="M1080" t="s">
        <v>398</v>
      </c>
      <c r="N1080" t="s">
        <v>56</v>
      </c>
      <c r="O1080" t="s">
        <v>112</v>
      </c>
      <c r="P1080" t="s">
        <v>155</v>
      </c>
      <c r="Q1080" t="s">
        <v>116</v>
      </c>
      <c r="R1080" t="s">
        <v>156</v>
      </c>
      <c r="S1080" t="s">
        <v>209</v>
      </c>
      <c r="T1080" t="s">
        <v>435</v>
      </c>
      <c r="U1080" t="s">
        <v>81</v>
      </c>
      <c r="V1080" t="s">
        <v>61</v>
      </c>
      <c r="W1080" t="s">
        <v>4905</v>
      </c>
      <c r="X1080" t="s">
        <v>97</v>
      </c>
      <c r="Y1080" t="s">
        <v>64</v>
      </c>
      <c r="Z1080" t="s">
        <v>51</v>
      </c>
      <c r="AA1080" t="s">
        <v>98</v>
      </c>
      <c r="AB1080" t="s">
        <v>487</v>
      </c>
      <c r="AC1080" t="s">
        <v>64</v>
      </c>
      <c r="AD1080" t="s">
        <v>1383</v>
      </c>
      <c r="AE1080" t="s">
        <v>152</v>
      </c>
      <c r="AF1080" t="s">
        <v>83</v>
      </c>
      <c r="AG1080" t="s">
        <v>132</v>
      </c>
      <c r="AH1080" t="s">
        <v>251</v>
      </c>
      <c r="AI1080" t="s">
        <v>114</v>
      </c>
      <c r="AJ1080" t="s">
        <v>73</v>
      </c>
      <c r="AK1080" t="s">
        <v>155</v>
      </c>
      <c r="AL1080" t="s">
        <v>75</v>
      </c>
      <c r="AM1080" t="s">
        <v>76</v>
      </c>
      <c r="AN1080" t="s">
        <v>61</v>
      </c>
      <c r="AO1080" t="s">
        <v>168</v>
      </c>
      <c r="AP1080" t="s">
        <v>72</v>
      </c>
      <c r="AQ1080" t="s">
        <v>82</v>
      </c>
      <c r="AR1080" t="s">
        <v>64</v>
      </c>
      <c r="AS1080" t="s">
        <v>299</v>
      </c>
      <c r="AT1080" t="s">
        <v>113</v>
      </c>
      <c r="AU1080" t="s">
        <v>84</v>
      </c>
    </row>
    <row r="1081" spans="1:47" x14ac:dyDescent="0.3">
      <c r="A1081" t="s">
        <v>4906</v>
      </c>
      <c r="B1081" t="s">
        <v>4907</v>
      </c>
      <c r="C1081" s="1" t="str">
        <f t="shared" si="94"/>
        <v>21:0101</v>
      </c>
      <c r="D1081" s="1" t="str">
        <f t="shared" si="95"/>
        <v>21:0044</v>
      </c>
      <c r="E1081" t="s">
        <v>4908</v>
      </c>
      <c r="F1081" t="s">
        <v>4909</v>
      </c>
      <c r="H1081">
        <v>67.241781399999994</v>
      </c>
      <c r="I1081">
        <v>-114.4231458</v>
      </c>
      <c r="J1081" s="1" t="str">
        <f t="shared" si="92"/>
        <v>Till</v>
      </c>
      <c r="K1081" s="1" t="str">
        <f t="shared" si="93"/>
        <v>&lt;63 micron</v>
      </c>
      <c r="L1081" t="s">
        <v>51</v>
      </c>
      <c r="M1081" t="s">
        <v>298</v>
      </c>
      <c r="N1081" t="s">
        <v>116</v>
      </c>
      <c r="O1081" t="s">
        <v>517</v>
      </c>
      <c r="P1081" t="s">
        <v>78</v>
      </c>
      <c r="Q1081" t="s">
        <v>60</v>
      </c>
      <c r="R1081" t="s">
        <v>156</v>
      </c>
      <c r="S1081" t="s">
        <v>119</v>
      </c>
      <c r="T1081" t="s">
        <v>68</v>
      </c>
      <c r="U1081" t="s">
        <v>56</v>
      </c>
      <c r="V1081" t="s">
        <v>219</v>
      </c>
      <c r="W1081" t="s">
        <v>1384</v>
      </c>
      <c r="X1081" t="s">
        <v>97</v>
      </c>
      <c r="Y1081" t="s">
        <v>64</v>
      </c>
      <c r="Z1081" t="s">
        <v>51</v>
      </c>
      <c r="AA1081" t="s">
        <v>101</v>
      </c>
      <c r="AB1081" t="s">
        <v>408</v>
      </c>
      <c r="AC1081" t="s">
        <v>64</v>
      </c>
      <c r="AD1081" t="s">
        <v>3904</v>
      </c>
      <c r="AE1081" t="s">
        <v>419</v>
      </c>
      <c r="AF1081" t="s">
        <v>69</v>
      </c>
      <c r="AG1081" t="s">
        <v>127</v>
      </c>
      <c r="AH1081" t="s">
        <v>104</v>
      </c>
      <c r="AI1081" t="s">
        <v>298</v>
      </c>
      <c r="AJ1081" t="s">
        <v>73</v>
      </c>
      <c r="AK1081" t="s">
        <v>116</v>
      </c>
      <c r="AL1081" t="s">
        <v>75</v>
      </c>
      <c r="AM1081" t="s">
        <v>76</v>
      </c>
      <c r="AN1081" t="s">
        <v>168</v>
      </c>
      <c r="AO1081" t="s">
        <v>104</v>
      </c>
      <c r="AP1081" t="s">
        <v>58</v>
      </c>
      <c r="AQ1081" t="s">
        <v>139</v>
      </c>
      <c r="AR1081" t="s">
        <v>64</v>
      </c>
      <c r="AS1081" t="s">
        <v>81</v>
      </c>
      <c r="AT1081" t="s">
        <v>93</v>
      </c>
      <c r="AU1081" t="s">
        <v>84</v>
      </c>
    </row>
    <row r="1082" spans="1:47" x14ac:dyDescent="0.3">
      <c r="A1082" t="s">
        <v>4910</v>
      </c>
      <c r="B1082" t="s">
        <v>4911</v>
      </c>
      <c r="C1082" s="1" t="str">
        <f t="shared" si="94"/>
        <v>21:0101</v>
      </c>
      <c r="D1082" s="1" t="str">
        <f t="shared" si="95"/>
        <v>21:0044</v>
      </c>
      <c r="E1082" t="s">
        <v>4912</v>
      </c>
      <c r="F1082" t="s">
        <v>4913</v>
      </c>
      <c r="H1082">
        <v>67.197824199999999</v>
      </c>
      <c r="I1082">
        <v>-114.2677872</v>
      </c>
      <c r="J1082" s="1" t="str">
        <f t="shared" si="92"/>
        <v>Till</v>
      </c>
      <c r="K1082" s="1" t="str">
        <f t="shared" si="93"/>
        <v>&lt;63 micron</v>
      </c>
      <c r="L1082" t="s">
        <v>51</v>
      </c>
      <c r="M1082" t="s">
        <v>314</v>
      </c>
      <c r="N1082" t="s">
        <v>60</v>
      </c>
      <c r="O1082" t="s">
        <v>54</v>
      </c>
      <c r="P1082" t="s">
        <v>78</v>
      </c>
      <c r="Q1082" t="s">
        <v>56</v>
      </c>
      <c r="R1082" t="s">
        <v>272</v>
      </c>
      <c r="S1082" t="s">
        <v>58</v>
      </c>
      <c r="T1082" t="s">
        <v>413</v>
      </c>
      <c r="U1082" t="s">
        <v>56</v>
      </c>
      <c r="V1082" t="s">
        <v>259</v>
      </c>
      <c r="W1082" t="s">
        <v>2935</v>
      </c>
      <c r="X1082" t="s">
        <v>181</v>
      </c>
      <c r="Y1082" t="s">
        <v>64</v>
      </c>
      <c r="Z1082" t="s">
        <v>51</v>
      </c>
      <c r="AA1082" t="s">
        <v>206</v>
      </c>
      <c r="AB1082" t="s">
        <v>606</v>
      </c>
      <c r="AC1082" t="s">
        <v>64</v>
      </c>
      <c r="AD1082" t="s">
        <v>4914</v>
      </c>
      <c r="AE1082" t="s">
        <v>162</v>
      </c>
      <c r="AF1082" t="s">
        <v>69</v>
      </c>
      <c r="AG1082" t="s">
        <v>472</v>
      </c>
      <c r="AH1082" t="s">
        <v>137</v>
      </c>
      <c r="AI1082" t="s">
        <v>474</v>
      </c>
      <c r="AJ1082" t="s">
        <v>73</v>
      </c>
      <c r="AK1082" t="s">
        <v>473</v>
      </c>
      <c r="AL1082" t="s">
        <v>75</v>
      </c>
      <c r="AM1082" t="s">
        <v>76</v>
      </c>
      <c r="AN1082" t="s">
        <v>78</v>
      </c>
      <c r="AO1082" t="s">
        <v>168</v>
      </c>
      <c r="AP1082" t="s">
        <v>209</v>
      </c>
      <c r="AQ1082" t="s">
        <v>299</v>
      </c>
      <c r="AR1082" t="s">
        <v>64</v>
      </c>
      <c r="AS1082" t="s">
        <v>246</v>
      </c>
      <c r="AT1082" t="s">
        <v>272</v>
      </c>
      <c r="AU1082" t="s">
        <v>84</v>
      </c>
    </row>
    <row r="1083" spans="1:47" x14ac:dyDescent="0.3">
      <c r="A1083" t="s">
        <v>4915</v>
      </c>
      <c r="B1083" t="s">
        <v>4916</v>
      </c>
      <c r="C1083" s="1" t="str">
        <f t="shared" si="94"/>
        <v>21:0101</v>
      </c>
      <c r="D1083" s="1" t="str">
        <f t="shared" si="95"/>
        <v>21:0044</v>
      </c>
      <c r="E1083" t="s">
        <v>4917</v>
      </c>
      <c r="F1083" t="s">
        <v>4918</v>
      </c>
      <c r="H1083">
        <v>67.178472400000004</v>
      </c>
      <c r="I1083">
        <v>-114.3248483</v>
      </c>
      <c r="J1083" s="1" t="str">
        <f t="shared" si="92"/>
        <v>Till</v>
      </c>
      <c r="K1083" s="1" t="str">
        <f t="shared" si="93"/>
        <v>&lt;63 micron</v>
      </c>
      <c r="L1083" t="s">
        <v>51</v>
      </c>
      <c r="M1083" t="s">
        <v>398</v>
      </c>
      <c r="N1083" t="s">
        <v>53</v>
      </c>
      <c r="O1083" t="s">
        <v>512</v>
      </c>
      <c r="P1083" t="s">
        <v>77</v>
      </c>
      <c r="Q1083" t="s">
        <v>116</v>
      </c>
      <c r="R1083" t="s">
        <v>123</v>
      </c>
      <c r="S1083" t="s">
        <v>119</v>
      </c>
      <c r="T1083" t="s">
        <v>120</v>
      </c>
      <c r="U1083" t="s">
        <v>56</v>
      </c>
      <c r="V1083" t="s">
        <v>259</v>
      </c>
      <c r="W1083" t="s">
        <v>320</v>
      </c>
      <c r="X1083" t="s">
        <v>97</v>
      </c>
      <c r="Y1083" t="s">
        <v>64</v>
      </c>
      <c r="Z1083" t="s">
        <v>51</v>
      </c>
      <c r="AA1083" t="s">
        <v>336</v>
      </c>
      <c r="AB1083" t="s">
        <v>150</v>
      </c>
      <c r="AC1083" t="s">
        <v>64</v>
      </c>
      <c r="AD1083" t="s">
        <v>4919</v>
      </c>
      <c r="AE1083" t="s">
        <v>287</v>
      </c>
      <c r="AF1083" t="s">
        <v>69</v>
      </c>
      <c r="AG1083" t="s">
        <v>93</v>
      </c>
      <c r="AH1083" t="s">
        <v>168</v>
      </c>
      <c r="AI1083" t="s">
        <v>89</v>
      </c>
      <c r="AJ1083" t="s">
        <v>73</v>
      </c>
      <c r="AK1083" t="s">
        <v>167</v>
      </c>
      <c r="AL1083" t="s">
        <v>75</v>
      </c>
      <c r="AM1083" t="s">
        <v>76</v>
      </c>
      <c r="AN1083" t="s">
        <v>219</v>
      </c>
      <c r="AO1083" t="s">
        <v>78</v>
      </c>
      <c r="AP1083" t="s">
        <v>58</v>
      </c>
      <c r="AQ1083" t="s">
        <v>170</v>
      </c>
      <c r="AR1083" t="s">
        <v>64</v>
      </c>
      <c r="AS1083" t="s">
        <v>246</v>
      </c>
      <c r="AT1083" t="s">
        <v>94</v>
      </c>
      <c r="AU1083" t="s">
        <v>84</v>
      </c>
    </row>
    <row r="1084" spans="1:47" x14ac:dyDescent="0.3">
      <c r="A1084" t="s">
        <v>4920</v>
      </c>
      <c r="B1084" t="s">
        <v>4921</v>
      </c>
      <c r="C1084" s="1" t="str">
        <f t="shared" si="94"/>
        <v>21:0101</v>
      </c>
      <c r="D1084" s="1" t="str">
        <f t="shared" si="95"/>
        <v>21:0044</v>
      </c>
      <c r="E1084" t="s">
        <v>4922</v>
      </c>
      <c r="F1084" t="s">
        <v>4923</v>
      </c>
      <c r="H1084">
        <v>67.532494700000001</v>
      </c>
      <c r="I1084">
        <v>-114.7642487</v>
      </c>
      <c r="J1084" s="1" t="str">
        <f t="shared" si="92"/>
        <v>Till</v>
      </c>
      <c r="K1084" s="1" t="str">
        <f t="shared" si="93"/>
        <v>&lt;63 micron</v>
      </c>
      <c r="L1084" t="s">
        <v>51</v>
      </c>
      <c r="M1084" t="s">
        <v>595</v>
      </c>
      <c r="N1084" t="s">
        <v>116</v>
      </c>
      <c r="O1084" t="s">
        <v>163</v>
      </c>
      <c r="P1084" t="s">
        <v>126</v>
      </c>
      <c r="Q1084" t="s">
        <v>181</v>
      </c>
      <c r="R1084" t="s">
        <v>284</v>
      </c>
      <c r="S1084" t="s">
        <v>97</v>
      </c>
      <c r="T1084" t="s">
        <v>206</v>
      </c>
      <c r="U1084" t="s">
        <v>81</v>
      </c>
      <c r="V1084" t="s">
        <v>219</v>
      </c>
      <c r="W1084" t="s">
        <v>459</v>
      </c>
      <c r="X1084" t="s">
        <v>97</v>
      </c>
      <c r="Y1084" t="s">
        <v>64</v>
      </c>
      <c r="Z1084" t="s">
        <v>51</v>
      </c>
      <c r="AA1084" t="s">
        <v>162</v>
      </c>
      <c r="AB1084" t="s">
        <v>236</v>
      </c>
      <c r="AC1084" t="s">
        <v>64</v>
      </c>
      <c r="AD1084" t="s">
        <v>259</v>
      </c>
      <c r="AE1084" t="s">
        <v>111</v>
      </c>
      <c r="AF1084" t="s">
        <v>69</v>
      </c>
      <c r="AG1084" t="s">
        <v>273</v>
      </c>
      <c r="AH1084" t="s">
        <v>251</v>
      </c>
      <c r="AI1084" t="s">
        <v>80</v>
      </c>
      <c r="AJ1084" t="s">
        <v>73</v>
      </c>
      <c r="AK1084" t="s">
        <v>348</v>
      </c>
      <c r="AL1084" t="s">
        <v>75</v>
      </c>
      <c r="AM1084" t="s">
        <v>76</v>
      </c>
      <c r="AN1084" t="s">
        <v>219</v>
      </c>
      <c r="AO1084" t="s">
        <v>104</v>
      </c>
      <c r="AP1084" t="s">
        <v>252</v>
      </c>
      <c r="AQ1084" t="s">
        <v>117</v>
      </c>
      <c r="AR1084" t="s">
        <v>64</v>
      </c>
      <c r="AS1084" t="s">
        <v>77</v>
      </c>
      <c r="AT1084" t="s">
        <v>171</v>
      </c>
      <c r="AU1084" t="s">
        <v>84</v>
      </c>
    </row>
    <row r="1085" spans="1:47" x14ac:dyDescent="0.3">
      <c r="A1085" t="s">
        <v>4924</v>
      </c>
      <c r="B1085" t="s">
        <v>4925</v>
      </c>
      <c r="C1085" s="1" t="str">
        <f t="shared" si="94"/>
        <v>21:0101</v>
      </c>
      <c r="D1085" s="1" t="str">
        <f t="shared" si="95"/>
        <v>21:0044</v>
      </c>
      <c r="E1085" t="s">
        <v>4926</v>
      </c>
      <c r="F1085" t="s">
        <v>4927</v>
      </c>
      <c r="H1085">
        <v>67.577504899999994</v>
      </c>
      <c r="I1085">
        <v>-114.7787778</v>
      </c>
      <c r="J1085" s="1" t="str">
        <f t="shared" si="92"/>
        <v>Till</v>
      </c>
      <c r="K1085" s="1" t="str">
        <f t="shared" si="93"/>
        <v>&lt;63 micron</v>
      </c>
      <c r="L1085" t="s">
        <v>51</v>
      </c>
      <c r="M1085" t="s">
        <v>116</v>
      </c>
      <c r="N1085" t="s">
        <v>116</v>
      </c>
      <c r="O1085" t="s">
        <v>650</v>
      </c>
      <c r="P1085" t="s">
        <v>170</v>
      </c>
      <c r="Q1085" t="s">
        <v>116</v>
      </c>
      <c r="R1085" t="s">
        <v>156</v>
      </c>
      <c r="S1085" t="s">
        <v>119</v>
      </c>
      <c r="T1085" t="s">
        <v>354</v>
      </c>
      <c r="U1085" t="s">
        <v>81</v>
      </c>
      <c r="V1085" t="s">
        <v>259</v>
      </c>
      <c r="W1085" t="s">
        <v>191</v>
      </c>
      <c r="X1085" t="s">
        <v>97</v>
      </c>
      <c r="Y1085" t="s">
        <v>64</v>
      </c>
      <c r="Z1085" t="s">
        <v>51</v>
      </c>
      <c r="AA1085" t="s">
        <v>101</v>
      </c>
      <c r="AB1085" t="s">
        <v>408</v>
      </c>
      <c r="AC1085" t="s">
        <v>116</v>
      </c>
      <c r="AD1085" t="s">
        <v>4928</v>
      </c>
      <c r="AE1085" t="s">
        <v>269</v>
      </c>
      <c r="AF1085" t="s">
        <v>69</v>
      </c>
      <c r="AG1085" t="s">
        <v>197</v>
      </c>
      <c r="AH1085" t="s">
        <v>251</v>
      </c>
      <c r="AI1085" t="s">
        <v>169</v>
      </c>
      <c r="AJ1085" t="s">
        <v>73</v>
      </c>
      <c r="AK1085" t="s">
        <v>105</v>
      </c>
      <c r="AL1085" t="s">
        <v>75</v>
      </c>
      <c r="AM1085" t="s">
        <v>76</v>
      </c>
      <c r="AN1085" t="s">
        <v>137</v>
      </c>
      <c r="AO1085" t="s">
        <v>104</v>
      </c>
      <c r="AP1085" t="s">
        <v>392</v>
      </c>
      <c r="AQ1085" t="s">
        <v>77</v>
      </c>
      <c r="AR1085" t="s">
        <v>64</v>
      </c>
      <c r="AS1085" t="s">
        <v>82</v>
      </c>
      <c r="AT1085" t="s">
        <v>217</v>
      </c>
      <c r="AU1085" t="s">
        <v>84</v>
      </c>
    </row>
    <row r="1086" spans="1:47" x14ac:dyDescent="0.3">
      <c r="A1086" t="s">
        <v>4929</v>
      </c>
      <c r="B1086" t="s">
        <v>4930</v>
      </c>
      <c r="C1086" s="1" t="str">
        <f t="shared" si="94"/>
        <v>21:0101</v>
      </c>
      <c r="D1086" s="1" t="str">
        <f t="shared" si="95"/>
        <v>21:0044</v>
      </c>
      <c r="E1086" t="s">
        <v>4931</v>
      </c>
      <c r="F1086" t="s">
        <v>4932</v>
      </c>
      <c r="H1086">
        <v>67.5716757</v>
      </c>
      <c r="I1086">
        <v>-114.9948078</v>
      </c>
      <c r="J1086" s="1" t="str">
        <f t="shared" si="92"/>
        <v>Till</v>
      </c>
      <c r="K1086" s="1" t="str">
        <f t="shared" si="93"/>
        <v>&lt;63 micron</v>
      </c>
      <c r="L1086" t="s">
        <v>51</v>
      </c>
      <c r="M1086" t="s">
        <v>481</v>
      </c>
      <c r="N1086" t="s">
        <v>53</v>
      </c>
      <c r="O1086" t="s">
        <v>245</v>
      </c>
      <c r="P1086" t="s">
        <v>126</v>
      </c>
      <c r="Q1086" t="s">
        <v>60</v>
      </c>
      <c r="R1086" t="s">
        <v>413</v>
      </c>
      <c r="S1086" t="s">
        <v>72</v>
      </c>
      <c r="T1086" t="s">
        <v>382</v>
      </c>
      <c r="U1086" t="s">
        <v>81</v>
      </c>
      <c r="V1086" t="s">
        <v>95</v>
      </c>
      <c r="W1086" t="s">
        <v>767</v>
      </c>
      <c r="X1086" t="s">
        <v>63</v>
      </c>
      <c r="Y1086" t="s">
        <v>64</v>
      </c>
      <c r="Z1086" t="s">
        <v>51</v>
      </c>
      <c r="AA1086" t="s">
        <v>101</v>
      </c>
      <c r="AB1086" t="s">
        <v>319</v>
      </c>
      <c r="AC1086" t="s">
        <v>64</v>
      </c>
      <c r="AD1086" t="s">
        <v>1862</v>
      </c>
      <c r="AE1086" t="s">
        <v>162</v>
      </c>
      <c r="AF1086" t="s">
        <v>69</v>
      </c>
      <c r="AG1086" t="s">
        <v>327</v>
      </c>
      <c r="AH1086" t="s">
        <v>104</v>
      </c>
      <c r="AI1086" t="s">
        <v>474</v>
      </c>
      <c r="AJ1086" t="s">
        <v>73</v>
      </c>
      <c r="AK1086" t="s">
        <v>421</v>
      </c>
      <c r="AL1086" t="s">
        <v>75</v>
      </c>
      <c r="AM1086" t="s">
        <v>76</v>
      </c>
      <c r="AN1086" t="s">
        <v>78</v>
      </c>
      <c r="AO1086" t="s">
        <v>104</v>
      </c>
      <c r="AP1086" t="s">
        <v>702</v>
      </c>
      <c r="AQ1086" t="s">
        <v>139</v>
      </c>
      <c r="AR1086" t="s">
        <v>64</v>
      </c>
      <c r="AS1086" t="s">
        <v>246</v>
      </c>
      <c r="AT1086" t="s">
        <v>171</v>
      </c>
      <c r="AU1086" t="s">
        <v>84</v>
      </c>
    </row>
    <row r="1087" spans="1:47" x14ac:dyDescent="0.3">
      <c r="A1087" t="s">
        <v>4933</v>
      </c>
      <c r="B1087" t="s">
        <v>4934</v>
      </c>
      <c r="C1087" s="1" t="str">
        <f t="shared" si="94"/>
        <v>21:0101</v>
      </c>
      <c r="D1087" s="1" t="str">
        <f t="shared" si="95"/>
        <v>21:0044</v>
      </c>
      <c r="E1087" t="s">
        <v>4935</v>
      </c>
      <c r="F1087" t="s">
        <v>4936</v>
      </c>
      <c r="H1087">
        <v>67.625659200000001</v>
      </c>
      <c r="I1087">
        <v>-114.89589909999999</v>
      </c>
      <c r="J1087" s="1" t="str">
        <f t="shared" si="92"/>
        <v>Till</v>
      </c>
      <c r="K1087" s="1" t="str">
        <f t="shared" si="93"/>
        <v>&lt;63 micron</v>
      </c>
      <c r="L1087" t="s">
        <v>51</v>
      </c>
      <c r="M1087" t="s">
        <v>91</v>
      </c>
      <c r="N1087" t="s">
        <v>53</v>
      </c>
      <c r="O1087" t="s">
        <v>233</v>
      </c>
      <c r="P1087" t="s">
        <v>246</v>
      </c>
      <c r="Q1087" t="s">
        <v>60</v>
      </c>
      <c r="R1087" t="s">
        <v>296</v>
      </c>
      <c r="S1087" t="s">
        <v>114</v>
      </c>
      <c r="T1087" t="s">
        <v>607</v>
      </c>
      <c r="U1087" t="s">
        <v>81</v>
      </c>
      <c r="V1087" t="s">
        <v>117</v>
      </c>
      <c r="W1087" t="s">
        <v>4937</v>
      </c>
      <c r="X1087" t="s">
        <v>63</v>
      </c>
      <c r="Y1087" t="s">
        <v>64</v>
      </c>
      <c r="Z1087" t="s">
        <v>51</v>
      </c>
      <c r="AA1087" t="s">
        <v>152</v>
      </c>
      <c r="AB1087" t="s">
        <v>391</v>
      </c>
      <c r="AC1087" t="s">
        <v>81</v>
      </c>
      <c r="AD1087" t="s">
        <v>1383</v>
      </c>
      <c r="AE1087" t="s">
        <v>419</v>
      </c>
      <c r="AF1087" t="s">
        <v>69</v>
      </c>
      <c r="AG1087" t="s">
        <v>164</v>
      </c>
      <c r="AH1087" t="s">
        <v>251</v>
      </c>
      <c r="AI1087" t="s">
        <v>209</v>
      </c>
      <c r="AJ1087" t="s">
        <v>73</v>
      </c>
      <c r="AK1087" t="s">
        <v>421</v>
      </c>
      <c r="AL1087" t="s">
        <v>75</v>
      </c>
      <c r="AM1087" t="s">
        <v>76</v>
      </c>
      <c r="AN1087" t="s">
        <v>78</v>
      </c>
      <c r="AO1087" t="s">
        <v>78</v>
      </c>
      <c r="AP1087" t="s">
        <v>161</v>
      </c>
      <c r="AQ1087" t="s">
        <v>299</v>
      </c>
      <c r="AR1087" t="s">
        <v>64</v>
      </c>
      <c r="AS1087" t="s">
        <v>299</v>
      </c>
      <c r="AT1087" t="s">
        <v>2993</v>
      </c>
      <c r="AU1087" t="s">
        <v>84</v>
      </c>
    </row>
    <row r="1088" spans="1:47" x14ac:dyDescent="0.3">
      <c r="A1088" t="s">
        <v>4938</v>
      </c>
      <c r="B1088" t="s">
        <v>4939</v>
      </c>
      <c r="C1088" s="1" t="str">
        <f t="shared" si="94"/>
        <v>21:0101</v>
      </c>
      <c r="D1088" s="1" t="str">
        <f t="shared" si="95"/>
        <v>21:0044</v>
      </c>
      <c r="E1088" t="s">
        <v>4940</v>
      </c>
      <c r="F1088" t="s">
        <v>4941</v>
      </c>
      <c r="H1088">
        <v>67.618201999999997</v>
      </c>
      <c r="I1088">
        <v>-114.79173919999999</v>
      </c>
      <c r="J1088" s="1" t="str">
        <f t="shared" si="92"/>
        <v>Till</v>
      </c>
      <c r="K1088" s="1" t="str">
        <f t="shared" si="93"/>
        <v>&lt;63 micron</v>
      </c>
      <c r="L1088" t="s">
        <v>51</v>
      </c>
      <c r="M1088" t="s">
        <v>56</v>
      </c>
      <c r="N1088" t="s">
        <v>116</v>
      </c>
      <c r="O1088" t="s">
        <v>650</v>
      </c>
      <c r="P1088" t="s">
        <v>78</v>
      </c>
      <c r="Q1088" t="s">
        <v>116</v>
      </c>
      <c r="R1088" t="s">
        <v>316</v>
      </c>
      <c r="S1088" t="s">
        <v>58</v>
      </c>
      <c r="T1088" t="s">
        <v>363</v>
      </c>
      <c r="U1088" t="s">
        <v>81</v>
      </c>
      <c r="V1088" t="s">
        <v>61</v>
      </c>
      <c r="W1088" t="s">
        <v>4842</v>
      </c>
      <c r="X1088" t="s">
        <v>97</v>
      </c>
      <c r="Y1088" t="s">
        <v>64</v>
      </c>
      <c r="Z1088" t="s">
        <v>51</v>
      </c>
      <c r="AA1088" t="s">
        <v>176</v>
      </c>
      <c r="AB1088" t="s">
        <v>121</v>
      </c>
      <c r="AC1088" t="s">
        <v>64</v>
      </c>
      <c r="AD1088" t="s">
        <v>1548</v>
      </c>
      <c r="AE1088" t="s">
        <v>162</v>
      </c>
      <c r="AF1088" t="s">
        <v>825</v>
      </c>
      <c r="AG1088" t="s">
        <v>369</v>
      </c>
      <c r="AH1088" t="s">
        <v>391</v>
      </c>
      <c r="AI1088" t="s">
        <v>119</v>
      </c>
      <c r="AJ1088" t="s">
        <v>73</v>
      </c>
      <c r="AK1088" t="s">
        <v>421</v>
      </c>
      <c r="AL1088" t="s">
        <v>75</v>
      </c>
      <c r="AM1088" t="s">
        <v>76</v>
      </c>
      <c r="AN1088" t="s">
        <v>78</v>
      </c>
      <c r="AO1088" t="s">
        <v>78</v>
      </c>
      <c r="AP1088" t="s">
        <v>138</v>
      </c>
      <c r="AQ1088" t="s">
        <v>246</v>
      </c>
      <c r="AR1088" t="s">
        <v>64</v>
      </c>
      <c r="AS1088" t="s">
        <v>126</v>
      </c>
      <c r="AT1088" t="s">
        <v>171</v>
      </c>
      <c r="AU1088" t="s">
        <v>84</v>
      </c>
    </row>
    <row r="1089" spans="1:47" x14ac:dyDescent="0.3">
      <c r="A1089" t="s">
        <v>4942</v>
      </c>
      <c r="B1089" t="s">
        <v>4943</v>
      </c>
      <c r="C1089" s="1" t="str">
        <f t="shared" si="94"/>
        <v>21:0101</v>
      </c>
      <c r="D1089" s="1" t="str">
        <f t="shared" si="95"/>
        <v>21:0044</v>
      </c>
      <c r="E1089" t="s">
        <v>4944</v>
      </c>
      <c r="F1089" t="s">
        <v>4945</v>
      </c>
      <c r="H1089">
        <v>67.6704048</v>
      </c>
      <c r="I1089">
        <v>-114.81153020000001</v>
      </c>
      <c r="J1089" s="1" t="str">
        <f t="shared" si="92"/>
        <v>Till</v>
      </c>
      <c r="K1089" s="1" t="str">
        <f t="shared" si="93"/>
        <v>&lt;63 micron</v>
      </c>
      <c r="L1089" t="s">
        <v>51</v>
      </c>
      <c r="M1089" t="s">
        <v>155</v>
      </c>
      <c r="N1089" t="s">
        <v>53</v>
      </c>
      <c r="O1089" t="s">
        <v>360</v>
      </c>
      <c r="P1089" t="s">
        <v>77</v>
      </c>
      <c r="Q1089" t="s">
        <v>60</v>
      </c>
      <c r="R1089" t="s">
        <v>607</v>
      </c>
      <c r="S1089" t="s">
        <v>63</v>
      </c>
      <c r="T1089" t="s">
        <v>284</v>
      </c>
      <c r="U1089" t="s">
        <v>56</v>
      </c>
      <c r="V1089" t="s">
        <v>154</v>
      </c>
      <c r="W1089" t="s">
        <v>4946</v>
      </c>
      <c r="X1089" t="s">
        <v>63</v>
      </c>
      <c r="Y1089" t="s">
        <v>64</v>
      </c>
      <c r="Z1089" t="s">
        <v>51</v>
      </c>
      <c r="AA1089" t="s">
        <v>101</v>
      </c>
      <c r="AB1089" t="s">
        <v>606</v>
      </c>
      <c r="AC1089" t="s">
        <v>64</v>
      </c>
      <c r="AD1089" t="s">
        <v>4919</v>
      </c>
      <c r="AE1089" t="s">
        <v>223</v>
      </c>
      <c r="AF1089" t="s">
        <v>69</v>
      </c>
      <c r="AG1089" t="s">
        <v>132</v>
      </c>
      <c r="AH1089" t="s">
        <v>104</v>
      </c>
      <c r="AI1089" t="s">
        <v>169</v>
      </c>
      <c r="AJ1089" t="s">
        <v>73</v>
      </c>
      <c r="AK1089" t="s">
        <v>105</v>
      </c>
      <c r="AL1089" t="s">
        <v>75</v>
      </c>
      <c r="AM1089" t="s">
        <v>76</v>
      </c>
      <c r="AN1089" t="s">
        <v>253</v>
      </c>
      <c r="AO1089" t="s">
        <v>259</v>
      </c>
      <c r="AP1089" t="s">
        <v>72</v>
      </c>
      <c r="AQ1089" t="s">
        <v>253</v>
      </c>
      <c r="AR1089" t="s">
        <v>64</v>
      </c>
      <c r="AS1089" t="s">
        <v>246</v>
      </c>
      <c r="AT1089" t="s">
        <v>261</v>
      </c>
      <c r="AU1089" t="s">
        <v>84</v>
      </c>
    </row>
    <row r="1090" spans="1:47" x14ac:dyDescent="0.3">
      <c r="A1090" t="s">
        <v>4947</v>
      </c>
      <c r="B1090" t="s">
        <v>4948</v>
      </c>
      <c r="C1090" s="1" t="str">
        <f t="shared" si="94"/>
        <v>21:0101</v>
      </c>
      <c r="D1090" s="1" t="str">
        <f t="shared" si="95"/>
        <v>21:0044</v>
      </c>
      <c r="E1090" t="s">
        <v>4949</v>
      </c>
      <c r="F1090" t="s">
        <v>4950</v>
      </c>
      <c r="H1090">
        <v>67.649829199999999</v>
      </c>
      <c r="I1090">
        <v>-114.97463190000001</v>
      </c>
      <c r="J1090" s="1" t="str">
        <f t="shared" si="92"/>
        <v>Till</v>
      </c>
      <c r="K1090" s="1" t="str">
        <f t="shared" si="93"/>
        <v>&lt;63 micron</v>
      </c>
      <c r="L1090" t="s">
        <v>51</v>
      </c>
      <c r="M1090" t="s">
        <v>297</v>
      </c>
      <c r="N1090" t="s">
        <v>53</v>
      </c>
      <c r="O1090" t="s">
        <v>270</v>
      </c>
      <c r="P1090" t="s">
        <v>78</v>
      </c>
      <c r="Q1090" t="s">
        <v>116</v>
      </c>
      <c r="R1090" t="s">
        <v>382</v>
      </c>
      <c r="S1090" t="s">
        <v>209</v>
      </c>
      <c r="T1090" t="s">
        <v>218</v>
      </c>
      <c r="U1090" t="s">
        <v>81</v>
      </c>
      <c r="V1090" t="s">
        <v>95</v>
      </c>
      <c r="W1090" t="s">
        <v>3065</v>
      </c>
      <c r="X1090" t="s">
        <v>58</v>
      </c>
      <c r="Y1090" t="s">
        <v>64</v>
      </c>
      <c r="Z1090" t="s">
        <v>51</v>
      </c>
      <c r="AA1090" t="s">
        <v>152</v>
      </c>
      <c r="AB1090" t="s">
        <v>768</v>
      </c>
      <c r="AC1090" t="s">
        <v>64</v>
      </c>
      <c r="AD1090" t="s">
        <v>1409</v>
      </c>
      <c r="AE1090" t="s">
        <v>269</v>
      </c>
      <c r="AF1090" t="s">
        <v>69</v>
      </c>
      <c r="AG1090" t="s">
        <v>272</v>
      </c>
      <c r="AH1090" t="s">
        <v>102</v>
      </c>
      <c r="AI1090" t="s">
        <v>58</v>
      </c>
      <c r="AJ1090" t="s">
        <v>73</v>
      </c>
      <c r="AK1090" t="s">
        <v>116</v>
      </c>
      <c r="AL1090" t="s">
        <v>75</v>
      </c>
      <c r="AM1090" t="s">
        <v>76</v>
      </c>
      <c r="AN1090" t="s">
        <v>78</v>
      </c>
      <c r="AO1090" t="s">
        <v>78</v>
      </c>
      <c r="AP1090" t="s">
        <v>89</v>
      </c>
      <c r="AQ1090" t="s">
        <v>139</v>
      </c>
      <c r="AR1090" t="s">
        <v>64</v>
      </c>
      <c r="AS1090" t="s">
        <v>170</v>
      </c>
      <c r="AT1090" t="s">
        <v>94</v>
      </c>
      <c r="AU1090" t="s">
        <v>84</v>
      </c>
    </row>
    <row r="1091" spans="1:47" x14ac:dyDescent="0.3">
      <c r="A1091" t="s">
        <v>4951</v>
      </c>
      <c r="B1091" t="s">
        <v>4952</v>
      </c>
      <c r="C1091" s="1" t="str">
        <f t="shared" si="94"/>
        <v>21:0101</v>
      </c>
      <c r="D1091" s="1" t="str">
        <f t="shared" si="95"/>
        <v>21:0044</v>
      </c>
      <c r="E1091" t="s">
        <v>4953</v>
      </c>
      <c r="F1091" t="s">
        <v>4954</v>
      </c>
      <c r="H1091">
        <v>67.539808699999995</v>
      </c>
      <c r="I1091">
        <v>-114.3078423</v>
      </c>
      <c r="J1091" s="1" t="str">
        <f t="shared" si="92"/>
        <v>Till</v>
      </c>
      <c r="K1091" s="1" t="str">
        <f t="shared" si="93"/>
        <v>&lt;63 micron</v>
      </c>
      <c r="L1091" t="s">
        <v>51</v>
      </c>
      <c r="M1091" t="s">
        <v>297</v>
      </c>
      <c r="N1091" t="s">
        <v>53</v>
      </c>
      <c r="O1091" t="s">
        <v>381</v>
      </c>
      <c r="P1091" t="s">
        <v>333</v>
      </c>
      <c r="Q1091" t="s">
        <v>81</v>
      </c>
      <c r="R1091" t="s">
        <v>272</v>
      </c>
      <c r="S1091" t="s">
        <v>63</v>
      </c>
      <c r="T1091" t="s">
        <v>65</v>
      </c>
      <c r="U1091" t="s">
        <v>81</v>
      </c>
      <c r="V1091" t="s">
        <v>95</v>
      </c>
      <c r="W1091" t="s">
        <v>1293</v>
      </c>
      <c r="X1091" t="s">
        <v>119</v>
      </c>
      <c r="Y1091" t="s">
        <v>64</v>
      </c>
      <c r="Z1091" t="s">
        <v>51</v>
      </c>
      <c r="AA1091" t="s">
        <v>336</v>
      </c>
      <c r="AB1091" t="s">
        <v>2055</v>
      </c>
      <c r="AC1091" t="s">
        <v>64</v>
      </c>
      <c r="AD1091" t="s">
        <v>1862</v>
      </c>
      <c r="AE1091" t="s">
        <v>337</v>
      </c>
      <c r="AF1091" t="s">
        <v>69</v>
      </c>
      <c r="AG1091" t="s">
        <v>57</v>
      </c>
      <c r="AH1091" t="s">
        <v>104</v>
      </c>
      <c r="AI1091" t="s">
        <v>298</v>
      </c>
      <c r="AJ1091" t="s">
        <v>73</v>
      </c>
      <c r="AK1091" t="s">
        <v>210</v>
      </c>
      <c r="AL1091" t="s">
        <v>75</v>
      </c>
      <c r="AM1091" t="s">
        <v>76</v>
      </c>
      <c r="AN1091" t="s">
        <v>78</v>
      </c>
      <c r="AO1091" t="s">
        <v>78</v>
      </c>
      <c r="AP1091" t="s">
        <v>58</v>
      </c>
      <c r="AQ1091" t="s">
        <v>300</v>
      </c>
      <c r="AR1091" t="s">
        <v>64</v>
      </c>
      <c r="AS1091" t="s">
        <v>92</v>
      </c>
      <c r="AT1091" t="s">
        <v>171</v>
      </c>
      <c r="AU1091" t="s">
        <v>84</v>
      </c>
    </row>
    <row r="1092" spans="1:47" x14ac:dyDescent="0.3">
      <c r="A1092" t="s">
        <v>4955</v>
      </c>
      <c r="B1092" t="s">
        <v>4956</v>
      </c>
      <c r="C1092" s="1" t="str">
        <f t="shared" si="94"/>
        <v>21:0101</v>
      </c>
      <c r="D1092" s="1" t="str">
        <f t="shared" si="95"/>
        <v>21:0044</v>
      </c>
      <c r="E1092" t="s">
        <v>4957</v>
      </c>
      <c r="F1092" t="s">
        <v>4958</v>
      </c>
      <c r="H1092">
        <v>67.595464800000002</v>
      </c>
      <c r="I1092">
        <v>-114.4847407</v>
      </c>
      <c r="J1092" s="1" t="str">
        <f t="shared" si="92"/>
        <v>Till</v>
      </c>
      <c r="K1092" s="1" t="str">
        <f t="shared" si="93"/>
        <v>&lt;63 micron</v>
      </c>
      <c r="L1092" t="s">
        <v>51</v>
      </c>
      <c r="M1092" t="s">
        <v>481</v>
      </c>
      <c r="N1092" t="s">
        <v>53</v>
      </c>
      <c r="O1092" t="s">
        <v>245</v>
      </c>
      <c r="P1092" t="s">
        <v>202</v>
      </c>
      <c r="Q1092" t="s">
        <v>81</v>
      </c>
      <c r="R1092" t="s">
        <v>316</v>
      </c>
      <c r="S1092" t="s">
        <v>114</v>
      </c>
      <c r="T1092" t="s">
        <v>494</v>
      </c>
      <c r="U1092" t="s">
        <v>81</v>
      </c>
      <c r="V1092" t="s">
        <v>253</v>
      </c>
      <c r="W1092" t="s">
        <v>4959</v>
      </c>
      <c r="X1092" t="s">
        <v>97</v>
      </c>
      <c r="Y1092" t="s">
        <v>64</v>
      </c>
      <c r="Z1092" t="s">
        <v>51</v>
      </c>
      <c r="AA1092" t="s">
        <v>101</v>
      </c>
      <c r="AB1092" t="s">
        <v>134</v>
      </c>
      <c r="AC1092" t="s">
        <v>64</v>
      </c>
      <c r="AD1092" t="s">
        <v>253</v>
      </c>
      <c r="AE1092" t="s">
        <v>223</v>
      </c>
      <c r="AF1092" t="s">
        <v>69</v>
      </c>
      <c r="AG1092" t="s">
        <v>65</v>
      </c>
      <c r="AH1092" t="s">
        <v>391</v>
      </c>
      <c r="AI1092" t="s">
        <v>114</v>
      </c>
      <c r="AJ1092" t="s">
        <v>73</v>
      </c>
      <c r="AK1092" t="s">
        <v>155</v>
      </c>
      <c r="AL1092" t="s">
        <v>75</v>
      </c>
      <c r="AM1092" t="s">
        <v>76</v>
      </c>
      <c r="AN1092" t="s">
        <v>78</v>
      </c>
      <c r="AO1092" t="s">
        <v>78</v>
      </c>
      <c r="AP1092" t="s">
        <v>332</v>
      </c>
      <c r="AQ1092" t="s">
        <v>147</v>
      </c>
      <c r="AR1092" t="s">
        <v>64</v>
      </c>
      <c r="AS1092" t="s">
        <v>55</v>
      </c>
      <c r="AT1092" t="s">
        <v>525</v>
      </c>
      <c r="AU1092" t="s">
        <v>84</v>
      </c>
    </row>
    <row r="1093" spans="1:47" x14ac:dyDescent="0.3">
      <c r="A1093" t="s">
        <v>4960</v>
      </c>
      <c r="B1093" t="s">
        <v>4961</v>
      </c>
      <c r="C1093" s="1" t="str">
        <f t="shared" si="94"/>
        <v>21:0101</v>
      </c>
      <c r="D1093" s="1" t="str">
        <f t="shared" si="95"/>
        <v>21:0044</v>
      </c>
      <c r="E1093" t="s">
        <v>4962</v>
      </c>
      <c r="F1093" t="s">
        <v>4963</v>
      </c>
      <c r="H1093">
        <v>67.638920799999994</v>
      </c>
      <c r="I1093">
        <v>-114.3597529</v>
      </c>
      <c r="J1093" s="1" t="str">
        <f t="shared" si="92"/>
        <v>Till</v>
      </c>
      <c r="K1093" s="1" t="str">
        <f t="shared" si="93"/>
        <v>&lt;63 micron</v>
      </c>
      <c r="L1093" t="s">
        <v>51</v>
      </c>
      <c r="M1093" t="s">
        <v>398</v>
      </c>
      <c r="N1093" t="s">
        <v>53</v>
      </c>
      <c r="O1093" t="s">
        <v>1116</v>
      </c>
      <c r="P1093" t="s">
        <v>78</v>
      </c>
      <c r="Q1093" t="s">
        <v>56</v>
      </c>
      <c r="R1093" t="s">
        <v>548</v>
      </c>
      <c r="S1093" t="s">
        <v>119</v>
      </c>
      <c r="T1093" t="s">
        <v>308</v>
      </c>
      <c r="U1093" t="s">
        <v>81</v>
      </c>
      <c r="V1093" t="s">
        <v>95</v>
      </c>
      <c r="W1093" t="s">
        <v>4415</v>
      </c>
      <c r="X1093" t="s">
        <v>97</v>
      </c>
      <c r="Y1093" t="s">
        <v>64</v>
      </c>
      <c r="Z1093" t="s">
        <v>51</v>
      </c>
      <c r="AA1093" t="s">
        <v>152</v>
      </c>
      <c r="AB1093" t="s">
        <v>66</v>
      </c>
      <c r="AC1093" t="s">
        <v>116</v>
      </c>
      <c r="AD1093" t="s">
        <v>1369</v>
      </c>
      <c r="AE1093" t="s">
        <v>281</v>
      </c>
      <c r="AF1093" t="s">
        <v>69</v>
      </c>
      <c r="AG1093" t="s">
        <v>413</v>
      </c>
      <c r="AH1093" t="s">
        <v>391</v>
      </c>
      <c r="AI1093" t="s">
        <v>89</v>
      </c>
      <c r="AJ1093" t="s">
        <v>73</v>
      </c>
      <c r="AK1093" t="s">
        <v>405</v>
      </c>
      <c r="AL1093" t="s">
        <v>75</v>
      </c>
      <c r="AM1093" t="s">
        <v>76</v>
      </c>
      <c r="AN1093" t="s">
        <v>117</v>
      </c>
      <c r="AO1093" t="s">
        <v>104</v>
      </c>
      <c r="AP1093" t="s">
        <v>702</v>
      </c>
      <c r="AQ1093" t="s">
        <v>154</v>
      </c>
      <c r="AR1093" t="s">
        <v>64</v>
      </c>
      <c r="AS1093" t="s">
        <v>246</v>
      </c>
      <c r="AT1093" t="s">
        <v>93</v>
      </c>
      <c r="AU1093" t="s">
        <v>84</v>
      </c>
    </row>
    <row r="1094" spans="1:47" x14ac:dyDescent="0.3">
      <c r="A1094" t="s">
        <v>4964</v>
      </c>
      <c r="B1094" t="s">
        <v>4965</v>
      </c>
      <c r="C1094" s="1" t="str">
        <f t="shared" si="94"/>
        <v>21:0101</v>
      </c>
      <c r="D1094" s="1" t="str">
        <f t="shared" si="95"/>
        <v>21:0044</v>
      </c>
      <c r="E1094" t="s">
        <v>4966</v>
      </c>
      <c r="F1094" t="s">
        <v>4967</v>
      </c>
      <c r="H1094">
        <v>67.598667899999995</v>
      </c>
      <c r="I1094">
        <v>-114.05673470000001</v>
      </c>
      <c r="J1094" s="1" t="str">
        <f t="shared" si="92"/>
        <v>Till</v>
      </c>
      <c r="K1094" s="1" t="str">
        <f t="shared" si="93"/>
        <v>&lt;63 micron</v>
      </c>
      <c r="L1094" t="s">
        <v>51</v>
      </c>
      <c r="M1094" t="s">
        <v>473</v>
      </c>
      <c r="N1094" t="s">
        <v>53</v>
      </c>
      <c r="O1094" t="s">
        <v>177</v>
      </c>
      <c r="P1094" t="s">
        <v>92</v>
      </c>
      <c r="Q1094" t="s">
        <v>81</v>
      </c>
      <c r="R1094" t="s">
        <v>369</v>
      </c>
      <c r="S1094" t="s">
        <v>72</v>
      </c>
      <c r="T1094" t="s">
        <v>284</v>
      </c>
      <c r="U1094" t="s">
        <v>56</v>
      </c>
      <c r="V1094" t="s">
        <v>61</v>
      </c>
      <c r="W1094" t="s">
        <v>4415</v>
      </c>
      <c r="X1094" t="s">
        <v>63</v>
      </c>
      <c r="Y1094" t="s">
        <v>64</v>
      </c>
      <c r="Z1094" t="s">
        <v>51</v>
      </c>
      <c r="AA1094" t="s">
        <v>68</v>
      </c>
      <c r="AB1094" t="s">
        <v>789</v>
      </c>
      <c r="AC1094" t="s">
        <v>64</v>
      </c>
      <c r="AD1094" t="s">
        <v>1492</v>
      </c>
      <c r="AE1094" t="s">
        <v>337</v>
      </c>
      <c r="AF1094" t="s">
        <v>179</v>
      </c>
      <c r="AG1094" t="s">
        <v>224</v>
      </c>
      <c r="AH1094" t="s">
        <v>104</v>
      </c>
      <c r="AI1094" t="s">
        <v>474</v>
      </c>
      <c r="AJ1094" t="s">
        <v>181</v>
      </c>
      <c r="AK1094" t="s">
        <v>155</v>
      </c>
      <c r="AL1094" t="s">
        <v>75</v>
      </c>
      <c r="AM1094" t="s">
        <v>76</v>
      </c>
      <c r="AN1094" t="s">
        <v>78</v>
      </c>
      <c r="AO1094" t="s">
        <v>61</v>
      </c>
      <c r="AP1094" t="s">
        <v>114</v>
      </c>
      <c r="AQ1094" t="s">
        <v>170</v>
      </c>
      <c r="AR1094" t="s">
        <v>64</v>
      </c>
      <c r="AS1094" t="s">
        <v>55</v>
      </c>
      <c r="AT1094" t="s">
        <v>156</v>
      </c>
      <c r="AU1094" t="s">
        <v>84</v>
      </c>
    </row>
    <row r="1095" spans="1:47" x14ac:dyDescent="0.3">
      <c r="A1095" t="s">
        <v>4968</v>
      </c>
      <c r="B1095" t="s">
        <v>4969</v>
      </c>
      <c r="C1095" s="1" t="str">
        <f t="shared" si="94"/>
        <v>21:0101</v>
      </c>
      <c r="D1095" s="1" t="str">
        <f t="shared" si="95"/>
        <v>21:0044</v>
      </c>
      <c r="E1095" t="s">
        <v>4970</v>
      </c>
      <c r="F1095" t="s">
        <v>4971</v>
      </c>
      <c r="H1095">
        <v>67.654574199999999</v>
      </c>
      <c r="I1095">
        <v>-114.13156739999999</v>
      </c>
      <c r="J1095" s="1" t="str">
        <f t="shared" si="92"/>
        <v>Till</v>
      </c>
      <c r="K1095" s="1" t="str">
        <f t="shared" si="93"/>
        <v>&lt;63 micron</v>
      </c>
      <c r="L1095" t="s">
        <v>51</v>
      </c>
      <c r="M1095" t="s">
        <v>103</v>
      </c>
      <c r="N1095" t="s">
        <v>53</v>
      </c>
      <c r="O1095" t="s">
        <v>691</v>
      </c>
      <c r="P1095" t="s">
        <v>61</v>
      </c>
      <c r="Q1095" t="s">
        <v>81</v>
      </c>
      <c r="R1095" t="s">
        <v>414</v>
      </c>
      <c r="S1095" t="s">
        <v>58</v>
      </c>
      <c r="T1095" t="s">
        <v>296</v>
      </c>
      <c r="U1095" t="s">
        <v>56</v>
      </c>
      <c r="V1095" t="s">
        <v>61</v>
      </c>
      <c r="W1095" t="s">
        <v>4972</v>
      </c>
      <c r="X1095" t="s">
        <v>63</v>
      </c>
      <c r="Y1095" t="s">
        <v>64</v>
      </c>
      <c r="Z1095" t="s">
        <v>51</v>
      </c>
      <c r="AA1095" t="s">
        <v>206</v>
      </c>
      <c r="AB1095" t="s">
        <v>576</v>
      </c>
      <c r="AC1095" t="s">
        <v>64</v>
      </c>
      <c r="AD1095" t="s">
        <v>1414</v>
      </c>
      <c r="AE1095" t="s">
        <v>337</v>
      </c>
      <c r="AF1095" t="s">
        <v>69</v>
      </c>
      <c r="AG1095" t="s">
        <v>261</v>
      </c>
      <c r="AH1095" t="s">
        <v>137</v>
      </c>
      <c r="AI1095" t="s">
        <v>702</v>
      </c>
      <c r="AJ1095" t="s">
        <v>73</v>
      </c>
      <c r="AK1095" t="s">
        <v>473</v>
      </c>
      <c r="AL1095" t="s">
        <v>75</v>
      </c>
      <c r="AM1095" t="s">
        <v>76</v>
      </c>
      <c r="AN1095" t="s">
        <v>147</v>
      </c>
      <c r="AO1095" t="s">
        <v>78</v>
      </c>
      <c r="AP1095" t="s">
        <v>114</v>
      </c>
      <c r="AQ1095" t="s">
        <v>81</v>
      </c>
      <c r="AR1095" t="s">
        <v>64</v>
      </c>
      <c r="AS1095" t="s">
        <v>299</v>
      </c>
      <c r="AT1095" t="s">
        <v>234</v>
      </c>
      <c r="AU1095" t="s">
        <v>84</v>
      </c>
    </row>
    <row r="1096" spans="1:47" x14ac:dyDescent="0.3">
      <c r="A1096" t="s">
        <v>4973</v>
      </c>
      <c r="B1096" t="s">
        <v>4974</v>
      </c>
      <c r="C1096" s="1" t="str">
        <f t="shared" si="94"/>
        <v>21:0101</v>
      </c>
      <c r="D1096" s="1" t="str">
        <f t="shared" si="95"/>
        <v>21:0044</v>
      </c>
      <c r="E1096" t="s">
        <v>4975</v>
      </c>
      <c r="F1096" t="s">
        <v>4976</v>
      </c>
      <c r="H1096">
        <v>67.560919100000007</v>
      </c>
      <c r="I1096">
        <v>-114.13166459999999</v>
      </c>
      <c r="J1096" s="1" t="str">
        <f t="shared" si="92"/>
        <v>Till</v>
      </c>
      <c r="K1096" s="1" t="str">
        <f t="shared" si="93"/>
        <v>&lt;63 micron</v>
      </c>
      <c r="L1096" t="s">
        <v>51</v>
      </c>
      <c r="M1096" t="s">
        <v>264</v>
      </c>
      <c r="N1096" t="s">
        <v>53</v>
      </c>
      <c r="O1096" t="s">
        <v>397</v>
      </c>
      <c r="P1096" t="s">
        <v>78</v>
      </c>
      <c r="Q1096" t="s">
        <v>56</v>
      </c>
      <c r="R1096" t="s">
        <v>249</v>
      </c>
      <c r="S1096" t="s">
        <v>72</v>
      </c>
      <c r="T1096" t="s">
        <v>68</v>
      </c>
      <c r="U1096" t="s">
        <v>56</v>
      </c>
      <c r="V1096" t="s">
        <v>154</v>
      </c>
      <c r="W1096" t="s">
        <v>55</v>
      </c>
      <c r="X1096" t="s">
        <v>63</v>
      </c>
      <c r="Y1096" t="s">
        <v>64</v>
      </c>
      <c r="Z1096" t="s">
        <v>51</v>
      </c>
      <c r="AA1096" t="s">
        <v>206</v>
      </c>
      <c r="AB1096" t="s">
        <v>319</v>
      </c>
      <c r="AC1096" t="s">
        <v>64</v>
      </c>
      <c r="AD1096" t="s">
        <v>2646</v>
      </c>
      <c r="AE1096" t="s">
        <v>162</v>
      </c>
      <c r="AF1096" t="s">
        <v>69</v>
      </c>
      <c r="AG1096" t="s">
        <v>435</v>
      </c>
      <c r="AH1096" t="s">
        <v>219</v>
      </c>
      <c r="AI1096" t="s">
        <v>161</v>
      </c>
      <c r="AJ1096" t="s">
        <v>73</v>
      </c>
      <c r="AK1096" t="s">
        <v>105</v>
      </c>
      <c r="AL1096" t="s">
        <v>75</v>
      </c>
      <c r="AM1096" t="s">
        <v>76</v>
      </c>
      <c r="AN1096" t="s">
        <v>78</v>
      </c>
      <c r="AO1096" t="s">
        <v>78</v>
      </c>
      <c r="AP1096" t="s">
        <v>72</v>
      </c>
      <c r="AQ1096" t="s">
        <v>56</v>
      </c>
      <c r="AR1096" t="s">
        <v>64</v>
      </c>
      <c r="AS1096" t="s">
        <v>126</v>
      </c>
      <c r="AT1096" t="s">
        <v>607</v>
      </c>
      <c r="AU1096" t="s">
        <v>84</v>
      </c>
    </row>
    <row r="1097" spans="1:47" x14ac:dyDescent="0.3">
      <c r="A1097" t="s">
        <v>4977</v>
      </c>
      <c r="B1097" t="s">
        <v>4978</v>
      </c>
      <c r="C1097" s="1" t="str">
        <f t="shared" si="94"/>
        <v>21:0101</v>
      </c>
      <c r="D1097" s="1" t="str">
        <f t="shared" si="95"/>
        <v>21:0044</v>
      </c>
      <c r="E1097" t="s">
        <v>4979</v>
      </c>
      <c r="F1097" t="s">
        <v>4980</v>
      </c>
      <c r="H1097">
        <v>67.590477000000007</v>
      </c>
      <c r="I1097">
        <v>-114.2363919</v>
      </c>
      <c r="J1097" s="1" t="str">
        <f t="shared" si="92"/>
        <v>Till</v>
      </c>
      <c r="K1097" s="1" t="str">
        <f t="shared" si="93"/>
        <v>&lt;63 micron</v>
      </c>
      <c r="L1097" t="s">
        <v>51</v>
      </c>
      <c r="M1097" t="s">
        <v>348</v>
      </c>
      <c r="N1097" t="s">
        <v>53</v>
      </c>
      <c r="O1097" t="s">
        <v>517</v>
      </c>
      <c r="P1097" t="s">
        <v>208</v>
      </c>
      <c r="Q1097" t="s">
        <v>64</v>
      </c>
      <c r="R1097" t="s">
        <v>272</v>
      </c>
      <c r="S1097" t="s">
        <v>58</v>
      </c>
      <c r="T1097" t="s">
        <v>692</v>
      </c>
      <c r="U1097" t="s">
        <v>81</v>
      </c>
      <c r="V1097" t="s">
        <v>95</v>
      </c>
      <c r="W1097" t="s">
        <v>4833</v>
      </c>
      <c r="X1097" t="s">
        <v>63</v>
      </c>
      <c r="Y1097" t="s">
        <v>64</v>
      </c>
      <c r="Z1097" t="s">
        <v>51</v>
      </c>
      <c r="AA1097" t="s">
        <v>336</v>
      </c>
      <c r="AB1097" t="s">
        <v>134</v>
      </c>
      <c r="AC1097" t="s">
        <v>64</v>
      </c>
      <c r="AD1097" t="s">
        <v>1548</v>
      </c>
      <c r="AE1097" t="s">
        <v>337</v>
      </c>
      <c r="AF1097" t="s">
        <v>238</v>
      </c>
      <c r="AG1097" t="s">
        <v>621</v>
      </c>
      <c r="AH1097" t="s">
        <v>251</v>
      </c>
      <c r="AI1097" t="s">
        <v>169</v>
      </c>
      <c r="AJ1097" t="s">
        <v>73</v>
      </c>
      <c r="AK1097" t="s">
        <v>473</v>
      </c>
      <c r="AL1097" t="s">
        <v>75</v>
      </c>
      <c r="AM1097" t="s">
        <v>76</v>
      </c>
      <c r="AN1097" t="s">
        <v>147</v>
      </c>
      <c r="AO1097" t="s">
        <v>78</v>
      </c>
      <c r="AP1097" t="s">
        <v>72</v>
      </c>
      <c r="AQ1097" t="s">
        <v>299</v>
      </c>
      <c r="AR1097" t="s">
        <v>64</v>
      </c>
      <c r="AS1097" t="s">
        <v>126</v>
      </c>
      <c r="AT1097" t="s">
        <v>171</v>
      </c>
      <c r="AU1097" t="s">
        <v>84</v>
      </c>
    </row>
    <row r="1098" spans="1:47" x14ac:dyDescent="0.3">
      <c r="A1098" t="s">
        <v>4981</v>
      </c>
      <c r="B1098" t="s">
        <v>4982</v>
      </c>
      <c r="C1098" s="1" t="str">
        <f t="shared" si="94"/>
        <v>21:0101</v>
      </c>
      <c r="D1098" s="1" t="str">
        <f t="shared" si="95"/>
        <v>21:0044</v>
      </c>
      <c r="E1098" t="s">
        <v>4983</v>
      </c>
      <c r="F1098" t="s">
        <v>4984</v>
      </c>
      <c r="H1098">
        <v>67.513728</v>
      </c>
      <c r="I1098">
        <v>-114.0352867</v>
      </c>
      <c r="J1098" s="1" t="str">
        <f t="shared" si="92"/>
        <v>Till</v>
      </c>
      <c r="K1098" s="1" t="str">
        <f t="shared" si="93"/>
        <v>&lt;63 micron</v>
      </c>
      <c r="L1098" t="s">
        <v>51</v>
      </c>
      <c r="M1098" t="s">
        <v>297</v>
      </c>
      <c r="N1098" t="s">
        <v>53</v>
      </c>
      <c r="O1098" t="s">
        <v>282</v>
      </c>
      <c r="P1098" t="s">
        <v>78</v>
      </c>
      <c r="Q1098" t="s">
        <v>56</v>
      </c>
      <c r="R1098" t="s">
        <v>164</v>
      </c>
      <c r="S1098" t="s">
        <v>63</v>
      </c>
      <c r="T1098" t="s">
        <v>318</v>
      </c>
      <c r="U1098" t="s">
        <v>81</v>
      </c>
      <c r="V1098" t="s">
        <v>95</v>
      </c>
      <c r="W1098" t="s">
        <v>1293</v>
      </c>
      <c r="X1098" t="s">
        <v>119</v>
      </c>
      <c r="Y1098" t="s">
        <v>64</v>
      </c>
      <c r="Z1098" t="s">
        <v>51</v>
      </c>
      <c r="AA1098" t="s">
        <v>206</v>
      </c>
      <c r="AB1098" t="s">
        <v>134</v>
      </c>
      <c r="AC1098" t="s">
        <v>64</v>
      </c>
      <c r="AD1098" t="s">
        <v>550</v>
      </c>
      <c r="AE1098" t="s">
        <v>507</v>
      </c>
      <c r="AF1098" t="s">
        <v>69</v>
      </c>
      <c r="AG1098" t="s">
        <v>420</v>
      </c>
      <c r="AH1098" t="s">
        <v>168</v>
      </c>
      <c r="AI1098" t="s">
        <v>161</v>
      </c>
      <c r="AJ1098" t="s">
        <v>73</v>
      </c>
      <c r="AK1098" t="s">
        <v>297</v>
      </c>
      <c r="AL1098" t="s">
        <v>75</v>
      </c>
      <c r="AM1098" t="s">
        <v>76</v>
      </c>
      <c r="AN1098" t="s">
        <v>78</v>
      </c>
      <c r="AO1098" t="s">
        <v>78</v>
      </c>
      <c r="AP1098" t="s">
        <v>58</v>
      </c>
      <c r="AQ1098" t="s">
        <v>77</v>
      </c>
      <c r="AR1098" t="s">
        <v>64</v>
      </c>
      <c r="AS1098" t="s">
        <v>299</v>
      </c>
      <c r="AT1098" t="s">
        <v>249</v>
      </c>
      <c r="AU1098" t="s">
        <v>84</v>
      </c>
    </row>
    <row r="1099" spans="1:47" x14ac:dyDescent="0.3">
      <c r="A1099" t="s">
        <v>4985</v>
      </c>
      <c r="B1099" t="s">
        <v>4986</v>
      </c>
      <c r="C1099" s="1" t="str">
        <f t="shared" si="94"/>
        <v>21:0101</v>
      </c>
      <c r="D1099" s="1" t="str">
        <f t="shared" si="95"/>
        <v>21:0044</v>
      </c>
      <c r="E1099" t="s">
        <v>4987</v>
      </c>
      <c r="F1099" t="s">
        <v>4988</v>
      </c>
      <c r="H1099">
        <v>67.508174499999996</v>
      </c>
      <c r="I1099">
        <v>-114.2491193</v>
      </c>
      <c r="J1099" s="1" t="str">
        <f t="shared" si="92"/>
        <v>Till</v>
      </c>
      <c r="K1099" s="1" t="str">
        <f t="shared" si="93"/>
        <v>&lt;63 micron</v>
      </c>
      <c r="L1099" t="s">
        <v>51</v>
      </c>
      <c r="M1099" t="s">
        <v>297</v>
      </c>
      <c r="N1099" t="s">
        <v>116</v>
      </c>
      <c r="O1099" t="s">
        <v>493</v>
      </c>
      <c r="P1099" t="s">
        <v>78</v>
      </c>
      <c r="Q1099" t="s">
        <v>56</v>
      </c>
      <c r="R1099" t="s">
        <v>414</v>
      </c>
      <c r="S1099" t="s">
        <v>72</v>
      </c>
      <c r="T1099" t="s">
        <v>346</v>
      </c>
      <c r="U1099" t="s">
        <v>56</v>
      </c>
      <c r="V1099" t="s">
        <v>154</v>
      </c>
      <c r="W1099" t="s">
        <v>800</v>
      </c>
      <c r="X1099" t="s">
        <v>97</v>
      </c>
      <c r="Y1099" t="s">
        <v>64</v>
      </c>
      <c r="Z1099" t="s">
        <v>51</v>
      </c>
      <c r="AA1099" t="s">
        <v>98</v>
      </c>
      <c r="AB1099" t="s">
        <v>134</v>
      </c>
      <c r="AC1099" t="s">
        <v>116</v>
      </c>
      <c r="AD1099" t="s">
        <v>4928</v>
      </c>
      <c r="AE1099" t="s">
        <v>507</v>
      </c>
      <c r="AF1099" t="s">
        <v>69</v>
      </c>
      <c r="AG1099" t="s">
        <v>106</v>
      </c>
      <c r="AH1099" t="s">
        <v>168</v>
      </c>
      <c r="AI1099" t="s">
        <v>636</v>
      </c>
      <c r="AJ1099" t="s">
        <v>73</v>
      </c>
      <c r="AK1099" t="s">
        <v>105</v>
      </c>
      <c r="AL1099" t="s">
        <v>75</v>
      </c>
      <c r="AM1099" t="s">
        <v>76</v>
      </c>
      <c r="AN1099" t="s">
        <v>78</v>
      </c>
      <c r="AO1099" t="s">
        <v>78</v>
      </c>
      <c r="AP1099" t="s">
        <v>209</v>
      </c>
      <c r="AQ1099" t="s">
        <v>82</v>
      </c>
      <c r="AR1099" t="s">
        <v>64</v>
      </c>
      <c r="AS1099" t="s">
        <v>299</v>
      </c>
      <c r="AT1099" t="s">
        <v>308</v>
      </c>
      <c r="AU1099" t="s">
        <v>84</v>
      </c>
    </row>
    <row r="1100" spans="1:47" x14ac:dyDescent="0.3">
      <c r="A1100" t="s">
        <v>4989</v>
      </c>
      <c r="B1100" t="s">
        <v>4990</v>
      </c>
      <c r="C1100" s="1" t="str">
        <f t="shared" si="94"/>
        <v>21:0101</v>
      </c>
      <c r="D1100" s="1" t="str">
        <f t="shared" si="95"/>
        <v>21:0044</v>
      </c>
      <c r="E1100" t="s">
        <v>4991</v>
      </c>
      <c r="F1100" t="s">
        <v>4992</v>
      </c>
      <c r="H1100">
        <v>67.427681199999995</v>
      </c>
      <c r="I1100">
        <v>-114.5545542</v>
      </c>
      <c r="J1100" s="1" t="str">
        <f t="shared" si="92"/>
        <v>Till</v>
      </c>
      <c r="K1100" s="1" t="str">
        <f t="shared" si="93"/>
        <v>&lt;63 micron</v>
      </c>
      <c r="L1100" t="s">
        <v>51</v>
      </c>
      <c r="M1100" t="s">
        <v>339</v>
      </c>
      <c r="N1100" t="s">
        <v>116</v>
      </c>
      <c r="O1100" t="s">
        <v>258</v>
      </c>
      <c r="P1100" t="s">
        <v>253</v>
      </c>
      <c r="Q1100" t="s">
        <v>60</v>
      </c>
      <c r="R1100" t="s">
        <v>156</v>
      </c>
      <c r="S1100" t="s">
        <v>72</v>
      </c>
      <c r="T1100" t="s">
        <v>149</v>
      </c>
      <c r="U1100" t="s">
        <v>81</v>
      </c>
      <c r="V1100" t="s">
        <v>259</v>
      </c>
      <c r="W1100" t="s">
        <v>2954</v>
      </c>
      <c r="X1100" t="s">
        <v>97</v>
      </c>
      <c r="Y1100" t="s">
        <v>64</v>
      </c>
      <c r="Z1100" t="s">
        <v>51</v>
      </c>
      <c r="AA1100" t="s">
        <v>470</v>
      </c>
      <c r="AB1100" t="s">
        <v>134</v>
      </c>
      <c r="AC1100" t="s">
        <v>181</v>
      </c>
      <c r="AD1100" t="s">
        <v>3290</v>
      </c>
      <c r="AE1100" t="s">
        <v>507</v>
      </c>
      <c r="AF1100" t="s">
        <v>69</v>
      </c>
      <c r="AG1100" t="s">
        <v>234</v>
      </c>
      <c r="AH1100" t="s">
        <v>104</v>
      </c>
      <c r="AI1100" t="s">
        <v>252</v>
      </c>
      <c r="AJ1100" t="s">
        <v>73</v>
      </c>
      <c r="AK1100" t="s">
        <v>116</v>
      </c>
      <c r="AL1100" t="s">
        <v>75</v>
      </c>
      <c r="AM1100" t="s">
        <v>76</v>
      </c>
      <c r="AN1100" t="s">
        <v>78</v>
      </c>
      <c r="AO1100" t="s">
        <v>78</v>
      </c>
      <c r="AP1100" t="s">
        <v>464</v>
      </c>
      <c r="AQ1100" t="s">
        <v>300</v>
      </c>
      <c r="AR1100" t="s">
        <v>116</v>
      </c>
      <c r="AS1100" t="s">
        <v>77</v>
      </c>
      <c r="AT1100" t="s">
        <v>520</v>
      </c>
      <c r="AU1100" t="s">
        <v>84</v>
      </c>
    </row>
    <row r="1101" spans="1:47" x14ac:dyDescent="0.3">
      <c r="A1101" t="s">
        <v>4993</v>
      </c>
      <c r="B1101" t="s">
        <v>4994</v>
      </c>
      <c r="C1101" s="1" t="str">
        <f t="shared" si="94"/>
        <v>21:0101</v>
      </c>
      <c r="D1101" s="1" t="str">
        <f t="shared" si="95"/>
        <v>21:0044</v>
      </c>
      <c r="E1101" t="s">
        <v>4995</v>
      </c>
      <c r="F1101" t="s">
        <v>4996</v>
      </c>
      <c r="H1101">
        <v>67.411978899999994</v>
      </c>
      <c r="I1101">
        <v>-114.68259759999999</v>
      </c>
      <c r="J1101" s="1" t="str">
        <f t="shared" si="92"/>
        <v>Till</v>
      </c>
      <c r="K1101" s="1" t="str">
        <f t="shared" si="93"/>
        <v>&lt;63 micron</v>
      </c>
      <c r="L1101" t="s">
        <v>51</v>
      </c>
      <c r="M1101" t="s">
        <v>126</v>
      </c>
      <c r="N1101" t="s">
        <v>53</v>
      </c>
      <c r="O1101" t="s">
        <v>532</v>
      </c>
      <c r="P1101" t="s">
        <v>55</v>
      </c>
      <c r="Q1101" t="s">
        <v>116</v>
      </c>
      <c r="R1101" t="s">
        <v>156</v>
      </c>
      <c r="S1101" t="s">
        <v>97</v>
      </c>
      <c r="T1101" t="s">
        <v>149</v>
      </c>
      <c r="U1101" t="s">
        <v>81</v>
      </c>
      <c r="V1101" t="s">
        <v>61</v>
      </c>
      <c r="W1101" t="s">
        <v>1046</v>
      </c>
      <c r="X1101" t="s">
        <v>97</v>
      </c>
      <c r="Y1101" t="s">
        <v>64</v>
      </c>
      <c r="Z1101" t="s">
        <v>51</v>
      </c>
      <c r="AA1101" t="s">
        <v>98</v>
      </c>
      <c r="AB1101" t="s">
        <v>606</v>
      </c>
      <c r="AC1101" t="s">
        <v>64</v>
      </c>
      <c r="AD1101" t="s">
        <v>3290</v>
      </c>
      <c r="AE1101" t="s">
        <v>223</v>
      </c>
      <c r="AF1101" t="s">
        <v>69</v>
      </c>
      <c r="AG1101" t="s">
        <v>709</v>
      </c>
      <c r="AH1101" t="s">
        <v>251</v>
      </c>
      <c r="AI1101" t="s">
        <v>293</v>
      </c>
      <c r="AJ1101" t="s">
        <v>73</v>
      </c>
      <c r="AK1101" t="s">
        <v>105</v>
      </c>
      <c r="AL1101" t="s">
        <v>75</v>
      </c>
      <c r="AM1101" t="s">
        <v>76</v>
      </c>
      <c r="AN1101" t="s">
        <v>78</v>
      </c>
      <c r="AO1101" t="s">
        <v>78</v>
      </c>
      <c r="AP1101" t="s">
        <v>364</v>
      </c>
      <c r="AQ1101" t="s">
        <v>82</v>
      </c>
      <c r="AR1101" t="s">
        <v>64</v>
      </c>
      <c r="AS1101" t="s">
        <v>299</v>
      </c>
      <c r="AT1101" t="s">
        <v>57</v>
      </c>
      <c r="AU1101" t="s">
        <v>84</v>
      </c>
    </row>
    <row r="1102" spans="1:47" x14ac:dyDescent="0.3">
      <c r="A1102" t="s">
        <v>4997</v>
      </c>
      <c r="B1102" t="s">
        <v>4998</v>
      </c>
      <c r="C1102" s="1" t="str">
        <f t="shared" si="94"/>
        <v>21:0101</v>
      </c>
      <c r="D1102" s="1" t="str">
        <f t="shared" si="95"/>
        <v>21:0044</v>
      </c>
      <c r="E1102" t="s">
        <v>4999</v>
      </c>
      <c r="F1102" t="s">
        <v>5000</v>
      </c>
      <c r="H1102">
        <v>67.451272000000003</v>
      </c>
      <c r="I1102">
        <v>-114.8100127</v>
      </c>
      <c r="J1102" s="1" t="str">
        <f t="shared" si="92"/>
        <v>Till</v>
      </c>
      <c r="K1102" s="1" t="str">
        <f t="shared" si="93"/>
        <v>&lt;63 micron</v>
      </c>
      <c r="L1102" t="s">
        <v>51</v>
      </c>
      <c r="M1102" t="s">
        <v>116</v>
      </c>
      <c r="N1102" t="s">
        <v>56</v>
      </c>
      <c r="O1102" t="s">
        <v>397</v>
      </c>
      <c r="P1102" t="s">
        <v>355</v>
      </c>
      <c r="Q1102" t="s">
        <v>64</v>
      </c>
      <c r="R1102" t="s">
        <v>164</v>
      </c>
      <c r="S1102" t="s">
        <v>63</v>
      </c>
      <c r="T1102" t="s">
        <v>68</v>
      </c>
      <c r="U1102" t="s">
        <v>81</v>
      </c>
      <c r="V1102" t="s">
        <v>95</v>
      </c>
      <c r="W1102" t="s">
        <v>2954</v>
      </c>
      <c r="X1102" t="s">
        <v>63</v>
      </c>
      <c r="Y1102" t="s">
        <v>64</v>
      </c>
      <c r="Z1102" t="s">
        <v>51</v>
      </c>
      <c r="AA1102" t="s">
        <v>336</v>
      </c>
      <c r="AB1102" t="s">
        <v>487</v>
      </c>
      <c r="AC1102" t="s">
        <v>116</v>
      </c>
      <c r="AD1102" t="s">
        <v>2128</v>
      </c>
      <c r="AE1102" t="s">
        <v>223</v>
      </c>
      <c r="AF1102" t="s">
        <v>261</v>
      </c>
      <c r="AG1102" t="s">
        <v>435</v>
      </c>
      <c r="AH1102" t="s">
        <v>391</v>
      </c>
      <c r="AI1102" t="s">
        <v>636</v>
      </c>
      <c r="AJ1102" t="s">
        <v>73</v>
      </c>
      <c r="AK1102" t="s">
        <v>167</v>
      </c>
      <c r="AL1102" t="s">
        <v>75</v>
      </c>
      <c r="AM1102" t="s">
        <v>76</v>
      </c>
      <c r="AN1102" t="s">
        <v>78</v>
      </c>
      <c r="AO1102" t="s">
        <v>104</v>
      </c>
      <c r="AP1102" t="s">
        <v>72</v>
      </c>
      <c r="AQ1102" t="s">
        <v>82</v>
      </c>
      <c r="AR1102" t="s">
        <v>56</v>
      </c>
      <c r="AS1102" t="s">
        <v>126</v>
      </c>
      <c r="AT1102" t="s">
        <v>171</v>
      </c>
      <c r="AU1102" t="s">
        <v>84</v>
      </c>
    </row>
    <row r="1103" spans="1:47" x14ac:dyDescent="0.3">
      <c r="A1103" t="s">
        <v>5001</v>
      </c>
      <c r="B1103" t="s">
        <v>5002</v>
      </c>
      <c r="C1103" s="1" t="str">
        <f t="shared" si="94"/>
        <v>21:0101</v>
      </c>
      <c r="D1103" s="1" t="str">
        <f t="shared" si="95"/>
        <v>21:0044</v>
      </c>
      <c r="E1103" t="s">
        <v>5003</v>
      </c>
      <c r="F1103" t="s">
        <v>5004</v>
      </c>
      <c r="H1103">
        <v>67.489564900000005</v>
      </c>
      <c r="I1103">
        <v>-114.66238559999999</v>
      </c>
      <c r="J1103" s="1" t="str">
        <f t="shared" si="92"/>
        <v>Till</v>
      </c>
      <c r="K1103" s="1" t="str">
        <f t="shared" si="93"/>
        <v>&lt;63 micron</v>
      </c>
      <c r="L1103" t="s">
        <v>51</v>
      </c>
      <c r="M1103" t="s">
        <v>595</v>
      </c>
      <c r="N1103" t="s">
        <v>60</v>
      </c>
      <c r="O1103" t="s">
        <v>112</v>
      </c>
      <c r="P1103" t="s">
        <v>82</v>
      </c>
      <c r="Q1103" t="s">
        <v>60</v>
      </c>
      <c r="R1103" t="s">
        <v>354</v>
      </c>
      <c r="S1103" t="s">
        <v>63</v>
      </c>
      <c r="T1103" t="s">
        <v>382</v>
      </c>
      <c r="U1103" t="s">
        <v>259</v>
      </c>
      <c r="V1103" t="s">
        <v>259</v>
      </c>
      <c r="W1103" t="s">
        <v>126</v>
      </c>
      <c r="X1103" t="s">
        <v>97</v>
      </c>
      <c r="Y1103" t="s">
        <v>64</v>
      </c>
      <c r="Z1103" t="s">
        <v>51</v>
      </c>
      <c r="AA1103" t="s">
        <v>162</v>
      </c>
      <c r="AB1103" t="s">
        <v>99</v>
      </c>
      <c r="AC1103" t="s">
        <v>64</v>
      </c>
      <c r="AD1103" t="s">
        <v>5005</v>
      </c>
      <c r="AE1103" t="s">
        <v>225</v>
      </c>
      <c r="AF1103" t="s">
        <v>69</v>
      </c>
      <c r="AG1103" t="s">
        <v>164</v>
      </c>
      <c r="AH1103" t="s">
        <v>391</v>
      </c>
      <c r="AI1103" t="s">
        <v>600</v>
      </c>
      <c r="AJ1103" t="s">
        <v>73</v>
      </c>
      <c r="AK1103" t="s">
        <v>348</v>
      </c>
      <c r="AL1103" t="s">
        <v>75</v>
      </c>
      <c r="AM1103" t="s">
        <v>76</v>
      </c>
      <c r="AN1103" t="s">
        <v>78</v>
      </c>
      <c r="AO1103" t="s">
        <v>78</v>
      </c>
      <c r="AP1103" t="s">
        <v>252</v>
      </c>
      <c r="AQ1103" t="s">
        <v>139</v>
      </c>
      <c r="AR1103" t="s">
        <v>64</v>
      </c>
      <c r="AS1103" t="s">
        <v>81</v>
      </c>
      <c r="AT1103" t="s">
        <v>171</v>
      </c>
      <c r="AU1103" t="s">
        <v>84</v>
      </c>
    </row>
    <row r="1104" spans="1:47" x14ac:dyDescent="0.3">
      <c r="A1104" t="s">
        <v>5006</v>
      </c>
      <c r="B1104" t="s">
        <v>5007</v>
      </c>
      <c r="C1104" s="1" t="str">
        <f t="shared" si="94"/>
        <v>21:0101</v>
      </c>
      <c r="D1104" s="1" t="str">
        <f t="shared" si="95"/>
        <v>21:0044</v>
      </c>
      <c r="E1104" t="s">
        <v>5008</v>
      </c>
      <c r="F1104" t="s">
        <v>5009</v>
      </c>
      <c r="H1104">
        <v>67.432126100000005</v>
      </c>
      <c r="I1104">
        <v>-114.9134641</v>
      </c>
      <c r="J1104" s="1" t="str">
        <f t="shared" si="92"/>
        <v>Till</v>
      </c>
      <c r="K1104" s="1" t="str">
        <f t="shared" si="93"/>
        <v>&lt;63 micron</v>
      </c>
      <c r="L1104" t="s">
        <v>51</v>
      </c>
      <c r="M1104" t="s">
        <v>436</v>
      </c>
      <c r="N1104" t="s">
        <v>56</v>
      </c>
      <c r="O1104" t="s">
        <v>189</v>
      </c>
      <c r="P1104" t="s">
        <v>436</v>
      </c>
      <c r="Q1104" t="s">
        <v>181</v>
      </c>
      <c r="R1104" t="s">
        <v>273</v>
      </c>
      <c r="S1104" t="s">
        <v>225</v>
      </c>
      <c r="T1104" t="s">
        <v>2901</v>
      </c>
      <c r="U1104" t="s">
        <v>81</v>
      </c>
      <c r="V1104" t="s">
        <v>61</v>
      </c>
      <c r="W1104" t="s">
        <v>5010</v>
      </c>
      <c r="X1104" t="s">
        <v>63</v>
      </c>
      <c r="Y1104" t="s">
        <v>64</v>
      </c>
      <c r="Z1104" t="s">
        <v>51</v>
      </c>
      <c r="AA1104" t="s">
        <v>223</v>
      </c>
      <c r="AB1104" t="s">
        <v>102</v>
      </c>
      <c r="AC1104" t="s">
        <v>64</v>
      </c>
      <c r="AD1104" t="s">
        <v>1883</v>
      </c>
      <c r="AE1104" t="s">
        <v>419</v>
      </c>
      <c r="AF1104" t="s">
        <v>69</v>
      </c>
      <c r="AG1104" t="s">
        <v>363</v>
      </c>
      <c r="AH1104" t="s">
        <v>391</v>
      </c>
      <c r="AI1104" t="s">
        <v>58</v>
      </c>
      <c r="AJ1104" t="s">
        <v>73</v>
      </c>
      <c r="AK1104" t="s">
        <v>283</v>
      </c>
      <c r="AL1104" t="s">
        <v>75</v>
      </c>
      <c r="AM1104" t="s">
        <v>76</v>
      </c>
      <c r="AN1104" t="s">
        <v>78</v>
      </c>
      <c r="AO1104" t="s">
        <v>104</v>
      </c>
      <c r="AP1104" t="s">
        <v>430</v>
      </c>
      <c r="AQ1104" t="s">
        <v>246</v>
      </c>
      <c r="AR1104" t="s">
        <v>64</v>
      </c>
      <c r="AS1104" t="s">
        <v>126</v>
      </c>
      <c r="AT1104" t="s">
        <v>106</v>
      </c>
      <c r="AU1104" t="s">
        <v>84</v>
      </c>
    </row>
    <row r="1105" spans="1:47" x14ac:dyDescent="0.3">
      <c r="A1105" t="s">
        <v>5011</v>
      </c>
      <c r="B1105" t="s">
        <v>5012</v>
      </c>
      <c r="C1105" s="1" t="str">
        <f t="shared" si="94"/>
        <v>21:0101</v>
      </c>
      <c r="D1105" s="1" t="str">
        <f t="shared" si="95"/>
        <v>21:0044</v>
      </c>
      <c r="E1105" t="s">
        <v>5013</v>
      </c>
      <c r="F1105" t="s">
        <v>5014</v>
      </c>
      <c r="H1105">
        <v>67.473640599999996</v>
      </c>
      <c r="I1105">
        <v>-114.9471473</v>
      </c>
      <c r="J1105" s="1" t="str">
        <f t="shared" si="92"/>
        <v>Till</v>
      </c>
      <c r="K1105" s="1" t="str">
        <f t="shared" si="93"/>
        <v>&lt;63 micron</v>
      </c>
      <c r="L1105" t="s">
        <v>51</v>
      </c>
      <c r="M1105" t="s">
        <v>405</v>
      </c>
      <c r="N1105" t="s">
        <v>53</v>
      </c>
      <c r="O1105" t="s">
        <v>233</v>
      </c>
      <c r="P1105" t="s">
        <v>81</v>
      </c>
      <c r="Q1105" t="s">
        <v>116</v>
      </c>
      <c r="R1105" t="s">
        <v>164</v>
      </c>
      <c r="S1105" t="s">
        <v>63</v>
      </c>
      <c r="T1105" t="s">
        <v>363</v>
      </c>
      <c r="U1105" t="s">
        <v>56</v>
      </c>
      <c r="V1105" t="s">
        <v>95</v>
      </c>
      <c r="W1105" t="s">
        <v>904</v>
      </c>
      <c r="X1105" t="s">
        <v>97</v>
      </c>
      <c r="Y1105" t="s">
        <v>64</v>
      </c>
      <c r="Z1105" t="s">
        <v>51</v>
      </c>
      <c r="AA1105" t="s">
        <v>334</v>
      </c>
      <c r="AB1105" t="s">
        <v>150</v>
      </c>
      <c r="AC1105" t="s">
        <v>64</v>
      </c>
      <c r="AD1105" t="s">
        <v>893</v>
      </c>
      <c r="AE1105" t="s">
        <v>176</v>
      </c>
      <c r="AF1105" t="s">
        <v>69</v>
      </c>
      <c r="AG1105" t="s">
        <v>190</v>
      </c>
      <c r="AH1105" t="s">
        <v>251</v>
      </c>
      <c r="AI1105" t="s">
        <v>636</v>
      </c>
      <c r="AJ1105" t="s">
        <v>73</v>
      </c>
      <c r="AK1105" t="s">
        <v>167</v>
      </c>
      <c r="AL1105" t="s">
        <v>75</v>
      </c>
      <c r="AM1105" t="s">
        <v>76</v>
      </c>
      <c r="AN1105" t="s">
        <v>78</v>
      </c>
      <c r="AO1105" t="s">
        <v>78</v>
      </c>
      <c r="AP1105" t="s">
        <v>72</v>
      </c>
      <c r="AQ1105" t="s">
        <v>55</v>
      </c>
      <c r="AR1105" t="s">
        <v>64</v>
      </c>
      <c r="AS1105" t="s">
        <v>126</v>
      </c>
      <c r="AT1105" t="s">
        <v>59</v>
      </c>
      <c r="AU1105" t="s">
        <v>84</v>
      </c>
    </row>
    <row r="1106" spans="1:47" x14ac:dyDescent="0.3">
      <c r="A1106" t="s">
        <v>5015</v>
      </c>
      <c r="B1106" t="s">
        <v>5016</v>
      </c>
      <c r="C1106" s="1" t="str">
        <f t="shared" si="94"/>
        <v>21:0101</v>
      </c>
      <c r="D1106" s="1" t="str">
        <f t="shared" si="95"/>
        <v>21:0044</v>
      </c>
      <c r="E1106" t="s">
        <v>5017</v>
      </c>
      <c r="F1106" t="s">
        <v>5018</v>
      </c>
      <c r="H1106">
        <v>67.373536900000005</v>
      </c>
      <c r="I1106">
        <v>-114.9521834</v>
      </c>
      <c r="J1106" s="1" t="str">
        <f t="shared" si="92"/>
        <v>Till</v>
      </c>
      <c r="K1106" s="1" t="str">
        <f t="shared" si="93"/>
        <v>&lt;63 micron</v>
      </c>
      <c r="L1106" t="s">
        <v>51</v>
      </c>
      <c r="M1106" t="s">
        <v>56</v>
      </c>
      <c r="N1106" t="s">
        <v>53</v>
      </c>
      <c r="O1106" t="s">
        <v>381</v>
      </c>
      <c r="P1106" t="s">
        <v>97</v>
      </c>
      <c r="Q1106" t="s">
        <v>56</v>
      </c>
      <c r="R1106" t="s">
        <v>369</v>
      </c>
      <c r="S1106" t="s">
        <v>209</v>
      </c>
      <c r="T1106" t="s">
        <v>327</v>
      </c>
      <c r="U1106" t="s">
        <v>56</v>
      </c>
      <c r="V1106" t="s">
        <v>147</v>
      </c>
      <c r="W1106" t="s">
        <v>651</v>
      </c>
      <c r="X1106" t="s">
        <v>97</v>
      </c>
      <c r="Y1106" t="s">
        <v>64</v>
      </c>
      <c r="Z1106" t="s">
        <v>51</v>
      </c>
      <c r="AA1106" t="s">
        <v>68</v>
      </c>
      <c r="AB1106" t="s">
        <v>768</v>
      </c>
      <c r="AC1106" t="s">
        <v>64</v>
      </c>
      <c r="AD1106" t="s">
        <v>1543</v>
      </c>
      <c r="AE1106" t="s">
        <v>337</v>
      </c>
      <c r="AF1106" t="s">
        <v>69</v>
      </c>
      <c r="AG1106" t="s">
        <v>190</v>
      </c>
      <c r="AH1106" t="s">
        <v>168</v>
      </c>
      <c r="AI1106" t="s">
        <v>58</v>
      </c>
      <c r="AJ1106" t="s">
        <v>73</v>
      </c>
      <c r="AK1106" t="s">
        <v>52</v>
      </c>
      <c r="AL1106" t="s">
        <v>75</v>
      </c>
      <c r="AM1106" t="s">
        <v>76</v>
      </c>
      <c r="AN1106" t="s">
        <v>78</v>
      </c>
      <c r="AO1106" t="s">
        <v>78</v>
      </c>
      <c r="AP1106" t="s">
        <v>58</v>
      </c>
      <c r="AQ1106" t="s">
        <v>78</v>
      </c>
      <c r="AR1106" t="s">
        <v>64</v>
      </c>
      <c r="AS1106" t="s">
        <v>333</v>
      </c>
      <c r="AT1106" t="s">
        <v>2993</v>
      </c>
      <c r="AU1106" t="s">
        <v>84</v>
      </c>
    </row>
    <row r="1107" spans="1:47" x14ac:dyDescent="0.3">
      <c r="A1107" t="s">
        <v>5019</v>
      </c>
      <c r="B1107" t="s">
        <v>5020</v>
      </c>
      <c r="C1107" s="1" t="str">
        <f t="shared" si="94"/>
        <v>21:0101</v>
      </c>
      <c r="D1107" s="1" t="str">
        <f t="shared" si="95"/>
        <v>21:0044</v>
      </c>
      <c r="E1107" t="s">
        <v>5021</v>
      </c>
      <c r="F1107" t="s">
        <v>5022</v>
      </c>
      <c r="H1107">
        <v>67.344209599999999</v>
      </c>
      <c r="I1107">
        <v>-114.8388997</v>
      </c>
      <c r="J1107" s="1" t="str">
        <f t="shared" si="92"/>
        <v>Till</v>
      </c>
      <c r="K1107" s="1" t="str">
        <f t="shared" si="93"/>
        <v>&lt;63 micron</v>
      </c>
      <c r="L1107" t="s">
        <v>51</v>
      </c>
      <c r="M1107" t="s">
        <v>155</v>
      </c>
      <c r="N1107" t="s">
        <v>53</v>
      </c>
      <c r="O1107" t="s">
        <v>707</v>
      </c>
      <c r="P1107" t="s">
        <v>78</v>
      </c>
      <c r="Q1107" t="s">
        <v>60</v>
      </c>
      <c r="R1107" t="s">
        <v>414</v>
      </c>
      <c r="S1107" t="s">
        <v>58</v>
      </c>
      <c r="T1107" t="s">
        <v>284</v>
      </c>
      <c r="U1107" t="s">
        <v>56</v>
      </c>
      <c r="V1107" t="s">
        <v>154</v>
      </c>
      <c r="W1107" t="s">
        <v>773</v>
      </c>
      <c r="X1107" t="s">
        <v>181</v>
      </c>
      <c r="Y1107" t="s">
        <v>64</v>
      </c>
      <c r="Z1107" t="s">
        <v>51</v>
      </c>
      <c r="AA1107" t="s">
        <v>98</v>
      </c>
      <c r="AB1107" t="s">
        <v>319</v>
      </c>
      <c r="AC1107" t="s">
        <v>56</v>
      </c>
      <c r="AD1107" t="s">
        <v>5023</v>
      </c>
      <c r="AE1107" t="s">
        <v>162</v>
      </c>
      <c r="AF1107" t="s">
        <v>70</v>
      </c>
      <c r="AG1107" t="s">
        <v>70</v>
      </c>
      <c r="AH1107" t="s">
        <v>104</v>
      </c>
      <c r="AI1107" t="s">
        <v>195</v>
      </c>
      <c r="AJ1107" t="s">
        <v>73</v>
      </c>
      <c r="AK1107" t="s">
        <v>473</v>
      </c>
      <c r="AL1107" t="s">
        <v>75</v>
      </c>
      <c r="AM1107" t="s">
        <v>76</v>
      </c>
      <c r="AN1107" t="s">
        <v>78</v>
      </c>
      <c r="AO1107" t="s">
        <v>78</v>
      </c>
      <c r="AP1107" t="s">
        <v>58</v>
      </c>
      <c r="AQ1107" t="s">
        <v>147</v>
      </c>
      <c r="AR1107" t="s">
        <v>64</v>
      </c>
      <c r="AS1107" t="s">
        <v>126</v>
      </c>
      <c r="AT1107" t="s">
        <v>1303</v>
      </c>
      <c r="AU1107" t="s">
        <v>84</v>
      </c>
    </row>
    <row r="1108" spans="1:47" x14ac:dyDescent="0.3">
      <c r="A1108" t="s">
        <v>5024</v>
      </c>
      <c r="B1108" t="s">
        <v>5025</v>
      </c>
      <c r="C1108" s="1" t="str">
        <f t="shared" si="94"/>
        <v>21:0101</v>
      </c>
      <c r="D1108" s="1" t="str">
        <f t="shared" si="95"/>
        <v>21:0044</v>
      </c>
      <c r="E1108" t="s">
        <v>5026</v>
      </c>
      <c r="F1108" t="s">
        <v>5027</v>
      </c>
      <c r="H1108">
        <v>67.289673100000002</v>
      </c>
      <c r="I1108">
        <v>-114.7354292</v>
      </c>
      <c r="J1108" s="1" t="str">
        <f t="shared" si="92"/>
        <v>Till</v>
      </c>
      <c r="K1108" s="1" t="str">
        <f t="shared" si="93"/>
        <v>&lt;63 micron</v>
      </c>
      <c r="L1108" t="s">
        <v>51</v>
      </c>
      <c r="M1108" t="s">
        <v>105</v>
      </c>
      <c r="N1108" t="s">
        <v>53</v>
      </c>
      <c r="O1108" t="s">
        <v>163</v>
      </c>
      <c r="P1108" t="s">
        <v>56</v>
      </c>
      <c r="Q1108" t="s">
        <v>181</v>
      </c>
      <c r="R1108" t="s">
        <v>413</v>
      </c>
      <c r="S1108" t="s">
        <v>63</v>
      </c>
      <c r="T1108" t="s">
        <v>206</v>
      </c>
      <c r="U1108" t="s">
        <v>81</v>
      </c>
      <c r="V1108" t="s">
        <v>259</v>
      </c>
      <c r="W1108" t="s">
        <v>347</v>
      </c>
      <c r="X1108" t="s">
        <v>181</v>
      </c>
      <c r="Y1108" t="s">
        <v>64</v>
      </c>
      <c r="Z1108" t="s">
        <v>51</v>
      </c>
      <c r="AA1108" t="s">
        <v>101</v>
      </c>
      <c r="AB1108" t="s">
        <v>66</v>
      </c>
      <c r="AC1108" t="s">
        <v>56</v>
      </c>
      <c r="AD1108" t="s">
        <v>1483</v>
      </c>
      <c r="AE1108" t="s">
        <v>111</v>
      </c>
      <c r="AF1108" t="s">
        <v>69</v>
      </c>
      <c r="AG1108" t="s">
        <v>156</v>
      </c>
      <c r="AH1108" t="s">
        <v>168</v>
      </c>
      <c r="AI1108" t="s">
        <v>584</v>
      </c>
      <c r="AJ1108" t="s">
        <v>73</v>
      </c>
      <c r="AK1108" t="s">
        <v>91</v>
      </c>
      <c r="AL1108" t="s">
        <v>75</v>
      </c>
      <c r="AM1108" t="s">
        <v>76</v>
      </c>
      <c r="AN1108" t="s">
        <v>78</v>
      </c>
      <c r="AO1108" t="s">
        <v>168</v>
      </c>
      <c r="AP1108" t="s">
        <v>250</v>
      </c>
      <c r="AQ1108" t="s">
        <v>139</v>
      </c>
      <c r="AR1108" t="s">
        <v>64</v>
      </c>
      <c r="AS1108" t="s">
        <v>82</v>
      </c>
      <c r="AT1108" t="s">
        <v>171</v>
      </c>
      <c r="AU1108" t="s">
        <v>84</v>
      </c>
    </row>
    <row r="1109" spans="1:47" x14ac:dyDescent="0.3">
      <c r="A1109" t="s">
        <v>5028</v>
      </c>
      <c r="B1109" t="s">
        <v>5029</v>
      </c>
      <c r="C1109" s="1" t="str">
        <f t="shared" si="94"/>
        <v>21:0101</v>
      </c>
      <c r="D1109" s="1" t="str">
        <f t="shared" si="95"/>
        <v>21:0044</v>
      </c>
      <c r="E1109" t="s">
        <v>5030</v>
      </c>
      <c r="F1109" t="s">
        <v>5031</v>
      </c>
      <c r="H1109">
        <v>67.264864900000006</v>
      </c>
      <c r="I1109">
        <v>-114.8315623</v>
      </c>
      <c r="J1109" s="1" t="str">
        <f t="shared" si="92"/>
        <v>Till</v>
      </c>
      <c r="K1109" s="1" t="str">
        <f t="shared" si="93"/>
        <v>&lt;63 micron</v>
      </c>
      <c r="L1109" t="s">
        <v>51</v>
      </c>
      <c r="M1109" t="s">
        <v>398</v>
      </c>
      <c r="N1109" t="s">
        <v>116</v>
      </c>
      <c r="O1109" t="s">
        <v>650</v>
      </c>
      <c r="P1109" t="s">
        <v>80</v>
      </c>
      <c r="Q1109" t="s">
        <v>81</v>
      </c>
      <c r="R1109" t="s">
        <v>127</v>
      </c>
      <c r="S1109" t="s">
        <v>72</v>
      </c>
      <c r="T1109" t="s">
        <v>156</v>
      </c>
      <c r="U1109" t="s">
        <v>116</v>
      </c>
      <c r="V1109" t="s">
        <v>61</v>
      </c>
      <c r="W1109" t="s">
        <v>1943</v>
      </c>
      <c r="X1109" t="s">
        <v>97</v>
      </c>
      <c r="Y1109" t="s">
        <v>64</v>
      </c>
      <c r="Z1109" t="s">
        <v>51</v>
      </c>
      <c r="AA1109" t="s">
        <v>120</v>
      </c>
      <c r="AB1109" t="s">
        <v>2169</v>
      </c>
      <c r="AC1109" t="s">
        <v>64</v>
      </c>
      <c r="AD1109" t="s">
        <v>4919</v>
      </c>
      <c r="AE1109" t="s">
        <v>68</v>
      </c>
      <c r="AF1109" t="s">
        <v>69</v>
      </c>
      <c r="AG1109" t="s">
        <v>70</v>
      </c>
      <c r="AH1109" t="s">
        <v>137</v>
      </c>
      <c r="AI1109" t="s">
        <v>58</v>
      </c>
      <c r="AJ1109" t="s">
        <v>73</v>
      </c>
      <c r="AK1109" t="s">
        <v>52</v>
      </c>
      <c r="AL1109" t="s">
        <v>75</v>
      </c>
      <c r="AM1109" t="s">
        <v>76</v>
      </c>
      <c r="AN1109" t="s">
        <v>253</v>
      </c>
      <c r="AO1109" t="s">
        <v>168</v>
      </c>
      <c r="AP1109" t="s">
        <v>114</v>
      </c>
      <c r="AQ1109" t="s">
        <v>170</v>
      </c>
      <c r="AR1109" t="s">
        <v>64</v>
      </c>
      <c r="AS1109" t="s">
        <v>436</v>
      </c>
      <c r="AT1109" t="s">
        <v>5032</v>
      </c>
      <c r="AU1109" t="s">
        <v>84</v>
      </c>
    </row>
    <row r="1110" spans="1:47" x14ac:dyDescent="0.3">
      <c r="A1110" t="s">
        <v>5033</v>
      </c>
      <c r="B1110" t="s">
        <v>5034</v>
      </c>
      <c r="C1110" s="1" t="str">
        <f t="shared" si="94"/>
        <v>21:0101</v>
      </c>
      <c r="D1110" s="1" t="str">
        <f t="shared" si="95"/>
        <v>21:0044</v>
      </c>
      <c r="E1110" t="s">
        <v>5035</v>
      </c>
      <c r="F1110" t="s">
        <v>5036</v>
      </c>
      <c r="H1110">
        <v>67.326340099999996</v>
      </c>
      <c r="I1110">
        <v>-114.63955129999999</v>
      </c>
      <c r="J1110" s="1" t="str">
        <f t="shared" si="92"/>
        <v>Till</v>
      </c>
      <c r="K1110" s="1" t="str">
        <f t="shared" si="93"/>
        <v>&lt;63 micron</v>
      </c>
      <c r="L1110" t="s">
        <v>51</v>
      </c>
      <c r="M1110" t="s">
        <v>297</v>
      </c>
      <c r="N1110" t="s">
        <v>53</v>
      </c>
      <c r="O1110" t="s">
        <v>457</v>
      </c>
      <c r="P1110" t="s">
        <v>481</v>
      </c>
      <c r="Q1110" t="s">
        <v>181</v>
      </c>
      <c r="R1110" t="s">
        <v>218</v>
      </c>
      <c r="S1110" t="s">
        <v>63</v>
      </c>
      <c r="T1110" t="s">
        <v>65</v>
      </c>
      <c r="U1110" t="s">
        <v>81</v>
      </c>
      <c r="V1110" t="s">
        <v>95</v>
      </c>
      <c r="W1110" t="s">
        <v>2214</v>
      </c>
      <c r="X1110" t="s">
        <v>97</v>
      </c>
      <c r="Y1110" t="s">
        <v>64</v>
      </c>
      <c r="Z1110" t="s">
        <v>51</v>
      </c>
      <c r="AA1110" t="s">
        <v>101</v>
      </c>
      <c r="AB1110" t="s">
        <v>150</v>
      </c>
      <c r="AC1110" t="s">
        <v>64</v>
      </c>
      <c r="AD1110" t="s">
        <v>5037</v>
      </c>
      <c r="AE1110" t="s">
        <v>287</v>
      </c>
      <c r="AF1110" t="s">
        <v>69</v>
      </c>
      <c r="AG1110" t="s">
        <v>217</v>
      </c>
      <c r="AH1110" t="s">
        <v>104</v>
      </c>
      <c r="AI1110" t="s">
        <v>226</v>
      </c>
      <c r="AJ1110" t="s">
        <v>73</v>
      </c>
      <c r="AK1110" t="s">
        <v>116</v>
      </c>
      <c r="AL1110" t="s">
        <v>75</v>
      </c>
      <c r="AM1110" t="s">
        <v>76</v>
      </c>
      <c r="AN1110" t="s">
        <v>78</v>
      </c>
      <c r="AO1110" t="s">
        <v>104</v>
      </c>
      <c r="AP1110" t="s">
        <v>364</v>
      </c>
      <c r="AQ1110" t="s">
        <v>299</v>
      </c>
      <c r="AR1110" t="s">
        <v>60</v>
      </c>
      <c r="AS1110" t="s">
        <v>246</v>
      </c>
      <c r="AT1110" t="s">
        <v>472</v>
      </c>
      <c r="AU1110" t="s">
        <v>84</v>
      </c>
    </row>
    <row r="1111" spans="1:47" x14ac:dyDescent="0.3">
      <c r="A1111" t="s">
        <v>5038</v>
      </c>
      <c r="B1111" t="s">
        <v>5039</v>
      </c>
      <c r="C1111" s="1" t="str">
        <f t="shared" si="94"/>
        <v>21:0101</v>
      </c>
      <c r="D1111" s="1" t="str">
        <f t="shared" si="95"/>
        <v>21:0044</v>
      </c>
      <c r="E1111" t="s">
        <v>5040</v>
      </c>
      <c r="F1111" t="s">
        <v>5041</v>
      </c>
      <c r="H1111">
        <v>67.274276700000001</v>
      </c>
      <c r="I1111">
        <v>-114.5902186</v>
      </c>
      <c r="J1111" s="1" t="str">
        <f t="shared" si="92"/>
        <v>Till</v>
      </c>
      <c r="K1111" s="1" t="str">
        <f t="shared" si="93"/>
        <v>&lt;63 micron</v>
      </c>
      <c r="L1111" t="s">
        <v>51</v>
      </c>
      <c r="M1111" t="s">
        <v>348</v>
      </c>
      <c r="N1111" t="s">
        <v>53</v>
      </c>
      <c r="O1111" t="s">
        <v>743</v>
      </c>
      <c r="P1111" t="s">
        <v>170</v>
      </c>
      <c r="Q1111" t="s">
        <v>56</v>
      </c>
      <c r="R1111" t="s">
        <v>327</v>
      </c>
      <c r="S1111" t="s">
        <v>97</v>
      </c>
      <c r="T1111" t="s">
        <v>363</v>
      </c>
      <c r="U1111" t="s">
        <v>56</v>
      </c>
      <c r="V1111" t="s">
        <v>95</v>
      </c>
      <c r="W1111" t="s">
        <v>1493</v>
      </c>
      <c r="X1111" t="s">
        <v>181</v>
      </c>
      <c r="Y1111" t="s">
        <v>64</v>
      </c>
      <c r="Z1111" t="s">
        <v>51</v>
      </c>
      <c r="AA1111" t="s">
        <v>68</v>
      </c>
      <c r="AB1111" t="s">
        <v>150</v>
      </c>
      <c r="AC1111" t="s">
        <v>56</v>
      </c>
      <c r="AD1111" t="s">
        <v>5042</v>
      </c>
      <c r="AE1111" t="s">
        <v>98</v>
      </c>
      <c r="AF1111" t="s">
        <v>69</v>
      </c>
      <c r="AG1111" t="s">
        <v>825</v>
      </c>
      <c r="AH1111" t="s">
        <v>104</v>
      </c>
      <c r="AI1111" t="s">
        <v>169</v>
      </c>
      <c r="AJ1111" t="s">
        <v>73</v>
      </c>
      <c r="AK1111" t="s">
        <v>210</v>
      </c>
      <c r="AL1111" t="s">
        <v>75</v>
      </c>
      <c r="AM1111" t="s">
        <v>76</v>
      </c>
      <c r="AN1111" t="s">
        <v>78</v>
      </c>
      <c r="AO1111" t="s">
        <v>168</v>
      </c>
      <c r="AP1111" t="s">
        <v>58</v>
      </c>
      <c r="AQ1111" t="s">
        <v>92</v>
      </c>
      <c r="AR1111" t="s">
        <v>64</v>
      </c>
      <c r="AS1111" t="s">
        <v>126</v>
      </c>
      <c r="AT1111" t="s">
        <v>472</v>
      </c>
      <c r="AU1111" t="s">
        <v>84</v>
      </c>
    </row>
    <row r="1112" spans="1:47" x14ac:dyDescent="0.3">
      <c r="A1112" t="s">
        <v>5043</v>
      </c>
      <c r="B1112" t="s">
        <v>5044</v>
      </c>
      <c r="C1112" s="1" t="str">
        <f t="shared" si="94"/>
        <v>21:0101</v>
      </c>
      <c r="D1112" s="1" t="str">
        <f t="shared" si="95"/>
        <v>21:0044</v>
      </c>
      <c r="E1112" t="s">
        <v>5045</v>
      </c>
      <c r="F1112" t="s">
        <v>5046</v>
      </c>
      <c r="H1112">
        <v>67.377043200000003</v>
      </c>
      <c r="I1112">
        <v>-114.61099919999999</v>
      </c>
      <c r="J1112" s="1" t="str">
        <f t="shared" si="92"/>
        <v>Till</v>
      </c>
      <c r="K1112" s="1" t="str">
        <f t="shared" si="93"/>
        <v>&lt;63 micron</v>
      </c>
      <c r="L1112" t="s">
        <v>51</v>
      </c>
      <c r="M1112" t="s">
        <v>105</v>
      </c>
      <c r="N1112" t="s">
        <v>53</v>
      </c>
      <c r="O1112" t="s">
        <v>258</v>
      </c>
      <c r="P1112" t="s">
        <v>82</v>
      </c>
      <c r="Q1112" t="s">
        <v>60</v>
      </c>
      <c r="R1112" t="s">
        <v>369</v>
      </c>
      <c r="S1112" t="s">
        <v>63</v>
      </c>
      <c r="T1112" t="s">
        <v>68</v>
      </c>
      <c r="U1112" t="s">
        <v>81</v>
      </c>
      <c r="V1112" t="s">
        <v>61</v>
      </c>
      <c r="W1112" t="s">
        <v>92</v>
      </c>
      <c r="X1112" t="s">
        <v>97</v>
      </c>
      <c r="Y1112" t="s">
        <v>64</v>
      </c>
      <c r="Z1112" t="s">
        <v>51</v>
      </c>
      <c r="AA1112" t="s">
        <v>192</v>
      </c>
      <c r="AB1112" t="s">
        <v>2055</v>
      </c>
      <c r="AC1112" t="s">
        <v>64</v>
      </c>
      <c r="AD1112" t="s">
        <v>2655</v>
      </c>
      <c r="AE1112" t="s">
        <v>223</v>
      </c>
      <c r="AF1112" t="s">
        <v>69</v>
      </c>
      <c r="AG1112" t="s">
        <v>93</v>
      </c>
      <c r="AH1112" t="s">
        <v>104</v>
      </c>
      <c r="AI1112" t="s">
        <v>252</v>
      </c>
      <c r="AJ1112" t="s">
        <v>73</v>
      </c>
      <c r="AK1112" t="s">
        <v>210</v>
      </c>
      <c r="AL1112" t="s">
        <v>75</v>
      </c>
      <c r="AM1112" t="s">
        <v>76</v>
      </c>
      <c r="AN1112" t="s">
        <v>78</v>
      </c>
      <c r="AO1112" t="s">
        <v>104</v>
      </c>
      <c r="AP1112" t="s">
        <v>58</v>
      </c>
      <c r="AQ1112" t="s">
        <v>77</v>
      </c>
      <c r="AR1112" t="s">
        <v>64</v>
      </c>
      <c r="AS1112" t="s">
        <v>126</v>
      </c>
      <c r="AT1112" t="s">
        <v>272</v>
      </c>
      <c r="AU1112" t="s">
        <v>84</v>
      </c>
    </row>
    <row r="1113" spans="1:47" x14ac:dyDescent="0.3">
      <c r="A1113" t="s">
        <v>5047</v>
      </c>
      <c r="B1113" t="s">
        <v>5048</v>
      </c>
      <c r="C1113" s="1" t="str">
        <f t="shared" si="94"/>
        <v>21:0101</v>
      </c>
      <c r="D1113" s="1" t="str">
        <f t="shared" si="95"/>
        <v>21:0044</v>
      </c>
      <c r="E1113" t="s">
        <v>5049</v>
      </c>
      <c r="F1113" t="s">
        <v>5050</v>
      </c>
      <c r="H1113">
        <v>67.404088599999994</v>
      </c>
      <c r="I1113">
        <v>-114.8050801</v>
      </c>
      <c r="J1113" s="1" t="str">
        <f t="shared" ref="J1113:J1176" si="96">HYPERLINK("https://geochem.nrcan.gc.ca/cdogs/content/kwd/kwd020044_e.htm", "Till")</f>
        <v>Till</v>
      </c>
      <c r="K1113" s="1" t="str">
        <f t="shared" ref="K1113:K1176" si="97">HYPERLINK("https://geochem.nrcan.gc.ca/cdogs/content/kwd/kwd080004_e.htm", "&lt;63 micron")</f>
        <v>&lt;63 micron</v>
      </c>
      <c r="L1113" t="s">
        <v>51</v>
      </c>
      <c r="M1113" t="s">
        <v>421</v>
      </c>
      <c r="N1113" t="s">
        <v>53</v>
      </c>
      <c r="O1113" t="s">
        <v>360</v>
      </c>
      <c r="P1113" t="s">
        <v>77</v>
      </c>
      <c r="Q1113" t="s">
        <v>97</v>
      </c>
      <c r="R1113" t="s">
        <v>316</v>
      </c>
      <c r="S1113" t="s">
        <v>119</v>
      </c>
      <c r="T1113" t="s">
        <v>149</v>
      </c>
      <c r="U1113" t="s">
        <v>81</v>
      </c>
      <c r="V1113" t="s">
        <v>154</v>
      </c>
      <c r="W1113" t="s">
        <v>299</v>
      </c>
      <c r="X1113" t="s">
        <v>63</v>
      </c>
      <c r="Y1113" t="s">
        <v>64</v>
      </c>
      <c r="Z1113" t="s">
        <v>51</v>
      </c>
      <c r="AA1113" t="s">
        <v>101</v>
      </c>
      <c r="AB1113" t="s">
        <v>134</v>
      </c>
      <c r="AC1113" t="s">
        <v>56</v>
      </c>
      <c r="AD1113" t="s">
        <v>3904</v>
      </c>
      <c r="AE1113" t="s">
        <v>111</v>
      </c>
      <c r="AF1113" t="s">
        <v>69</v>
      </c>
      <c r="AG1113" t="s">
        <v>369</v>
      </c>
      <c r="AH1113" t="s">
        <v>251</v>
      </c>
      <c r="AI1113" t="s">
        <v>226</v>
      </c>
      <c r="AJ1113" t="s">
        <v>73</v>
      </c>
      <c r="AK1113" t="s">
        <v>116</v>
      </c>
      <c r="AL1113" t="s">
        <v>75</v>
      </c>
      <c r="AM1113" t="s">
        <v>76</v>
      </c>
      <c r="AN1113" t="s">
        <v>78</v>
      </c>
      <c r="AO1113" t="s">
        <v>104</v>
      </c>
      <c r="AP1113" t="s">
        <v>464</v>
      </c>
      <c r="AQ1113" t="s">
        <v>117</v>
      </c>
      <c r="AR1113" t="s">
        <v>64</v>
      </c>
      <c r="AS1113" t="s">
        <v>246</v>
      </c>
      <c r="AT1113" t="s">
        <v>171</v>
      </c>
      <c r="AU1113" t="s">
        <v>84</v>
      </c>
    </row>
    <row r="1114" spans="1:47" hidden="1" x14ac:dyDescent="0.3">
      <c r="A1114" t="s">
        <v>5051</v>
      </c>
      <c r="B1114" t="s">
        <v>5052</v>
      </c>
      <c r="C1114" s="1" t="str">
        <f t="shared" ref="C1114:C1145" si="98">HYPERLINK("https://geochem.nrcan.gc.ca/cdogs/content/bdl/bdl210103_e.htm", "21:0103")</f>
        <v>21:0103</v>
      </c>
      <c r="D1114" s="1" t="str">
        <f t="shared" ref="D1114:D1145" si="99">HYPERLINK("https://geochem.nrcan.gc.ca/cdogs/content/svy/svy210059_e.htm", "21:0059")</f>
        <v>21:0059</v>
      </c>
      <c r="E1114" t="s">
        <v>5053</v>
      </c>
      <c r="F1114" t="s">
        <v>5054</v>
      </c>
      <c r="H1114">
        <v>67.280536499999997</v>
      </c>
      <c r="I1114">
        <v>-113.7631086</v>
      </c>
      <c r="J1114" s="1" t="str">
        <f t="shared" si="96"/>
        <v>Till</v>
      </c>
      <c r="K1114" s="1" t="str">
        <f t="shared" si="97"/>
        <v>&lt;63 micron</v>
      </c>
      <c r="L1114" t="s">
        <v>51</v>
      </c>
      <c r="M1114" t="s">
        <v>595</v>
      </c>
      <c r="N1114" t="s">
        <v>116</v>
      </c>
      <c r="O1114" t="s">
        <v>909</v>
      </c>
      <c r="P1114" t="s">
        <v>78</v>
      </c>
      <c r="Q1114" t="s">
        <v>81</v>
      </c>
      <c r="R1114" t="s">
        <v>136</v>
      </c>
      <c r="S1114" t="s">
        <v>181</v>
      </c>
      <c r="T1114" t="s">
        <v>98</v>
      </c>
      <c r="U1114" t="s">
        <v>81</v>
      </c>
      <c r="V1114" t="s">
        <v>219</v>
      </c>
      <c r="W1114" t="s">
        <v>820</v>
      </c>
      <c r="X1114" t="s">
        <v>119</v>
      </c>
      <c r="Y1114" t="s">
        <v>64</v>
      </c>
      <c r="Z1114" t="s">
        <v>51</v>
      </c>
      <c r="AA1114" t="s">
        <v>176</v>
      </c>
      <c r="AB1114" t="s">
        <v>66</v>
      </c>
      <c r="AC1114" t="s">
        <v>259</v>
      </c>
      <c r="AD1114" t="s">
        <v>713</v>
      </c>
      <c r="AE1114" t="s">
        <v>111</v>
      </c>
      <c r="AF1114" t="s">
        <v>69</v>
      </c>
      <c r="AG1114" t="s">
        <v>369</v>
      </c>
      <c r="AH1114" t="s">
        <v>391</v>
      </c>
      <c r="AI1114" t="s">
        <v>288</v>
      </c>
      <c r="AJ1114" t="s">
        <v>73</v>
      </c>
      <c r="AK1114" t="s">
        <v>405</v>
      </c>
      <c r="AL1114" t="s">
        <v>75</v>
      </c>
      <c r="AM1114" t="s">
        <v>76</v>
      </c>
      <c r="AN1114" t="s">
        <v>95</v>
      </c>
      <c r="AO1114" t="s">
        <v>104</v>
      </c>
      <c r="AP1114" t="s">
        <v>58</v>
      </c>
      <c r="AQ1114" t="s">
        <v>77</v>
      </c>
      <c r="AR1114" t="s">
        <v>64</v>
      </c>
      <c r="AS1114" t="s">
        <v>246</v>
      </c>
      <c r="AT1114" t="s">
        <v>607</v>
      </c>
      <c r="AU1114" t="s">
        <v>84</v>
      </c>
    </row>
    <row r="1115" spans="1:47" hidden="1" x14ac:dyDescent="0.3">
      <c r="A1115" t="s">
        <v>5055</v>
      </c>
      <c r="B1115" t="s">
        <v>5056</v>
      </c>
      <c r="C1115" s="1" t="str">
        <f t="shared" si="98"/>
        <v>21:0103</v>
      </c>
      <c r="D1115" s="1" t="str">
        <f t="shared" si="99"/>
        <v>21:0059</v>
      </c>
      <c r="E1115" t="s">
        <v>5053</v>
      </c>
      <c r="F1115" t="s">
        <v>5057</v>
      </c>
      <c r="H1115">
        <v>67.280536499999997</v>
      </c>
      <c r="I1115">
        <v>-113.7631086</v>
      </c>
      <c r="J1115" s="1" t="str">
        <f t="shared" si="96"/>
        <v>Till</v>
      </c>
      <c r="K1115" s="1" t="str">
        <f t="shared" si="97"/>
        <v>&lt;63 micron</v>
      </c>
      <c r="L1115" t="s">
        <v>51</v>
      </c>
      <c r="M1115" t="s">
        <v>283</v>
      </c>
      <c r="N1115" t="s">
        <v>56</v>
      </c>
      <c r="O1115" t="s">
        <v>315</v>
      </c>
      <c r="P1115" t="s">
        <v>78</v>
      </c>
      <c r="Q1115" t="s">
        <v>64</v>
      </c>
      <c r="R1115" t="s">
        <v>218</v>
      </c>
      <c r="S1115" t="s">
        <v>97</v>
      </c>
      <c r="T1115" t="s">
        <v>206</v>
      </c>
      <c r="U1115" t="s">
        <v>81</v>
      </c>
      <c r="V1115" t="s">
        <v>154</v>
      </c>
      <c r="W1115" t="s">
        <v>286</v>
      </c>
      <c r="X1115" t="s">
        <v>119</v>
      </c>
      <c r="Y1115" t="s">
        <v>64</v>
      </c>
      <c r="Z1115" t="s">
        <v>51</v>
      </c>
      <c r="AA1115" t="s">
        <v>101</v>
      </c>
      <c r="AB1115" t="s">
        <v>150</v>
      </c>
      <c r="AC1115" t="s">
        <v>64</v>
      </c>
      <c r="AD1115" t="s">
        <v>383</v>
      </c>
      <c r="AE1115" t="s">
        <v>419</v>
      </c>
      <c r="AF1115" t="s">
        <v>69</v>
      </c>
      <c r="AG1115" t="s">
        <v>272</v>
      </c>
      <c r="AH1115" t="s">
        <v>391</v>
      </c>
      <c r="AI1115" t="s">
        <v>125</v>
      </c>
      <c r="AJ1115" t="s">
        <v>73</v>
      </c>
      <c r="AK1115" t="s">
        <v>405</v>
      </c>
      <c r="AL1115" t="s">
        <v>75</v>
      </c>
      <c r="AM1115" t="s">
        <v>76</v>
      </c>
      <c r="AN1115" t="s">
        <v>78</v>
      </c>
      <c r="AO1115" t="s">
        <v>78</v>
      </c>
      <c r="AP1115" t="s">
        <v>207</v>
      </c>
      <c r="AQ1115" t="s">
        <v>55</v>
      </c>
      <c r="AR1115" t="s">
        <v>64</v>
      </c>
      <c r="AS1115" t="s">
        <v>246</v>
      </c>
      <c r="AT1115" t="s">
        <v>171</v>
      </c>
      <c r="AU1115" t="s">
        <v>84</v>
      </c>
    </row>
    <row r="1116" spans="1:47" hidden="1" x14ac:dyDescent="0.3">
      <c r="A1116" t="s">
        <v>5058</v>
      </c>
      <c r="B1116" t="s">
        <v>5059</v>
      </c>
      <c r="C1116" s="1" t="str">
        <f t="shared" si="98"/>
        <v>21:0103</v>
      </c>
      <c r="D1116" s="1" t="str">
        <f t="shared" si="99"/>
        <v>21:0059</v>
      </c>
      <c r="E1116" t="s">
        <v>5060</v>
      </c>
      <c r="F1116" t="s">
        <v>5061</v>
      </c>
      <c r="H1116">
        <v>67.273865599999993</v>
      </c>
      <c r="I1116">
        <v>-113.96826660000001</v>
      </c>
      <c r="J1116" s="1" t="str">
        <f t="shared" si="96"/>
        <v>Till</v>
      </c>
      <c r="K1116" s="1" t="str">
        <f t="shared" si="97"/>
        <v>&lt;63 micron</v>
      </c>
      <c r="L1116" t="s">
        <v>51</v>
      </c>
      <c r="M1116" t="s">
        <v>271</v>
      </c>
      <c r="N1116" t="s">
        <v>53</v>
      </c>
      <c r="O1116" t="s">
        <v>258</v>
      </c>
      <c r="P1116" t="s">
        <v>78</v>
      </c>
      <c r="Q1116" t="s">
        <v>116</v>
      </c>
      <c r="R1116" t="s">
        <v>607</v>
      </c>
      <c r="S1116" t="s">
        <v>63</v>
      </c>
      <c r="T1116" t="s">
        <v>338</v>
      </c>
      <c r="U1116" t="s">
        <v>81</v>
      </c>
      <c r="V1116" t="s">
        <v>154</v>
      </c>
      <c r="W1116" t="s">
        <v>1493</v>
      </c>
      <c r="X1116" t="s">
        <v>97</v>
      </c>
      <c r="Y1116" t="s">
        <v>64</v>
      </c>
      <c r="Z1116" t="s">
        <v>51</v>
      </c>
      <c r="AA1116" t="s">
        <v>470</v>
      </c>
      <c r="AB1116" t="s">
        <v>121</v>
      </c>
      <c r="AC1116" t="s">
        <v>56</v>
      </c>
      <c r="AD1116" t="s">
        <v>684</v>
      </c>
      <c r="AE1116" t="s">
        <v>162</v>
      </c>
      <c r="AF1116" t="s">
        <v>69</v>
      </c>
      <c r="AG1116" t="s">
        <v>234</v>
      </c>
      <c r="AH1116" t="s">
        <v>251</v>
      </c>
      <c r="AI1116" t="s">
        <v>252</v>
      </c>
      <c r="AJ1116" t="s">
        <v>73</v>
      </c>
      <c r="AK1116" t="s">
        <v>105</v>
      </c>
      <c r="AL1116" t="s">
        <v>75</v>
      </c>
      <c r="AM1116" t="s">
        <v>76</v>
      </c>
      <c r="AN1116" t="s">
        <v>78</v>
      </c>
      <c r="AO1116" t="s">
        <v>104</v>
      </c>
      <c r="AP1116" t="s">
        <v>58</v>
      </c>
      <c r="AQ1116" t="s">
        <v>77</v>
      </c>
      <c r="AR1116" t="s">
        <v>64</v>
      </c>
      <c r="AS1116" t="s">
        <v>81</v>
      </c>
      <c r="AT1116" t="s">
        <v>171</v>
      </c>
      <c r="AU1116" t="s">
        <v>84</v>
      </c>
    </row>
    <row r="1117" spans="1:47" hidden="1" x14ac:dyDescent="0.3">
      <c r="A1117" t="s">
        <v>5062</v>
      </c>
      <c r="B1117" t="s">
        <v>5063</v>
      </c>
      <c r="C1117" s="1" t="str">
        <f t="shared" si="98"/>
        <v>21:0103</v>
      </c>
      <c r="D1117" s="1" t="str">
        <f t="shared" si="99"/>
        <v>21:0059</v>
      </c>
      <c r="E1117" t="s">
        <v>5064</v>
      </c>
      <c r="F1117" t="s">
        <v>5065</v>
      </c>
      <c r="H1117">
        <v>67.351416200000003</v>
      </c>
      <c r="I1117">
        <v>-113.8265426</v>
      </c>
      <c r="J1117" s="1" t="str">
        <f t="shared" si="96"/>
        <v>Till</v>
      </c>
      <c r="K1117" s="1" t="str">
        <f t="shared" si="97"/>
        <v>&lt;63 micron</v>
      </c>
      <c r="L1117" t="s">
        <v>51</v>
      </c>
      <c r="M1117" t="s">
        <v>584</v>
      </c>
      <c r="N1117" t="s">
        <v>53</v>
      </c>
      <c r="O1117" t="s">
        <v>112</v>
      </c>
      <c r="P1117" t="s">
        <v>78</v>
      </c>
      <c r="Q1117" t="s">
        <v>64</v>
      </c>
      <c r="R1117" t="s">
        <v>127</v>
      </c>
      <c r="S1117" t="s">
        <v>97</v>
      </c>
      <c r="T1117" t="s">
        <v>814</v>
      </c>
      <c r="U1117" t="s">
        <v>81</v>
      </c>
      <c r="V1117" t="s">
        <v>95</v>
      </c>
      <c r="W1117" t="s">
        <v>1594</v>
      </c>
      <c r="X1117" t="s">
        <v>58</v>
      </c>
      <c r="Y1117" t="s">
        <v>64</v>
      </c>
      <c r="Z1117" t="s">
        <v>51</v>
      </c>
      <c r="AA1117" t="s">
        <v>334</v>
      </c>
      <c r="AB1117" t="s">
        <v>134</v>
      </c>
      <c r="AC1117" t="s">
        <v>64</v>
      </c>
      <c r="AD1117" t="s">
        <v>471</v>
      </c>
      <c r="AE1117" t="s">
        <v>470</v>
      </c>
      <c r="AF1117" t="s">
        <v>69</v>
      </c>
      <c r="AG1117" t="s">
        <v>472</v>
      </c>
      <c r="AH1117" t="s">
        <v>168</v>
      </c>
      <c r="AI1117" t="s">
        <v>584</v>
      </c>
      <c r="AJ1117" t="s">
        <v>73</v>
      </c>
      <c r="AK1117" t="s">
        <v>210</v>
      </c>
      <c r="AL1117" t="s">
        <v>75</v>
      </c>
      <c r="AM1117" t="s">
        <v>76</v>
      </c>
      <c r="AN1117" t="s">
        <v>78</v>
      </c>
      <c r="AO1117" t="s">
        <v>78</v>
      </c>
      <c r="AP1117" t="s">
        <v>209</v>
      </c>
      <c r="AQ1117" t="s">
        <v>271</v>
      </c>
      <c r="AR1117" t="s">
        <v>64</v>
      </c>
      <c r="AS1117" t="s">
        <v>299</v>
      </c>
      <c r="AT1117" t="s">
        <v>171</v>
      </c>
      <c r="AU1117" t="s">
        <v>84</v>
      </c>
    </row>
    <row r="1118" spans="1:47" hidden="1" x14ac:dyDescent="0.3">
      <c r="A1118" t="s">
        <v>5066</v>
      </c>
      <c r="B1118" t="s">
        <v>5067</v>
      </c>
      <c r="C1118" s="1" t="str">
        <f t="shared" si="98"/>
        <v>21:0103</v>
      </c>
      <c r="D1118" s="1" t="str">
        <f t="shared" si="99"/>
        <v>21:0059</v>
      </c>
      <c r="E1118" t="s">
        <v>5068</v>
      </c>
      <c r="F1118" t="s">
        <v>5069</v>
      </c>
      <c r="H1118">
        <v>67.386893000000001</v>
      </c>
      <c r="I1118">
        <v>-113.8628396</v>
      </c>
      <c r="J1118" s="1" t="str">
        <f t="shared" si="96"/>
        <v>Till</v>
      </c>
      <c r="K1118" s="1" t="str">
        <f t="shared" si="97"/>
        <v>&lt;63 micron</v>
      </c>
      <c r="L1118" t="s">
        <v>51</v>
      </c>
      <c r="M1118" t="s">
        <v>474</v>
      </c>
      <c r="N1118" t="s">
        <v>53</v>
      </c>
      <c r="O1118" t="s">
        <v>375</v>
      </c>
      <c r="P1118" t="s">
        <v>78</v>
      </c>
      <c r="Q1118" t="s">
        <v>64</v>
      </c>
      <c r="R1118" t="s">
        <v>327</v>
      </c>
      <c r="S1118" t="s">
        <v>63</v>
      </c>
      <c r="T1118" t="s">
        <v>814</v>
      </c>
      <c r="U1118" t="s">
        <v>56</v>
      </c>
      <c r="V1118" t="s">
        <v>154</v>
      </c>
      <c r="W1118" t="s">
        <v>299</v>
      </c>
      <c r="X1118" t="s">
        <v>119</v>
      </c>
      <c r="Y1118" t="s">
        <v>64</v>
      </c>
      <c r="Z1118" t="s">
        <v>51</v>
      </c>
      <c r="AA1118" t="s">
        <v>206</v>
      </c>
      <c r="AB1118" t="s">
        <v>150</v>
      </c>
      <c r="AC1118" t="s">
        <v>64</v>
      </c>
      <c r="AD1118" t="s">
        <v>248</v>
      </c>
      <c r="AE1118" t="s">
        <v>276</v>
      </c>
      <c r="AF1118" t="s">
        <v>69</v>
      </c>
      <c r="AG1118" t="s">
        <v>774</v>
      </c>
      <c r="AH1118" t="s">
        <v>137</v>
      </c>
      <c r="AI1118" t="s">
        <v>252</v>
      </c>
      <c r="AJ1118" t="s">
        <v>73</v>
      </c>
      <c r="AK1118" t="s">
        <v>167</v>
      </c>
      <c r="AL1118" t="s">
        <v>75</v>
      </c>
      <c r="AM1118" t="s">
        <v>76</v>
      </c>
      <c r="AN1118" t="s">
        <v>78</v>
      </c>
      <c r="AO1118" t="s">
        <v>78</v>
      </c>
      <c r="AP1118" t="s">
        <v>114</v>
      </c>
      <c r="AQ1118" t="s">
        <v>117</v>
      </c>
      <c r="AR1118" t="s">
        <v>64</v>
      </c>
      <c r="AS1118" t="s">
        <v>246</v>
      </c>
      <c r="AT1118" t="s">
        <v>171</v>
      </c>
      <c r="AU1118" t="s">
        <v>84</v>
      </c>
    </row>
    <row r="1119" spans="1:47" hidden="1" x14ac:dyDescent="0.3">
      <c r="A1119" t="s">
        <v>5070</v>
      </c>
      <c r="B1119" t="s">
        <v>5071</v>
      </c>
      <c r="C1119" s="1" t="str">
        <f t="shared" si="98"/>
        <v>21:0103</v>
      </c>
      <c r="D1119" s="1" t="str">
        <f t="shared" si="99"/>
        <v>21:0059</v>
      </c>
      <c r="E1119" t="s">
        <v>5072</v>
      </c>
      <c r="F1119" t="s">
        <v>5073</v>
      </c>
      <c r="H1119">
        <v>67.374854999999997</v>
      </c>
      <c r="I1119">
        <v>-113.919263</v>
      </c>
      <c r="J1119" s="1" t="str">
        <f t="shared" si="96"/>
        <v>Till</v>
      </c>
      <c r="K1119" s="1" t="str">
        <f t="shared" si="97"/>
        <v>&lt;63 micron</v>
      </c>
      <c r="L1119" t="s">
        <v>51</v>
      </c>
      <c r="M1119" t="s">
        <v>72</v>
      </c>
      <c r="N1119" t="s">
        <v>60</v>
      </c>
      <c r="O1119" t="s">
        <v>245</v>
      </c>
      <c r="P1119" t="s">
        <v>355</v>
      </c>
      <c r="Q1119" t="s">
        <v>64</v>
      </c>
      <c r="R1119" t="s">
        <v>70</v>
      </c>
      <c r="S1119" t="s">
        <v>63</v>
      </c>
      <c r="T1119" t="s">
        <v>814</v>
      </c>
      <c r="U1119" t="s">
        <v>81</v>
      </c>
      <c r="V1119" t="s">
        <v>253</v>
      </c>
      <c r="W1119" t="s">
        <v>1277</v>
      </c>
      <c r="X1119" t="s">
        <v>58</v>
      </c>
      <c r="Y1119" t="s">
        <v>64</v>
      </c>
      <c r="Z1119" t="s">
        <v>51</v>
      </c>
      <c r="AA1119" t="s">
        <v>218</v>
      </c>
      <c r="AB1119" t="s">
        <v>487</v>
      </c>
      <c r="AC1119" t="s">
        <v>64</v>
      </c>
      <c r="AD1119" t="s">
        <v>506</v>
      </c>
      <c r="AE1119" t="s">
        <v>814</v>
      </c>
      <c r="AF1119" t="s">
        <v>69</v>
      </c>
      <c r="AG1119" t="s">
        <v>113</v>
      </c>
      <c r="AH1119" t="s">
        <v>137</v>
      </c>
      <c r="AI1119" t="s">
        <v>332</v>
      </c>
      <c r="AJ1119" t="s">
        <v>73</v>
      </c>
      <c r="AK1119" t="s">
        <v>321</v>
      </c>
      <c r="AL1119" t="s">
        <v>75</v>
      </c>
      <c r="AM1119" t="s">
        <v>76</v>
      </c>
      <c r="AN1119" t="s">
        <v>139</v>
      </c>
      <c r="AO1119" t="s">
        <v>219</v>
      </c>
      <c r="AP1119" t="s">
        <v>183</v>
      </c>
      <c r="AQ1119" t="s">
        <v>271</v>
      </c>
      <c r="AR1119" t="s">
        <v>64</v>
      </c>
      <c r="AS1119" t="s">
        <v>55</v>
      </c>
      <c r="AT1119" t="s">
        <v>171</v>
      </c>
      <c r="AU1119" t="s">
        <v>84</v>
      </c>
    </row>
    <row r="1120" spans="1:47" hidden="1" x14ac:dyDescent="0.3">
      <c r="A1120" t="s">
        <v>5074</v>
      </c>
      <c r="B1120" t="s">
        <v>5075</v>
      </c>
      <c r="C1120" s="1" t="str">
        <f t="shared" si="98"/>
        <v>21:0103</v>
      </c>
      <c r="D1120" s="1" t="str">
        <f t="shared" si="99"/>
        <v>21:0059</v>
      </c>
      <c r="E1120" t="s">
        <v>5076</v>
      </c>
      <c r="F1120" t="s">
        <v>5077</v>
      </c>
      <c r="H1120">
        <v>67.4001631</v>
      </c>
      <c r="I1120">
        <v>-113.9636256</v>
      </c>
      <c r="J1120" s="1" t="str">
        <f t="shared" si="96"/>
        <v>Till</v>
      </c>
      <c r="K1120" s="1" t="str">
        <f t="shared" si="97"/>
        <v>&lt;63 micron</v>
      </c>
      <c r="L1120" t="s">
        <v>51</v>
      </c>
      <c r="M1120" t="s">
        <v>422</v>
      </c>
      <c r="N1120" t="s">
        <v>53</v>
      </c>
      <c r="O1120" t="s">
        <v>90</v>
      </c>
      <c r="P1120" t="s">
        <v>78</v>
      </c>
      <c r="Q1120" t="s">
        <v>81</v>
      </c>
      <c r="R1120" t="s">
        <v>113</v>
      </c>
      <c r="S1120" t="s">
        <v>209</v>
      </c>
      <c r="T1120" t="s">
        <v>211</v>
      </c>
      <c r="U1120" t="s">
        <v>116</v>
      </c>
      <c r="V1120" t="s">
        <v>95</v>
      </c>
      <c r="W1120" t="s">
        <v>4794</v>
      </c>
      <c r="X1120" t="s">
        <v>119</v>
      </c>
      <c r="Y1120" t="s">
        <v>64</v>
      </c>
      <c r="Z1120" t="s">
        <v>51</v>
      </c>
      <c r="AA1120" t="s">
        <v>68</v>
      </c>
      <c r="AB1120" t="s">
        <v>487</v>
      </c>
      <c r="AC1120" t="s">
        <v>97</v>
      </c>
      <c r="AD1120" t="s">
        <v>708</v>
      </c>
      <c r="AE1120" t="s">
        <v>507</v>
      </c>
      <c r="AF1120" t="s">
        <v>69</v>
      </c>
      <c r="AG1120" t="s">
        <v>70</v>
      </c>
      <c r="AH1120" t="s">
        <v>137</v>
      </c>
      <c r="AI1120" t="s">
        <v>250</v>
      </c>
      <c r="AJ1120" t="s">
        <v>73</v>
      </c>
      <c r="AK1120" t="s">
        <v>339</v>
      </c>
      <c r="AL1120" t="s">
        <v>75</v>
      </c>
      <c r="AM1120" t="s">
        <v>76</v>
      </c>
      <c r="AN1120" t="s">
        <v>78</v>
      </c>
      <c r="AO1120" t="s">
        <v>78</v>
      </c>
      <c r="AP1120" t="s">
        <v>79</v>
      </c>
      <c r="AQ1120" t="s">
        <v>253</v>
      </c>
      <c r="AR1120" t="s">
        <v>64</v>
      </c>
      <c r="AS1120" t="s">
        <v>92</v>
      </c>
      <c r="AT1120" t="s">
        <v>5078</v>
      </c>
      <c r="AU1120" t="s">
        <v>84</v>
      </c>
    </row>
    <row r="1121" spans="1:47" hidden="1" x14ac:dyDescent="0.3">
      <c r="A1121" t="s">
        <v>5079</v>
      </c>
      <c r="B1121" t="s">
        <v>5080</v>
      </c>
      <c r="C1121" s="1" t="str">
        <f t="shared" si="98"/>
        <v>21:0103</v>
      </c>
      <c r="D1121" s="1" t="str">
        <f t="shared" si="99"/>
        <v>21:0059</v>
      </c>
      <c r="E1121" t="s">
        <v>5081</v>
      </c>
      <c r="F1121" t="s">
        <v>5082</v>
      </c>
      <c r="H1121">
        <v>67.427751599999993</v>
      </c>
      <c r="I1121">
        <v>-113.99390769999999</v>
      </c>
      <c r="J1121" s="1" t="str">
        <f t="shared" si="96"/>
        <v>Till</v>
      </c>
      <c r="K1121" s="1" t="str">
        <f t="shared" si="97"/>
        <v>&lt;63 micron</v>
      </c>
      <c r="L1121" t="s">
        <v>51</v>
      </c>
      <c r="M1121" t="s">
        <v>702</v>
      </c>
      <c r="N1121" t="s">
        <v>53</v>
      </c>
      <c r="O1121" t="s">
        <v>532</v>
      </c>
      <c r="P1121" t="s">
        <v>105</v>
      </c>
      <c r="Q1121" t="s">
        <v>64</v>
      </c>
      <c r="R1121" t="s">
        <v>384</v>
      </c>
      <c r="S1121" t="s">
        <v>119</v>
      </c>
      <c r="T1121" t="s">
        <v>316</v>
      </c>
      <c r="U1121" t="s">
        <v>56</v>
      </c>
      <c r="V1121" t="s">
        <v>95</v>
      </c>
      <c r="W1121" t="s">
        <v>555</v>
      </c>
      <c r="X1121" t="s">
        <v>63</v>
      </c>
      <c r="Y1121" t="s">
        <v>64</v>
      </c>
      <c r="Z1121" t="s">
        <v>51</v>
      </c>
      <c r="AA1121" t="s">
        <v>192</v>
      </c>
      <c r="AB1121" t="s">
        <v>319</v>
      </c>
      <c r="AC1121" t="s">
        <v>64</v>
      </c>
      <c r="AD1121" t="s">
        <v>147</v>
      </c>
      <c r="AE1121" t="s">
        <v>223</v>
      </c>
      <c r="AF1121" t="s">
        <v>69</v>
      </c>
      <c r="AG1121" t="s">
        <v>562</v>
      </c>
      <c r="AH1121" t="s">
        <v>219</v>
      </c>
      <c r="AI1121" t="s">
        <v>474</v>
      </c>
      <c r="AJ1121" t="s">
        <v>73</v>
      </c>
      <c r="AK1121" t="s">
        <v>155</v>
      </c>
      <c r="AL1121" t="s">
        <v>75</v>
      </c>
      <c r="AM1121" t="s">
        <v>76</v>
      </c>
      <c r="AN1121" t="s">
        <v>78</v>
      </c>
      <c r="AO1121" t="s">
        <v>168</v>
      </c>
      <c r="AP1121" t="s">
        <v>114</v>
      </c>
      <c r="AQ1121" t="s">
        <v>82</v>
      </c>
      <c r="AR1121" t="s">
        <v>64</v>
      </c>
      <c r="AS1121" t="s">
        <v>92</v>
      </c>
      <c r="AT1121" t="s">
        <v>2842</v>
      </c>
      <c r="AU1121" t="s">
        <v>84</v>
      </c>
    </row>
    <row r="1122" spans="1:47" hidden="1" x14ac:dyDescent="0.3">
      <c r="A1122" t="s">
        <v>5083</v>
      </c>
      <c r="B1122" t="s">
        <v>5084</v>
      </c>
      <c r="C1122" s="1" t="str">
        <f t="shared" si="98"/>
        <v>21:0103</v>
      </c>
      <c r="D1122" s="1" t="str">
        <f t="shared" si="99"/>
        <v>21:0059</v>
      </c>
      <c r="E1122" t="s">
        <v>5085</v>
      </c>
      <c r="F1122" t="s">
        <v>5086</v>
      </c>
      <c r="H1122">
        <v>67.433289299999998</v>
      </c>
      <c r="I1122">
        <v>-113.87404960000001</v>
      </c>
      <c r="J1122" s="1" t="str">
        <f t="shared" si="96"/>
        <v>Till</v>
      </c>
      <c r="K1122" s="1" t="str">
        <f t="shared" si="97"/>
        <v>&lt;63 micron</v>
      </c>
      <c r="L1122" t="s">
        <v>51</v>
      </c>
      <c r="M1122" t="s">
        <v>474</v>
      </c>
      <c r="N1122" t="s">
        <v>53</v>
      </c>
      <c r="O1122" t="s">
        <v>54</v>
      </c>
      <c r="P1122" t="s">
        <v>78</v>
      </c>
      <c r="Q1122" t="s">
        <v>56</v>
      </c>
      <c r="R1122" t="s">
        <v>123</v>
      </c>
      <c r="S1122" t="s">
        <v>63</v>
      </c>
      <c r="T1122" t="s">
        <v>211</v>
      </c>
      <c r="U1122" t="s">
        <v>116</v>
      </c>
      <c r="V1122" t="s">
        <v>154</v>
      </c>
      <c r="W1122" t="s">
        <v>148</v>
      </c>
      <c r="X1122" t="s">
        <v>63</v>
      </c>
      <c r="Y1122" t="s">
        <v>64</v>
      </c>
      <c r="Z1122" t="s">
        <v>51</v>
      </c>
      <c r="AA1122" t="s">
        <v>334</v>
      </c>
      <c r="AB1122" t="s">
        <v>768</v>
      </c>
      <c r="AC1122" t="s">
        <v>64</v>
      </c>
      <c r="AD1122" t="s">
        <v>451</v>
      </c>
      <c r="AE1122" t="s">
        <v>287</v>
      </c>
      <c r="AF1122" t="s">
        <v>69</v>
      </c>
      <c r="AG1122" t="s">
        <v>131</v>
      </c>
      <c r="AH1122" t="s">
        <v>219</v>
      </c>
      <c r="AI1122" t="s">
        <v>166</v>
      </c>
      <c r="AJ1122" t="s">
        <v>73</v>
      </c>
      <c r="AK1122" t="s">
        <v>210</v>
      </c>
      <c r="AL1122" t="s">
        <v>75</v>
      </c>
      <c r="AM1122" t="s">
        <v>76</v>
      </c>
      <c r="AN1122" t="s">
        <v>78</v>
      </c>
      <c r="AO1122" t="s">
        <v>78</v>
      </c>
      <c r="AP1122" t="s">
        <v>114</v>
      </c>
      <c r="AQ1122" t="s">
        <v>246</v>
      </c>
      <c r="AR1122" t="s">
        <v>64</v>
      </c>
      <c r="AS1122" t="s">
        <v>299</v>
      </c>
      <c r="AT1122" t="s">
        <v>1684</v>
      </c>
      <c r="AU1122" t="s">
        <v>84</v>
      </c>
    </row>
    <row r="1123" spans="1:47" hidden="1" x14ac:dyDescent="0.3">
      <c r="A1123" t="s">
        <v>5087</v>
      </c>
      <c r="B1123" t="s">
        <v>5088</v>
      </c>
      <c r="C1123" s="1" t="str">
        <f t="shared" si="98"/>
        <v>21:0103</v>
      </c>
      <c r="D1123" s="1" t="str">
        <f t="shared" si="99"/>
        <v>21:0059</v>
      </c>
      <c r="E1123" t="s">
        <v>5089</v>
      </c>
      <c r="F1123" t="s">
        <v>5090</v>
      </c>
      <c r="H1123">
        <v>67.487766399999998</v>
      </c>
      <c r="I1123">
        <v>-113.8349643</v>
      </c>
      <c r="J1123" s="1" t="str">
        <f t="shared" si="96"/>
        <v>Till</v>
      </c>
      <c r="K1123" s="1" t="str">
        <f t="shared" si="97"/>
        <v>&lt;63 micron</v>
      </c>
      <c r="L1123" t="s">
        <v>51</v>
      </c>
      <c r="M1123" t="s">
        <v>686</v>
      </c>
      <c r="N1123" t="s">
        <v>53</v>
      </c>
      <c r="O1123" t="s">
        <v>517</v>
      </c>
      <c r="P1123" t="s">
        <v>78</v>
      </c>
      <c r="Q1123" t="s">
        <v>64</v>
      </c>
      <c r="R1123" t="s">
        <v>131</v>
      </c>
      <c r="S1123" t="s">
        <v>97</v>
      </c>
      <c r="T1123" t="s">
        <v>346</v>
      </c>
      <c r="U1123" t="s">
        <v>81</v>
      </c>
      <c r="V1123" t="s">
        <v>95</v>
      </c>
      <c r="W1123" t="s">
        <v>1148</v>
      </c>
      <c r="X1123" t="s">
        <v>63</v>
      </c>
      <c r="Y1123" t="s">
        <v>64</v>
      </c>
      <c r="Z1123" t="s">
        <v>51</v>
      </c>
      <c r="AA1123" t="s">
        <v>149</v>
      </c>
      <c r="AB1123" t="s">
        <v>134</v>
      </c>
      <c r="AC1123" t="s">
        <v>64</v>
      </c>
      <c r="AD1123" t="s">
        <v>139</v>
      </c>
      <c r="AE1123" t="s">
        <v>337</v>
      </c>
      <c r="AF1123" t="s">
        <v>69</v>
      </c>
      <c r="AG1123" t="s">
        <v>190</v>
      </c>
      <c r="AH1123" t="s">
        <v>104</v>
      </c>
      <c r="AI1123" t="s">
        <v>309</v>
      </c>
      <c r="AJ1123" t="s">
        <v>73</v>
      </c>
      <c r="AK1123" t="s">
        <v>60</v>
      </c>
      <c r="AL1123" t="s">
        <v>75</v>
      </c>
      <c r="AM1123" t="s">
        <v>76</v>
      </c>
      <c r="AN1123" t="s">
        <v>78</v>
      </c>
      <c r="AO1123" t="s">
        <v>78</v>
      </c>
      <c r="AP1123" t="s">
        <v>114</v>
      </c>
      <c r="AQ1123" t="s">
        <v>436</v>
      </c>
      <c r="AR1123" t="s">
        <v>64</v>
      </c>
      <c r="AS1123" t="s">
        <v>299</v>
      </c>
      <c r="AT1123" t="s">
        <v>171</v>
      </c>
      <c r="AU1123" t="s">
        <v>84</v>
      </c>
    </row>
    <row r="1124" spans="1:47" hidden="1" x14ac:dyDescent="0.3">
      <c r="A1124" t="s">
        <v>5091</v>
      </c>
      <c r="B1124" t="s">
        <v>5092</v>
      </c>
      <c r="C1124" s="1" t="str">
        <f t="shared" si="98"/>
        <v>21:0103</v>
      </c>
      <c r="D1124" s="1" t="str">
        <f t="shared" si="99"/>
        <v>21:0059</v>
      </c>
      <c r="E1124" t="s">
        <v>5093</v>
      </c>
      <c r="F1124" t="s">
        <v>5094</v>
      </c>
      <c r="H1124">
        <v>67.425590700000001</v>
      </c>
      <c r="I1124">
        <v>-113.7564935</v>
      </c>
      <c r="J1124" s="1" t="str">
        <f t="shared" si="96"/>
        <v>Till</v>
      </c>
      <c r="K1124" s="1" t="str">
        <f t="shared" si="97"/>
        <v>&lt;63 micron</v>
      </c>
      <c r="L1124" t="s">
        <v>51</v>
      </c>
      <c r="M1124" t="s">
        <v>89</v>
      </c>
      <c r="N1124" t="s">
        <v>53</v>
      </c>
      <c r="O1124" t="s">
        <v>631</v>
      </c>
      <c r="P1124" t="s">
        <v>78</v>
      </c>
      <c r="Q1124" t="s">
        <v>81</v>
      </c>
      <c r="R1124" t="s">
        <v>190</v>
      </c>
      <c r="S1124" t="s">
        <v>72</v>
      </c>
      <c r="T1124" t="s">
        <v>413</v>
      </c>
      <c r="U1124" t="s">
        <v>56</v>
      </c>
      <c r="V1124" t="s">
        <v>117</v>
      </c>
      <c r="W1124" t="s">
        <v>1782</v>
      </c>
      <c r="X1124" t="s">
        <v>63</v>
      </c>
      <c r="Y1124" t="s">
        <v>64</v>
      </c>
      <c r="Z1124" t="s">
        <v>51</v>
      </c>
      <c r="AA1124" t="s">
        <v>363</v>
      </c>
      <c r="AB1124" t="s">
        <v>2680</v>
      </c>
      <c r="AC1124" t="s">
        <v>259</v>
      </c>
      <c r="AD1124" t="s">
        <v>820</v>
      </c>
      <c r="AE1124" t="s">
        <v>334</v>
      </c>
      <c r="AF1124" t="s">
        <v>69</v>
      </c>
      <c r="AG1124" t="s">
        <v>106</v>
      </c>
      <c r="AH1124" t="s">
        <v>104</v>
      </c>
      <c r="AI1124" t="s">
        <v>58</v>
      </c>
      <c r="AJ1124" t="s">
        <v>116</v>
      </c>
      <c r="AK1124" t="s">
        <v>125</v>
      </c>
      <c r="AL1124" t="s">
        <v>75</v>
      </c>
      <c r="AM1124" t="s">
        <v>76</v>
      </c>
      <c r="AN1124" t="s">
        <v>253</v>
      </c>
      <c r="AO1124" t="s">
        <v>61</v>
      </c>
      <c r="AP1124" t="s">
        <v>183</v>
      </c>
      <c r="AQ1124" t="s">
        <v>78</v>
      </c>
      <c r="AR1124" t="s">
        <v>64</v>
      </c>
      <c r="AS1124" t="s">
        <v>333</v>
      </c>
      <c r="AT1124" t="s">
        <v>70</v>
      </c>
      <c r="AU1124" t="s">
        <v>84</v>
      </c>
    </row>
    <row r="1125" spans="1:47" hidden="1" x14ac:dyDescent="0.3">
      <c r="A1125" t="s">
        <v>5095</v>
      </c>
      <c r="B1125" t="s">
        <v>5096</v>
      </c>
      <c r="C1125" s="1" t="str">
        <f t="shared" si="98"/>
        <v>21:0103</v>
      </c>
      <c r="D1125" s="1" t="str">
        <f t="shared" si="99"/>
        <v>21:0059</v>
      </c>
      <c r="E1125" t="s">
        <v>5097</v>
      </c>
      <c r="F1125" t="s">
        <v>5098</v>
      </c>
      <c r="H1125">
        <v>67.458857800000004</v>
      </c>
      <c r="I1125">
        <v>-113.70836850000001</v>
      </c>
      <c r="J1125" s="1" t="str">
        <f t="shared" si="96"/>
        <v>Till</v>
      </c>
      <c r="K1125" s="1" t="str">
        <f t="shared" si="97"/>
        <v>&lt;63 micron</v>
      </c>
      <c r="L1125" t="s">
        <v>51</v>
      </c>
      <c r="M1125" t="s">
        <v>533</v>
      </c>
      <c r="N1125" t="s">
        <v>53</v>
      </c>
      <c r="O1125" t="s">
        <v>766</v>
      </c>
      <c r="P1125" t="s">
        <v>78</v>
      </c>
      <c r="Q1125" t="s">
        <v>64</v>
      </c>
      <c r="R1125" t="s">
        <v>621</v>
      </c>
      <c r="S1125" t="s">
        <v>72</v>
      </c>
      <c r="T1125" t="s">
        <v>156</v>
      </c>
      <c r="U1125" t="s">
        <v>56</v>
      </c>
      <c r="V1125" t="s">
        <v>61</v>
      </c>
      <c r="W1125" t="s">
        <v>582</v>
      </c>
      <c r="X1125" t="s">
        <v>63</v>
      </c>
      <c r="Y1125" t="s">
        <v>64</v>
      </c>
      <c r="Z1125" t="s">
        <v>51</v>
      </c>
      <c r="AA1125" t="s">
        <v>120</v>
      </c>
      <c r="AB1125" t="s">
        <v>1172</v>
      </c>
      <c r="AC1125" t="s">
        <v>64</v>
      </c>
      <c r="AD1125" t="s">
        <v>854</v>
      </c>
      <c r="AE1125" t="s">
        <v>276</v>
      </c>
      <c r="AF1125" t="s">
        <v>69</v>
      </c>
      <c r="AG1125" t="s">
        <v>494</v>
      </c>
      <c r="AH1125" t="s">
        <v>104</v>
      </c>
      <c r="AI1125" t="s">
        <v>232</v>
      </c>
      <c r="AJ1125" t="s">
        <v>73</v>
      </c>
      <c r="AK1125" t="s">
        <v>60</v>
      </c>
      <c r="AL1125" t="s">
        <v>75</v>
      </c>
      <c r="AM1125" t="s">
        <v>76</v>
      </c>
      <c r="AN1125" t="s">
        <v>78</v>
      </c>
      <c r="AO1125" t="s">
        <v>137</v>
      </c>
      <c r="AP1125" t="s">
        <v>260</v>
      </c>
      <c r="AQ1125" t="s">
        <v>436</v>
      </c>
      <c r="AR1125" t="s">
        <v>64</v>
      </c>
      <c r="AS1125" t="s">
        <v>92</v>
      </c>
      <c r="AT1125" t="s">
        <v>171</v>
      </c>
      <c r="AU1125" t="s">
        <v>84</v>
      </c>
    </row>
    <row r="1126" spans="1:47" hidden="1" x14ac:dyDescent="0.3">
      <c r="A1126" t="s">
        <v>5099</v>
      </c>
      <c r="B1126" t="s">
        <v>5100</v>
      </c>
      <c r="C1126" s="1" t="str">
        <f t="shared" si="98"/>
        <v>21:0103</v>
      </c>
      <c r="D1126" s="1" t="str">
        <f t="shared" si="99"/>
        <v>21:0059</v>
      </c>
      <c r="E1126" t="s">
        <v>5101</v>
      </c>
      <c r="F1126" t="s">
        <v>5102</v>
      </c>
      <c r="H1126">
        <v>67.403364600000003</v>
      </c>
      <c r="I1126">
        <v>-113.7140594</v>
      </c>
      <c r="J1126" s="1" t="str">
        <f t="shared" si="96"/>
        <v>Till</v>
      </c>
      <c r="K1126" s="1" t="str">
        <f t="shared" si="97"/>
        <v>&lt;63 micron</v>
      </c>
      <c r="L1126" t="s">
        <v>51</v>
      </c>
      <c r="M1126" t="s">
        <v>63</v>
      </c>
      <c r="N1126" t="s">
        <v>53</v>
      </c>
      <c r="O1126" t="s">
        <v>743</v>
      </c>
      <c r="P1126" t="s">
        <v>78</v>
      </c>
      <c r="Q1126" t="s">
        <v>64</v>
      </c>
      <c r="R1126" t="s">
        <v>197</v>
      </c>
      <c r="S1126" t="s">
        <v>63</v>
      </c>
      <c r="T1126" t="s">
        <v>354</v>
      </c>
      <c r="U1126" t="s">
        <v>56</v>
      </c>
      <c r="V1126" t="s">
        <v>147</v>
      </c>
      <c r="W1126" t="s">
        <v>543</v>
      </c>
      <c r="X1126" t="s">
        <v>119</v>
      </c>
      <c r="Y1126" t="s">
        <v>64</v>
      </c>
      <c r="Z1126" t="s">
        <v>51</v>
      </c>
      <c r="AA1126" t="s">
        <v>346</v>
      </c>
      <c r="AB1126" t="s">
        <v>753</v>
      </c>
      <c r="AC1126" t="s">
        <v>64</v>
      </c>
      <c r="AD1126" t="s">
        <v>820</v>
      </c>
      <c r="AE1126" t="s">
        <v>206</v>
      </c>
      <c r="AF1126" t="s">
        <v>69</v>
      </c>
      <c r="AG1126" t="s">
        <v>234</v>
      </c>
      <c r="AH1126" t="s">
        <v>137</v>
      </c>
      <c r="AI1126" t="s">
        <v>464</v>
      </c>
      <c r="AJ1126" t="s">
        <v>73</v>
      </c>
      <c r="AK1126" t="s">
        <v>124</v>
      </c>
      <c r="AL1126" t="s">
        <v>75</v>
      </c>
      <c r="AM1126" t="s">
        <v>76</v>
      </c>
      <c r="AN1126" t="s">
        <v>147</v>
      </c>
      <c r="AO1126" t="s">
        <v>137</v>
      </c>
      <c r="AP1126" t="s">
        <v>260</v>
      </c>
      <c r="AQ1126" t="s">
        <v>170</v>
      </c>
      <c r="AR1126" t="s">
        <v>64</v>
      </c>
      <c r="AS1126" t="s">
        <v>55</v>
      </c>
      <c r="AT1126" t="s">
        <v>5103</v>
      </c>
      <c r="AU1126" t="s">
        <v>84</v>
      </c>
    </row>
    <row r="1127" spans="1:47" hidden="1" x14ac:dyDescent="0.3">
      <c r="A1127" t="s">
        <v>5104</v>
      </c>
      <c r="B1127" t="s">
        <v>5105</v>
      </c>
      <c r="C1127" s="1" t="str">
        <f t="shared" si="98"/>
        <v>21:0103</v>
      </c>
      <c r="D1127" s="1" t="str">
        <f t="shared" si="99"/>
        <v>21:0059</v>
      </c>
      <c r="E1127" t="s">
        <v>5101</v>
      </c>
      <c r="F1127" t="s">
        <v>5106</v>
      </c>
      <c r="H1127">
        <v>67.403364600000003</v>
      </c>
      <c r="I1127">
        <v>-113.7140594</v>
      </c>
      <c r="J1127" s="1" t="str">
        <f t="shared" si="96"/>
        <v>Till</v>
      </c>
      <c r="K1127" s="1" t="str">
        <f t="shared" si="97"/>
        <v>&lt;63 micron</v>
      </c>
      <c r="L1127" t="s">
        <v>51</v>
      </c>
      <c r="M1127" t="s">
        <v>117</v>
      </c>
      <c r="N1127" t="s">
        <v>60</v>
      </c>
      <c r="O1127" t="s">
        <v>406</v>
      </c>
      <c r="P1127" t="s">
        <v>126</v>
      </c>
      <c r="Q1127" t="s">
        <v>81</v>
      </c>
      <c r="R1127" t="s">
        <v>127</v>
      </c>
      <c r="S1127" t="s">
        <v>97</v>
      </c>
      <c r="T1127" t="s">
        <v>814</v>
      </c>
      <c r="U1127" t="s">
        <v>81</v>
      </c>
      <c r="V1127" t="s">
        <v>147</v>
      </c>
      <c r="W1127" t="s">
        <v>220</v>
      </c>
      <c r="X1127" t="s">
        <v>63</v>
      </c>
      <c r="Y1127" t="s">
        <v>64</v>
      </c>
      <c r="Z1127" t="s">
        <v>51</v>
      </c>
      <c r="AA1127" t="s">
        <v>120</v>
      </c>
      <c r="AB1127" t="s">
        <v>2761</v>
      </c>
      <c r="AC1127" t="s">
        <v>56</v>
      </c>
      <c r="AD1127" t="s">
        <v>506</v>
      </c>
      <c r="AE1127" t="s">
        <v>470</v>
      </c>
      <c r="AF1127" t="s">
        <v>69</v>
      </c>
      <c r="AG1127" t="s">
        <v>389</v>
      </c>
      <c r="AH1127" t="s">
        <v>104</v>
      </c>
      <c r="AI1127" t="s">
        <v>293</v>
      </c>
      <c r="AJ1127" t="s">
        <v>73</v>
      </c>
      <c r="AK1127" t="s">
        <v>355</v>
      </c>
      <c r="AL1127" t="s">
        <v>75</v>
      </c>
      <c r="AM1127" t="s">
        <v>76</v>
      </c>
      <c r="AN1127" t="s">
        <v>82</v>
      </c>
      <c r="AO1127" t="s">
        <v>137</v>
      </c>
      <c r="AP1127" t="s">
        <v>209</v>
      </c>
      <c r="AQ1127" t="s">
        <v>92</v>
      </c>
      <c r="AR1127" t="s">
        <v>64</v>
      </c>
      <c r="AS1127" t="s">
        <v>333</v>
      </c>
      <c r="AT1127" t="s">
        <v>2060</v>
      </c>
      <c r="AU1127" t="s">
        <v>84</v>
      </c>
    </row>
    <row r="1128" spans="1:47" hidden="1" x14ac:dyDescent="0.3">
      <c r="A1128" t="s">
        <v>5107</v>
      </c>
      <c r="B1128" t="s">
        <v>5108</v>
      </c>
      <c r="C1128" s="1" t="str">
        <f t="shared" si="98"/>
        <v>21:0103</v>
      </c>
      <c r="D1128" s="1" t="str">
        <f t="shared" si="99"/>
        <v>21:0059</v>
      </c>
      <c r="E1128" t="s">
        <v>5109</v>
      </c>
      <c r="F1128" t="s">
        <v>5110</v>
      </c>
      <c r="H1128">
        <v>67.372435400000001</v>
      </c>
      <c r="I1128">
        <v>-113.6237658</v>
      </c>
      <c r="J1128" s="1" t="str">
        <f t="shared" si="96"/>
        <v>Till</v>
      </c>
      <c r="K1128" s="1" t="str">
        <f t="shared" si="97"/>
        <v>&lt;63 micron</v>
      </c>
      <c r="L1128" t="s">
        <v>51</v>
      </c>
      <c r="M1128" t="s">
        <v>181</v>
      </c>
      <c r="N1128" t="s">
        <v>53</v>
      </c>
      <c r="O1128" t="s">
        <v>112</v>
      </c>
      <c r="P1128" t="s">
        <v>92</v>
      </c>
      <c r="Q1128" t="s">
        <v>259</v>
      </c>
      <c r="R1128" t="s">
        <v>113</v>
      </c>
      <c r="S1128" t="s">
        <v>72</v>
      </c>
      <c r="T1128" t="s">
        <v>296</v>
      </c>
      <c r="U1128" t="s">
        <v>81</v>
      </c>
      <c r="V1128" t="s">
        <v>61</v>
      </c>
      <c r="W1128" t="s">
        <v>605</v>
      </c>
      <c r="X1128" t="s">
        <v>119</v>
      </c>
      <c r="Y1128" t="s">
        <v>64</v>
      </c>
      <c r="Z1128" t="s">
        <v>51</v>
      </c>
      <c r="AA1128" t="s">
        <v>346</v>
      </c>
      <c r="AB1128" t="s">
        <v>487</v>
      </c>
      <c r="AC1128" t="s">
        <v>64</v>
      </c>
      <c r="AD1128" t="s">
        <v>427</v>
      </c>
      <c r="AE1128" t="s">
        <v>223</v>
      </c>
      <c r="AF1128" t="s">
        <v>69</v>
      </c>
      <c r="AG1128" t="s">
        <v>774</v>
      </c>
      <c r="AH1128" t="s">
        <v>137</v>
      </c>
      <c r="AI1128" t="s">
        <v>239</v>
      </c>
      <c r="AJ1128" t="s">
        <v>73</v>
      </c>
      <c r="AK1128" t="s">
        <v>355</v>
      </c>
      <c r="AL1128" t="s">
        <v>75</v>
      </c>
      <c r="AM1128" t="s">
        <v>282</v>
      </c>
      <c r="AN1128" t="s">
        <v>95</v>
      </c>
      <c r="AO1128" t="s">
        <v>168</v>
      </c>
      <c r="AP1128" t="s">
        <v>260</v>
      </c>
      <c r="AQ1128" t="s">
        <v>595</v>
      </c>
      <c r="AR1128" t="s">
        <v>64</v>
      </c>
      <c r="AS1128" t="s">
        <v>299</v>
      </c>
      <c r="AT1128" t="s">
        <v>825</v>
      </c>
      <c r="AU1128" t="s">
        <v>84</v>
      </c>
    </row>
    <row r="1129" spans="1:47" hidden="1" x14ac:dyDescent="0.3">
      <c r="A1129" t="s">
        <v>5111</v>
      </c>
      <c r="B1129" t="s">
        <v>5112</v>
      </c>
      <c r="C1129" s="1" t="str">
        <f t="shared" si="98"/>
        <v>21:0103</v>
      </c>
      <c r="D1129" s="1" t="str">
        <f t="shared" si="99"/>
        <v>21:0059</v>
      </c>
      <c r="E1129" t="s">
        <v>5113</v>
      </c>
      <c r="F1129" t="s">
        <v>5114</v>
      </c>
      <c r="H1129">
        <v>67.321823800000004</v>
      </c>
      <c r="I1129">
        <v>-113.5297197</v>
      </c>
      <c r="J1129" s="1" t="str">
        <f t="shared" si="96"/>
        <v>Till</v>
      </c>
      <c r="K1129" s="1" t="str">
        <f t="shared" si="97"/>
        <v>&lt;63 micron</v>
      </c>
      <c r="L1129" t="s">
        <v>51</v>
      </c>
      <c r="M1129" t="s">
        <v>80</v>
      </c>
      <c r="N1129" t="s">
        <v>53</v>
      </c>
      <c r="O1129" t="s">
        <v>54</v>
      </c>
      <c r="P1129" t="s">
        <v>196</v>
      </c>
      <c r="Q1129" t="s">
        <v>64</v>
      </c>
      <c r="R1129" t="s">
        <v>420</v>
      </c>
      <c r="S1129" t="s">
        <v>58</v>
      </c>
      <c r="T1129" t="s">
        <v>156</v>
      </c>
      <c r="U1129" t="s">
        <v>56</v>
      </c>
      <c r="V1129" t="s">
        <v>253</v>
      </c>
      <c r="W1129" t="s">
        <v>5115</v>
      </c>
      <c r="X1129" t="s">
        <v>58</v>
      </c>
      <c r="Y1129" t="s">
        <v>64</v>
      </c>
      <c r="Z1129" t="s">
        <v>51</v>
      </c>
      <c r="AA1129" t="s">
        <v>156</v>
      </c>
      <c r="AB1129" t="s">
        <v>2169</v>
      </c>
      <c r="AC1129" t="s">
        <v>64</v>
      </c>
      <c r="AD1129" t="s">
        <v>300</v>
      </c>
      <c r="AE1129" t="s">
        <v>354</v>
      </c>
      <c r="AF1129" t="s">
        <v>179</v>
      </c>
      <c r="AG1129" t="s">
        <v>106</v>
      </c>
      <c r="AH1129" t="s">
        <v>219</v>
      </c>
      <c r="AI1129" t="s">
        <v>72</v>
      </c>
      <c r="AJ1129" t="s">
        <v>73</v>
      </c>
      <c r="AK1129" t="s">
        <v>226</v>
      </c>
      <c r="AL1129" t="s">
        <v>75</v>
      </c>
      <c r="AM1129" t="s">
        <v>76</v>
      </c>
      <c r="AN1129" t="s">
        <v>78</v>
      </c>
      <c r="AO1129" t="s">
        <v>78</v>
      </c>
      <c r="AP1129" t="s">
        <v>281</v>
      </c>
      <c r="AQ1129" t="s">
        <v>210</v>
      </c>
      <c r="AR1129" t="s">
        <v>64</v>
      </c>
      <c r="AS1129" t="s">
        <v>481</v>
      </c>
      <c r="AT1129" t="s">
        <v>774</v>
      </c>
      <c r="AU1129" t="s">
        <v>84</v>
      </c>
    </row>
    <row r="1130" spans="1:47" hidden="1" x14ac:dyDescent="0.3">
      <c r="A1130" t="s">
        <v>5116</v>
      </c>
      <c r="B1130" t="s">
        <v>5117</v>
      </c>
      <c r="C1130" s="1" t="str">
        <f t="shared" si="98"/>
        <v>21:0103</v>
      </c>
      <c r="D1130" s="1" t="str">
        <f t="shared" si="99"/>
        <v>21:0059</v>
      </c>
      <c r="E1130" t="s">
        <v>5118</v>
      </c>
      <c r="F1130" t="s">
        <v>5119</v>
      </c>
      <c r="H1130">
        <v>67.560929400000006</v>
      </c>
      <c r="I1130">
        <v>-112.4106841</v>
      </c>
      <c r="J1130" s="1" t="str">
        <f t="shared" si="96"/>
        <v>Till</v>
      </c>
      <c r="K1130" s="1" t="str">
        <f t="shared" si="97"/>
        <v>&lt;63 micron</v>
      </c>
      <c r="L1130" t="s">
        <v>51</v>
      </c>
      <c r="M1130" t="s">
        <v>74</v>
      </c>
      <c r="N1130" t="s">
        <v>56</v>
      </c>
      <c r="O1130" t="s">
        <v>5120</v>
      </c>
      <c r="P1130" t="s">
        <v>91</v>
      </c>
      <c r="Q1130" t="s">
        <v>56</v>
      </c>
      <c r="R1130" t="s">
        <v>140</v>
      </c>
      <c r="S1130" t="s">
        <v>178</v>
      </c>
      <c r="T1130" t="s">
        <v>70</v>
      </c>
      <c r="U1130" t="s">
        <v>56</v>
      </c>
      <c r="V1130" t="s">
        <v>147</v>
      </c>
      <c r="W1130" t="s">
        <v>5121</v>
      </c>
      <c r="X1130" t="s">
        <v>97</v>
      </c>
      <c r="Y1130" t="s">
        <v>64</v>
      </c>
      <c r="Z1130" t="s">
        <v>51</v>
      </c>
      <c r="AA1130" t="s">
        <v>149</v>
      </c>
      <c r="AB1130" t="s">
        <v>487</v>
      </c>
      <c r="AC1130" t="s">
        <v>181</v>
      </c>
      <c r="AD1130" t="s">
        <v>733</v>
      </c>
      <c r="AE1130" t="s">
        <v>176</v>
      </c>
      <c r="AF1130" t="s">
        <v>69</v>
      </c>
      <c r="AG1130" t="s">
        <v>494</v>
      </c>
      <c r="AH1130" t="s">
        <v>104</v>
      </c>
      <c r="AI1130" t="s">
        <v>260</v>
      </c>
      <c r="AJ1130" t="s">
        <v>73</v>
      </c>
      <c r="AK1130" t="s">
        <v>52</v>
      </c>
      <c r="AL1130" t="s">
        <v>75</v>
      </c>
      <c r="AM1130" t="s">
        <v>76</v>
      </c>
      <c r="AN1130" t="s">
        <v>95</v>
      </c>
      <c r="AO1130" t="s">
        <v>78</v>
      </c>
      <c r="AP1130" t="s">
        <v>183</v>
      </c>
      <c r="AQ1130" t="s">
        <v>126</v>
      </c>
      <c r="AR1130" t="s">
        <v>64</v>
      </c>
      <c r="AS1130" t="s">
        <v>436</v>
      </c>
      <c r="AT1130" t="s">
        <v>3231</v>
      </c>
      <c r="AU1130" t="s">
        <v>84</v>
      </c>
    </row>
    <row r="1131" spans="1:47" hidden="1" x14ac:dyDescent="0.3">
      <c r="A1131" t="s">
        <v>5122</v>
      </c>
      <c r="B1131" t="s">
        <v>5123</v>
      </c>
      <c r="C1131" s="1" t="str">
        <f t="shared" si="98"/>
        <v>21:0103</v>
      </c>
      <c r="D1131" s="1" t="str">
        <f t="shared" si="99"/>
        <v>21:0059</v>
      </c>
      <c r="E1131" t="s">
        <v>5124</v>
      </c>
      <c r="F1131" t="s">
        <v>5125</v>
      </c>
      <c r="H1131">
        <v>67.527245699999995</v>
      </c>
      <c r="I1131">
        <v>-112.2997117</v>
      </c>
      <c r="J1131" s="1" t="str">
        <f t="shared" si="96"/>
        <v>Till</v>
      </c>
      <c r="K1131" s="1" t="str">
        <f t="shared" si="97"/>
        <v>&lt;63 micron</v>
      </c>
      <c r="L1131" t="s">
        <v>51</v>
      </c>
      <c r="M1131" t="s">
        <v>209</v>
      </c>
      <c r="N1131" t="s">
        <v>81</v>
      </c>
      <c r="O1131" t="s">
        <v>2632</v>
      </c>
      <c r="P1131" t="s">
        <v>78</v>
      </c>
      <c r="Q1131" t="s">
        <v>116</v>
      </c>
      <c r="R1131" t="s">
        <v>131</v>
      </c>
      <c r="S1131" t="s">
        <v>269</v>
      </c>
      <c r="T1131" t="s">
        <v>261</v>
      </c>
      <c r="U1131" t="s">
        <v>116</v>
      </c>
      <c r="V1131" t="s">
        <v>95</v>
      </c>
      <c r="W1131" t="s">
        <v>5126</v>
      </c>
      <c r="X1131" t="s">
        <v>181</v>
      </c>
      <c r="Y1131" t="s">
        <v>64</v>
      </c>
      <c r="Z1131" t="s">
        <v>51</v>
      </c>
      <c r="AA1131" t="s">
        <v>192</v>
      </c>
      <c r="AB1131" t="s">
        <v>1172</v>
      </c>
      <c r="AC1131" t="s">
        <v>64</v>
      </c>
      <c r="AD1131" t="s">
        <v>713</v>
      </c>
      <c r="AE1131" t="s">
        <v>276</v>
      </c>
      <c r="AF1131" t="s">
        <v>69</v>
      </c>
      <c r="AG1131" t="s">
        <v>94</v>
      </c>
      <c r="AH1131" t="s">
        <v>219</v>
      </c>
      <c r="AI1131" t="s">
        <v>114</v>
      </c>
      <c r="AJ1131" t="s">
        <v>73</v>
      </c>
      <c r="AK1131" t="s">
        <v>60</v>
      </c>
      <c r="AL1131" t="s">
        <v>75</v>
      </c>
      <c r="AM1131" t="s">
        <v>282</v>
      </c>
      <c r="AN1131" t="s">
        <v>78</v>
      </c>
      <c r="AO1131" t="s">
        <v>137</v>
      </c>
      <c r="AP1131" t="s">
        <v>183</v>
      </c>
      <c r="AQ1131" t="s">
        <v>340</v>
      </c>
      <c r="AR1131" t="s">
        <v>64</v>
      </c>
      <c r="AS1131" t="s">
        <v>55</v>
      </c>
      <c r="AT1131" t="s">
        <v>790</v>
      </c>
      <c r="AU1131" t="s">
        <v>84</v>
      </c>
    </row>
    <row r="1132" spans="1:47" hidden="1" x14ac:dyDescent="0.3">
      <c r="A1132" t="s">
        <v>5127</v>
      </c>
      <c r="B1132" t="s">
        <v>5128</v>
      </c>
      <c r="C1132" s="1" t="str">
        <f t="shared" si="98"/>
        <v>21:0103</v>
      </c>
      <c r="D1132" s="1" t="str">
        <f t="shared" si="99"/>
        <v>21:0059</v>
      </c>
      <c r="E1132" t="s">
        <v>5129</v>
      </c>
      <c r="F1132" t="s">
        <v>5130</v>
      </c>
      <c r="H1132">
        <v>67.597642699999994</v>
      </c>
      <c r="I1132">
        <v>-112.3176526</v>
      </c>
      <c r="J1132" s="1" t="str">
        <f t="shared" si="96"/>
        <v>Till</v>
      </c>
      <c r="K1132" s="1" t="str">
        <f t="shared" si="97"/>
        <v>&lt;63 micron</v>
      </c>
      <c r="L1132" t="s">
        <v>51</v>
      </c>
      <c r="M1132" t="s">
        <v>584</v>
      </c>
      <c r="N1132" t="s">
        <v>181</v>
      </c>
      <c r="O1132" t="s">
        <v>5120</v>
      </c>
      <c r="P1132" t="s">
        <v>78</v>
      </c>
      <c r="Q1132" t="s">
        <v>64</v>
      </c>
      <c r="R1132" t="s">
        <v>132</v>
      </c>
      <c r="S1132" t="s">
        <v>79</v>
      </c>
      <c r="T1132" t="s">
        <v>389</v>
      </c>
      <c r="U1132" t="s">
        <v>60</v>
      </c>
      <c r="V1132" t="s">
        <v>95</v>
      </c>
      <c r="W1132" t="s">
        <v>5131</v>
      </c>
      <c r="X1132" t="s">
        <v>97</v>
      </c>
      <c r="Y1132" t="s">
        <v>64</v>
      </c>
      <c r="Z1132" t="s">
        <v>51</v>
      </c>
      <c r="AA1132" t="s">
        <v>65</v>
      </c>
      <c r="AB1132" t="s">
        <v>768</v>
      </c>
      <c r="AC1132" t="s">
        <v>64</v>
      </c>
      <c r="AD1132" t="s">
        <v>1013</v>
      </c>
      <c r="AE1132" t="s">
        <v>470</v>
      </c>
      <c r="AF1132" t="s">
        <v>69</v>
      </c>
      <c r="AG1132" t="s">
        <v>179</v>
      </c>
      <c r="AH1132" t="s">
        <v>168</v>
      </c>
      <c r="AI1132" t="s">
        <v>114</v>
      </c>
      <c r="AJ1132" t="s">
        <v>73</v>
      </c>
      <c r="AK1132" t="s">
        <v>153</v>
      </c>
      <c r="AL1132" t="s">
        <v>75</v>
      </c>
      <c r="AM1132" t="s">
        <v>76</v>
      </c>
      <c r="AN1132" t="s">
        <v>78</v>
      </c>
      <c r="AO1132" t="s">
        <v>78</v>
      </c>
      <c r="AP1132" t="s">
        <v>178</v>
      </c>
      <c r="AQ1132" t="s">
        <v>82</v>
      </c>
      <c r="AR1132" t="s">
        <v>64</v>
      </c>
      <c r="AS1132" t="s">
        <v>436</v>
      </c>
      <c r="AT1132" t="s">
        <v>1599</v>
      </c>
      <c r="AU1132" t="s">
        <v>84</v>
      </c>
    </row>
    <row r="1133" spans="1:47" hidden="1" x14ac:dyDescent="0.3">
      <c r="A1133" t="s">
        <v>5132</v>
      </c>
      <c r="B1133" t="s">
        <v>5133</v>
      </c>
      <c r="C1133" s="1" t="str">
        <f t="shared" si="98"/>
        <v>21:0103</v>
      </c>
      <c r="D1133" s="1" t="str">
        <f t="shared" si="99"/>
        <v>21:0059</v>
      </c>
      <c r="E1133" t="s">
        <v>5134</v>
      </c>
      <c r="F1133" t="s">
        <v>5135</v>
      </c>
      <c r="H1133">
        <v>67.637010000000004</v>
      </c>
      <c r="I1133">
        <v>-112.4382076</v>
      </c>
      <c r="J1133" s="1" t="str">
        <f t="shared" si="96"/>
        <v>Till</v>
      </c>
      <c r="K1133" s="1" t="str">
        <f t="shared" si="97"/>
        <v>&lt;63 micron</v>
      </c>
      <c r="L1133" t="s">
        <v>51</v>
      </c>
      <c r="M1133" t="s">
        <v>321</v>
      </c>
      <c r="N1133" t="s">
        <v>53</v>
      </c>
      <c r="O1133" t="s">
        <v>406</v>
      </c>
      <c r="P1133" t="s">
        <v>56</v>
      </c>
      <c r="Q1133" t="s">
        <v>64</v>
      </c>
      <c r="R1133" t="s">
        <v>115</v>
      </c>
      <c r="S1133" t="s">
        <v>79</v>
      </c>
      <c r="T1133" t="s">
        <v>70</v>
      </c>
      <c r="U1133" t="s">
        <v>181</v>
      </c>
      <c r="V1133" t="s">
        <v>117</v>
      </c>
      <c r="W1133" t="s">
        <v>473</v>
      </c>
      <c r="X1133" t="s">
        <v>97</v>
      </c>
      <c r="Y1133" t="s">
        <v>64</v>
      </c>
      <c r="Z1133" t="s">
        <v>51</v>
      </c>
      <c r="AA1133" t="s">
        <v>338</v>
      </c>
      <c r="AB1133" t="s">
        <v>2349</v>
      </c>
      <c r="AC1133" t="s">
        <v>116</v>
      </c>
      <c r="AD1133" t="s">
        <v>1548</v>
      </c>
      <c r="AE1133" t="s">
        <v>101</v>
      </c>
      <c r="AF1133" t="s">
        <v>69</v>
      </c>
      <c r="AG1133" t="s">
        <v>954</v>
      </c>
      <c r="AH1133" t="s">
        <v>259</v>
      </c>
      <c r="AI1133" t="s">
        <v>183</v>
      </c>
      <c r="AJ1133" t="s">
        <v>73</v>
      </c>
      <c r="AK1133" t="s">
        <v>125</v>
      </c>
      <c r="AL1133" t="s">
        <v>75</v>
      </c>
      <c r="AM1133" t="s">
        <v>76</v>
      </c>
      <c r="AN1133" t="s">
        <v>253</v>
      </c>
      <c r="AO1133" t="s">
        <v>259</v>
      </c>
      <c r="AP1133" t="s">
        <v>178</v>
      </c>
      <c r="AQ1133" t="s">
        <v>333</v>
      </c>
      <c r="AR1133" t="s">
        <v>64</v>
      </c>
      <c r="AS1133" t="s">
        <v>56</v>
      </c>
      <c r="AT1133" t="s">
        <v>488</v>
      </c>
      <c r="AU1133" t="s">
        <v>84</v>
      </c>
    </row>
    <row r="1134" spans="1:47" hidden="1" x14ac:dyDescent="0.3">
      <c r="A1134" t="s">
        <v>5136</v>
      </c>
      <c r="B1134" t="s">
        <v>5137</v>
      </c>
      <c r="C1134" s="1" t="str">
        <f t="shared" si="98"/>
        <v>21:0103</v>
      </c>
      <c r="D1134" s="1" t="str">
        <f t="shared" si="99"/>
        <v>21:0059</v>
      </c>
      <c r="E1134" t="s">
        <v>5138</v>
      </c>
      <c r="F1134" t="s">
        <v>5139</v>
      </c>
      <c r="H1134">
        <v>67.641581099999996</v>
      </c>
      <c r="I1134">
        <v>-112.32798029999999</v>
      </c>
      <c r="J1134" s="1" t="str">
        <f t="shared" si="96"/>
        <v>Till</v>
      </c>
      <c r="K1134" s="1" t="str">
        <f t="shared" si="97"/>
        <v>&lt;63 micron</v>
      </c>
      <c r="L1134" t="s">
        <v>51</v>
      </c>
      <c r="M1134" t="s">
        <v>208</v>
      </c>
      <c r="N1134" t="s">
        <v>53</v>
      </c>
      <c r="O1134" t="s">
        <v>2632</v>
      </c>
      <c r="P1134" t="s">
        <v>78</v>
      </c>
      <c r="Q1134" t="s">
        <v>116</v>
      </c>
      <c r="R1134" t="s">
        <v>369</v>
      </c>
      <c r="S1134" t="s">
        <v>58</v>
      </c>
      <c r="T1134" t="s">
        <v>413</v>
      </c>
      <c r="U1134" t="s">
        <v>56</v>
      </c>
      <c r="V1134" t="s">
        <v>259</v>
      </c>
      <c r="W1134" t="s">
        <v>1943</v>
      </c>
      <c r="X1134" t="s">
        <v>97</v>
      </c>
      <c r="Y1134" t="s">
        <v>64</v>
      </c>
      <c r="Z1134" t="s">
        <v>51</v>
      </c>
      <c r="AA1134" t="s">
        <v>336</v>
      </c>
      <c r="AB1134" t="s">
        <v>134</v>
      </c>
      <c r="AC1134" t="s">
        <v>181</v>
      </c>
      <c r="AD1134" t="s">
        <v>1135</v>
      </c>
      <c r="AE1134" t="s">
        <v>507</v>
      </c>
      <c r="AF1134" t="s">
        <v>69</v>
      </c>
      <c r="AG1134" t="s">
        <v>106</v>
      </c>
      <c r="AH1134" t="s">
        <v>251</v>
      </c>
      <c r="AI1134" t="s">
        <v>195</v>
      </c>
      <c r="AJ1134" t="s">
        <v>73</v>
      </c>
      <c r="AK1134" t="s">
        <v>210</v>
      </c>
      <c r="AL1134" t="s">
        <v>75</v>
      </c>
      <c r="AM1134" t="s">
        <v>76</v>
      </c>
      <c r="AN1134" t="s">
        <v>78</v>
      </c>
      <c r="AO1134" t="s">
        <v>78</v>
      </c>
      <c r="AP1134" t="s">
        <v>79</v>
      </c>
      <c r="AQ1134" t="s">
        <v>78</v>
      </c>
      <c r="AR1134" t="s">
        <v>64</v>
      </c>
      <c r="AS1134" t="s">
        <v>81</v>
      </c>
      <c r="AT1134" t="s">
        <v>5140</v>
      </c>
      <c r="AU1134" t="s">
        <v>84</v>
      </c>
    </row>
    <row r="1135" spans="1:47" hidden="1" x14ac:dyDescent="0.3">
      <c r="A1135" t="s">
        <v>5141</v>
      </c>
      <c r="B1135" t="s">
        <v>5142</v>
      </c>
      <c r="C1135" s="1" t="str">
        <f t="shared" si="98"/>
        <v>21:0103</v>
      </c>
      <c r="D1135" s="1" t="str">
        <f t="shared" si="99"/>
        <v>21:0059</v>
      </c>
      <c r="E1135" t="s">
        <v>5143</v>
      </c>
      <c r="F1135" t="s">
        <v>5144</v>
      </c>
      <c r="H1135">
        <v>67.666844600000005</v>
      </c>
      <c r="I1135">
        <v>-112.3605416</v>
      </c>
      <c r="J1135" s="1" t="str">
        <f t="shared" si="96"/>
        <v>Till</v>
      </c>
      <c r="K1135" s="1" t="str">
        <f t="shared" si="97"/>
        <v>&lt;63 micron</v>
      </c>
      <c r="L1135" t="s">
        <v>51</v>
      </c>
      <c r="M1135" t="s">
        <v>584</v>
      </c>
      <c r="N1135" t="s">
        <v>53</v>
      </c>
      <c r="O1135" t="s">
        <v>177</v>
      </c>
      <c r="P1135" t="s">
        <v>78</v>
      </c>
      <c r="Q1135" t="s">
        <v>64</v>
      </c>
      <c r="R1135" t="s">
        <v>113</v>
      </c>
      <c r="S1135" t="s">
        <v>183</v>
      </c>
      <c r="T1135" t="s">
        <v>520</v>
      </c>
      <c r="U1135" t="s">
        <v>60</v>
      </c>
      <c r="V1135" t="s">
        <v>61</v>
      </c>
      <c r="W1135" t="s">
        <v>5145</v>
      </c>
      <c r="X1135" t="s">
        <v>181</v>
      </c>
      <c r="Y1135" t="s">
        <v>64</v>
      </c>
      <c r="Z1135" t="s">
        <v>51</v>
      </c>
      <c r="AA1135" t="s">
        <v>149</v>
      </c>
      <c r="AB1135" t="s">
        <v>576</v>
      </c>
      <c r="AC1135" t="s">
        <v>259</v>
      </c>
      <c r="AD1135" t="s">
        <v>1543</v>
      </c>
      <c r="AE1135" t="s">
        <v>176</v>
      </c>
      <c r="AF1135" t="s">
        <v>69</v>
      </c>
      <c r="AG1135" t="s">
        <v>261</v>
      </c>
      <c r="AH1135" t="s">
        <v>137</v>
      </c>
      <c r="AI1135" t="s">
        <v>260</v>
      </c>
      <c r="AJ1135" t="s">
        <v>73</v>
      </c>
      <c r="AK1135" t="s">
        <v>208</v>
      </c>
      <c r="AL1135" t="s">
        <v>75</v>
      </c>
      <c r="AM1135" t="s">
        <v>76</v>
      </c>
      <c r="AN1135" t="s">
        <v>78</v>
      </c>
      <c r="AO1135" t="s">
        <v>219</v>
      </c>
      <c r="AP1135" t="s">
        <v>183</v>
      </c>
      <c r="AQ1135" t="s">
        <v>78</v>
      </c>
      <c r="AR1135" t="s">
        <v>64</v>
      </c>
      <c r="AS1135" t="s">
        <v>55</v>
      </c>
      <c r="AT1135" t="s">
        <v>5146</v>
      </c>
      <c r="AU1135" t="s">
        <v>84</v>
      </c>
    </row>
    <row r="1136" spans="1:47" hidden="1" x14ac:dyDescent="0.3">
      <c r="A1136" t="s">
        <v>5147</v>
      </c>
      <c r="B1136" t="s">
        <v>5148</v>
      </c>
      <c r="C1136" s="1" t="str">
        <f t="shared" si="98"/>
        <v>21:0103</v>
      </c>
      <c r="D1136" s="1" t="str">
        <f t="shared" si="99"/>
        <v>21:0059</v>
      </c>
      <c r="E1136" t="s">
        <v>5149</v>
      </c>
      <c r="F1136" t="s">
        <v>5150</v>
      </c>
      <c r="H1136">
        <v>67.699116399999994</v>
      </c>
      <c r="I1136">
        <v>-112.21755109999999</v>
      </c>
      <c r="J1136" s="1" t="str">
        <f t="shared" si="96"/>
        <v>Till</v>
      </c>
      <c r="K1136" s="1" t="str">
        <f t="shared" si="97"/>
        <v>&lt;63 micron</v>
      </c>
      <c r="L1136" t="s">
        <v>51</v>
      </c>
      <c r="M1136" t="s">
        <v>298</v>
      </c>
      <c r="N1136" t="s">
        <v>72</v>
      </c>
      <c r="O1136" t="s">
        <v>1011</v>
      </c>
      <c r="P1136" t="s">
        <v>78</v>
      </c>
      <c r="Q1136" t="s">
        <v>81</v>
      </c>
      <c r="R1136" t="s">
        <v>123</v>
      </c>
      <c r="S1136" t="s">
        <v>260</v>
      </c>
      <c r="T1136" t="s">
        <v>94</v>
      </c>
      <c r="U1136" t="s">
        <v>60</v>
      </c>
      <c r="V1136" t="s">
        <v>61</v>
      </c>
      <c r="W1136" t="s">
        <v>421</v>
      </c>
      <c r="X1136" t="s">
        <v>181</v>
      </c>
      <c r="Y1136" t="s">
        <v>64</v>
      </c>
      <c r="Z1136" t="s">
        <v>51</v>
      </c>
      <c r="AA1136" t="s">
        <v>192</v>
      </c>
      <c r="AB1136" t="s">
        <v>391</v>
      </c>
      <c r="AC1136" t="s">
        <v>56</v>
      </c>
      <c r="AD1136" t="s">
        <v>294</v>
      </c>
      <c r="AE1136" t="s">
        <v>269</v>
      </c>
      <c r="AF1136" t="s">
        <v>69</v>
      </c>
      <c r="AG1136" t="s">
        <v>261</v>
      </c>
      <c r="AH1136" t="s">
        <v>104</v>
      </c>
      <c r="AI1136" t="s">
        <v>114</v>
      </c>
      <c r="AJ1136" t="s">
        <v>73</v>
      </c>
      <c r="AK1136" t="s">
        <v>103</v>
      </c>
      <c r="AL1136" t="s">
        <v>75</v>
      </c>
      <c r="AM1136" t="s">
        <v>76</v>
      </c>
      <c r="AN1136" t="s">
        <v>117</v>
      </c>
      <c r="AO1136" t="s">
        <v>78</v>
      </c>
      <c r="AP1136" t="s">
        <v>79</v>
      </c>
      <c r="AQ1136" t="s">
        <v>299</v>
      </c>
      <c r="AR1136" t="s">
        <v>64</v>
      </c>
      <c r="AS1136" t="s">
        <v>126</v>
      </c>
      <c r="AT1136" t="s">
        <v>709</v>
      </c>
      <c r="AU1136" t="s">
        <v>84</v>
      </c>
    </row>
    <row r="1137" spans="1:47" hidden="1" x14ac:dyDescent="0.3">
      <c r="A1137" t="s">
        <v>5151</v>
      </c>
      <c r="B1137" t="s">
        <v>5152</v>
      </c>
      <c r="C1137" s="1" t="str">
        <f t="shared" si="98"/>
        <v>21:0103</v>
      </c>
      <c r="D1137" s="1" t="str">
        <f t="shared" si="99"/>
        <v>21:0059</v>
      </c>
      <c r="E1137" t="s">
        <v>5153</v>
      </c>
      <c r="F1137" t="s">
        <v>5154</v>
      </c>
      <c r="H1137">
        <v>67.631132600000001</v>
      </c>
      <c r="I1137">
        <v>-112.09671040000001</v>
      </c>
      <c r="J1137" s="1" t="str">
        <f t="shared" si="96"/>
        <v>Till</v>
      </c>
      <c r="K1137" s="1" t="str">
        <f t="shared" si="97"/>
        <v>&lt;63 micron</v>
      </c>
      <c r="L1137" t="s">
        <v>51</v>
      </c>
      <c r="M1137" t="s">
        <v>58</v>
      </c>
      <c r="N1137" t="s">
        <v>97</v>
      </c>
      <c r="O1137" t="s">
        <v>5155</v>
      </c>
      <c r="P1137" t="s">
        <v>207</v>
      </c>
      <c r="Q1137" t="s">
        <v>64</v>
      </c>
      <c r="R1137" t="s">
        <v>692</v>
      </c>
      <c r="S1137" t="s">
        <v>178</v>
      </c>
      <c r="T1137" t="s">
        <v>224</v>
      </c>
      <c r="U1137" t="s">
        <v>181</v>
      </c>
      <c r="V1137" t="s">
        <v>147</v>
      </c>
      <c r="W1137" t="s">
        <v>103</v>
      </c>
      <c r="X1137" t="s">
        <v>60</v>
      </c>
      <c r="Y1137" t="s">
        <v>64</v>
      </c>
      <c r="Z1137" t="s">
        <v>51</v>
      </c>
      <c r="AA1137" t="s">
        <v>149</v>
      </c>
      <c r="AB1137" t="s">
        <v>487</v>
      </c>
      <c r="AC1137" t="s">
        <v>181</v>
      </c>
      <c r="AD1137" t="s">
        <v>305</v>
      </c>
      <c r="AE1137" t="s">
        <v>162</v>
      </c>
      <c r="AF1137" t="s">
        <v>69</v>
      </c>
      <c r="AG1137" t="s">
        <v>1309</v>
      </c>
      <c r="AH1137" t="s">
        <v>219</v>
      </c>
      <c r="AI1137" t="s">
        <v>183</v>
      </c>
      <c r="AJ1137" t="s">
        <v>73</v>
      </c>
      <c r="AK1137" t="s">
        <v>355</v>
      </c>
      <c r="AL1137" t="s">
        <v>75</v>
      </c>
      <c r="AM1137" t="s">
        <v>76</v>
      </c>
      <c r="AN1137" t="s">
        <v>78</v>
      </c>
      <c r="AO1137" t="s">
        <v>78</v>
      </c>
      <c r="AP1137" t="s">
        <v>281</v>
      </c>
      <c r="AQ1137" t="s">
        <v>91</v>
      </c>
      <c r="AR1137" t="s">
        <v>64</v>
      </c>
      <c r="AS1137" t="s">
        <v>299</v>
      </c>
      <c r="AT1137" t="s">
        <v>488</v>
      </c>
      <c r="AU1137" t="s">
        <v>84</v>
      </c>
    </row>
    <row r="1138" spans="1:47" hidden="1" x14ac:dyDescent="0.3">
      <c r="A1138" t="s">
        <v>5156</v>
      </c>
      <c r="B1138" t="s">
        <v>5157</v>
      </c>
      <c r="C1138" s="1" t="str">
        <f t="shared" si="98"/>
        <v>21:0103</v>
      </c>
      <c r="D1138" s="1" t="str">
        <f t="shared" si="99"/>
        <v>21:0059</v>
      </c>
      <c r="E1138" t="s">
        <v>5158</v>
      </c>
      <c r="F1138" t="s">
        <v>5159</v>
      </c>
      <c r="H1138">
        <v>67.5448162</v>
      </c>
      <c r="I1138">
        <v>-111.99355199999999</v>
      </c>
      <c r="J1138" s="1" t="str">
        <f t="shared" si="96"/>
        <v>Till</v>
      </c>
      <c r="K1138" s="1" t="str">
        <f t="shared" si="97"/>
        <v>&lt;63 micron</v>
      </c>
      <c r="L1138" t="s">
        <v>51</v>
      </c>
      <c r="M1138" t="s">
        <v>225</v>
      </c>
      <c r="N1138" t="s">
        <v>72</v>
      </c>
      <c r="O1138" t="s">
        <v>2686</v>
      </c>
      <c r="P1138" t="s">
        <v>114</v>
      </c>
      <c r="Q1138" t="s">
        <v>64</v>
      </c>
      <c r="R1138" t="s">
        <v>106</v>
      </c>
      <c r="S1138" t="s">
        <v>337</v>
      </c>
      <c r="T1138" t="s">
        <v>954</v>
      </c>
      <c r="U1138" t="s">
        <v>72</v>
      </c>
      <c r="V1138" t="s">
        <v>147</v>
      </c>
      <c r="W1138" t="s">
        <v>5160</v>
      </c>
      <c r="X1138" t="s">
        <v>60</v>
      </c>
      <c r="Y1138" t="s">
        <v>64</v>
      </c>
      <c r="Z1138" t="s">
        <v>51</v>
      </c>
      <c r="AA1138" t="s">
        <v>218</v>
      </c>
      <c r="AB1138" t="s">
        <v>768</v>
      </c>
      <c r="AC1138" t="s">
        <v>64</v>
      </c>
      <c r="AD1138" t="s">
        <v>300</v>
      </c>
      <c r="AE1138" t="s">
        <v>334</v>
      </c>
      <c r="AF1138" t="s">
        <v>69</v>
      </c>
      <c r="AG1138" t="s">
        <v>3104</v>
      </c>
      <c r="AH1138" t="s">
        <v>259</v>
      </c>
      <c r="AI1138" t="s">
        <v>111</v>
      </c>
      <c r="AJ1138" t="s">
        <v>73</v>
      </c>
      <c r="AK1138" t="s">
        <v>80</v>
      </c>
      <c r="AL1138" t="s">
        <v>75</v>
      </c>
      <c r="AM1138" t="s">
        <v>76</v>
      </c>
      <c r="AN1138" t="s">
        <v>300</v>
      </c>
      <c r="AO1138" t="s">
        <v>78</v>
      </c>
      <c r="AP1138" t="s">
        <v>223</v>
      </c>
      <c r="AQ1138" t="s">
        <v>125</v>
      </c>
      <c r="AR1138" t="s">
        <v>64</v>
      </c>
      <c r="AS1138" t="s">
        <v>92</v>
      </c>
      <c r="AT1138" t="s">
        <v>5161</v>
      </c>
      <c r="AU1138" t="s">
        <v>84</v>
      </c>
    </row>
    <row r="1139" spans="1:47" hidden="1" x14ac:dyDescent="0.3">
      <c r="A1139" t="s">
        <v>5162</v>
      </c>
      <c r="B1139" t="s">
        <v>5163</v>
      </c>
      <c r="C1139" s="1" t="str">
        <f t="shared" si="98"/>
        <v>21:0103</v>
      </c>
      <c r="D1139" s="1" t="str">
        <f t="shared" si="99"/>
        <v>21:0059</v>
      </c>
      <c r="E1139" t="s">
        <v>5164</v>
      </c>
      <c r="F1139" t="s">
        <v>5165</v>
      </c>
      <c r="H1139">
        <v>67.524076800000003</v>
      </c>
      <c r="I1139">
        <v>-113.96353360000001</v>
      </c>
      <c r="J1139" s="1" t="str">
        <f t="shared" si="96"/>
        <v>Till</v>
      </c>
      <c r="K1139" s="1" t="str">
        <f t="shared" si="97"/>
        <v>&lt;63 micron</v>
      </c>
      <c r="L1139" t="s">
        <v>51</v>
      </c>
      <c r="M1139" t="s">
        <v>208</v>
      </c>
      <c r="N1139" t="s">
        <v>116</v>
      </c>
      <c r="O1139" t="s">
        <v>2664</v>
      </c>
      <c r="P1139" t="s">
        <v>297</v>
      </c>
      <c r="Q1139" t="s">
        <v>64</v>
      </c>
      <c r="R1139" t="s">
        <v>145</v>
      </c>
      <c r="S1139" t="s">
        <v>72</v>
      </c>
      <c r="T1139" t="s">
        <v>156</v>
      </c>
      <c r="U1139" t="s">
        <v>116</v>
      </c>
      <c r="V1139" t="s">
        <v>95</v>
      </c>
      <c r="W1139" t="s">
        <v>1901</v>
      </c>
      <c r="X1139" t="s">
        <v>63</v>
      </c>
      <c r="Y1139" t="s">
        <v>64</v>
      </c>
      <c r="Z1139" t="s">
        <v>51</v>
      </c>
      <c r="AA1139" t="s">
        <v>120</v>
      </c>
      <c r="AB1139" t="s">
        <v>768</v>
      </c>
      <c r="AC1139" t="s">
        <v>64</v>
      </c>
      <c r="AD1139" t="s">
        <v>708</v>
      </c>
      <c r="AE1139" t="s">
        <v>223</v>
      </c>
      <c r="AF1139" t="s">
        <v>69</v>
      </c>
      <c r="AG1139" t="s">
        <v>774</v>
      </c>
      <c r="AH1139" t="s">
        <v>137</v>
      </c>
      <c r="AI1139" t="s">
        <v>364</v>
      </c>
      <c r="AJ1139" t="s">
        <v>73</v>
      </c>
      <c r="AK1139" t="s">
        <v>355</v>
      </c>
      <c r="AL1139" t="s">
        <v>75</v>
      </c>
      <c r="AM1139" t="s">
        <v>76</v>
      </c>
      <c r="AN1139" t="s">
        <v>61</v>
      </c>
      <c r="AO1139" t="s">
        <v>78</v>
      </c>
      <c r="AP1139" t="s">
        <v>183</v>
      </c>
      <c r="AQ1139" t="s">
        <v>246</v>
      </c>
      <c r="AR1139" t="s">
        <v>64</v>
      </c>
      <c r="AS1139" t="s">
        <v>333</v>
      </c>
      <c r="AT1139" t="s">
        <v>4785</v>
      </c>
      <c r="AU1139" t="s">
        <v>84</v>
      </c>
    </row>
    <row r="1140" spans="1:47" hidden="1" x14ac:dyDescent="0.3">
      <c r="A1140" t="s">
        <v>5166</v>
      </c>
      <c r="B1140" t="s">
        <v>5167</v>
      </c>
      <c r="C1140" s="1" t="str">
        <f t="shared" si="98"/>
        <v>21:0103</v>
      </c>
      <c r="D1140" s="1" t="str">
        <f t="shared" si="99"/>
        <v>21:0059</v>
      </c>
      <c r="E1140" t="s">
        <v>5168</v>
      </c>
      <c r="F1140" t="s">
        <v>5169</v>
      </c>
      <c r="H1140">
        <v>67.573690499999998</v>
      </c>
      <c r="I1140">
        <v>-113.8278443</v>
      </c>
      <c r="J1140" s="1" t="str">
        <f t="shared" si="96"/>
        <v>Till</v>
      </c>
      <c r="K1140" s="1" t="str">
        <f t="shared" si="97"/>
        <v>&lt;63 micron</v>
      </c>
      <c r="L1140" t="s">
        <v>51</v>
      </c>
      <c r="M1140" t="s">
        <v>125</v>
      </c>
      <c r="N1140" t="s">
        <v>116</v>
      </c>
      <c r="O1140" t="s">
        <v>512</v>
      </c>
      <c r="P1140" t="s">
        <v>253</v>
      </c>
      <c r="Q1140" t="s">
        <v>259</v>
      </c>
      <c r="R1140" t="s">
        <v>140</v>
      </c>
      <c r="S1140" t="s">
        <v>72</v>
      </c>
      <c r="T1140" t="s">
        <v>296</v>
      </c>
      <c r="U1140" t="s">
        <v>56</v>
      </c>
      <c r="V1140" t="s">
        <v>95</v>
      </c>
      <c r="W1140" t="s">
        <v>1782</v>
      </c>
      <c r="X1140" t="s">
        <v>119</v>
      </c>
      <c r="Y1140" t="s">
        <v>64</v>
      </c>
      <c r="Z1140" t="s">
        <v>51</v>
      </c>
      <c r="AA1140" t="s">
        <v>149</v>
      </c>
      <c r="AB1140" t="s">
        <v>2680</v>
      </c>
      <c r="AC1140" t="s">
        <v>64</v>
      </c>
      <c r="AD1140" t="s">
        <v>248</v>
      </c>
      <c r="AE1140" t="s">
        <v>152</v>
      </c>
      <c r="AF1140" t="s">
        <v>69</v>
      </c>
      <c r="AG1140" t="s">
        <v>70</v>
      </c>
      <c r="AH1140" t="s">
        <v>168</v>
      </c>
      <c r="AI1140" t="s">
        <v>474</v>
      </c>
      <c r="AJ1140" t="s">
        <v>73</v>
      </c>
      <c r="AK1140" t="s">
        <v>196</v>
      </c>
      <c r="AL1140" t="s">
        <v>75</v>
      </c>
      <c r="AM1140" t="s">
        <v>76</v>
      </c>
      <c r="AN1140" t="s">
        <v>78</v>
      </c>
      <c r="AO1140" t="s">
        <v>137</v>
      </c>
      <c r="AP1140" t="s">
        <v>79</v>
      </c>
      <c r="AQ1140" t="s">
        <v>299</v>
      </c>
      <c r="AR1140" t="s">
        <v>64</v>
      </c>
      <c r="AS1140" t="s">
        <v>170</v>
      </c>
      <c r="AT1140" t="s">
        <v>171</v>
      </c>
      <c r="AU1140" t="s">
        <v>84</v>
      </c>
    </row>
    <row r="1141" spans="1:47" hidden="1" x14ac:dyDescent="0.3">
      <c r="A1141" t="s">
        <v>5170</v>
      </c>
      <c r="B1141" t="s">
        <v>5171</v>
      </c>
      <c r="C1141" s="1" t="str">
        <f t="shared" si="98"/>
        <v>21:0103</v>
      </c>
      <c r="D1141" s="1" t="str">
        <f t="shared" si="99"/>
        <v>21:0059</v>
      </c>
      <c r="E1141" t="s">
        <v>5172</v>
      </c>
      <c r="F1141" t="s">
        <v>5173</v>
      </c>
      <c r="H1141">
        <v>67.525342899999998</v>
      </c>
      <c r="I1141">
        <v>-113.7222058</v>
      </c>
      <c r="J1141" s="1" t="str">
        <f t="shared" si="96"/>
        <v>Till</v>
      </c>
      <c r="K1141" s="1" t="str">
        <f t="shared" si="97"/>
        <v>&lt;63 micron</v>
      </c>
      <c r="L1141" t="s">
        <v>51</v>
      </c>
      <c r="M1141" t="s">
        <v>260</v>
      </c>
      <c r="N1141" t="s">
        <v>53</v>
      </c>
      <c r="O1141" t="s">
        <v>282</v>
      </c>
      <c r="P1141" t="s">
        <v>61</v>
      </c>
      <c r="Q1141" t="s">
        <v>56</v>
      </c>
      <c r="R1141" t="s">
        <v>145</v>
      </c>
      <c r="S1141" t="s">
        <v>58</v>
      </c>
      <c r="T1141" t="s">
        <v>120</v>
      </c>
      <c r="U1141" t="s">
        <v>81</v>
      </c>
      <c r="V1141" t="s">
        <v>61</v>
      </c>
      <c r="W1141" t="s">
        <v>934</v>
      </c>
      <c r="X1141" t="s">
        <v>72</v>
      </c>
      <c r="Y1141" t="s">
        <v>64</v>
      </c>
      <c r="Z1141" t="s">
        <v>51</v>
      </c>
      <c r="AA1141" t="s">
        <v>149</v>
      </c>
      <c r="AB1141" t="s">
        <v>1172</v>
      </c>
      <c r="AC1141" t="s">
        <v>56</v>
      </c>
      <c r="AD1141" t="s">
        <v>285</v>
      </c>
      <c r="AE1141" t="s">
        <v>152</v>
      </c>
      <c r="AF1141" t="s">
        <v>69</v>
      </c>
      <c r="AG1141" t="s">
        <v>389</v>
      </c>
      <c r="AH1141" t="s">
        <v>154</v>
      </c>
      <c r="AI1141" t="s">
        <v>293</v>
      </c>
      <c r="AJ1141" t="s">
        <v>73</v>
      </c>
      <c r="AK1141" t="s">
        <v>60</v>
      </c>
      <c r="AL1141" t="s">
        <v>75</v>
      </c>
      <c r="AM1141" t="s">
        <v>76</v>
      </c>
      <c r="AN1141" t="s">
        <v>259</v>
      </c>
      <c r="AO1141" t="s">
        <v>137</v>
      </c>
      <c r="AP1141" t="s">
        <v>260</v>
      </c>
      <c r="AQ1141" t="s">
        <v>139</v>
      </c>
      <c r="AR1141" t="s">
        <v>64</v>
      </c>
      <c r="AS1141" t="s">
        <v>333</v>
      </c>
      <c r="AT1141" t="s">
        <v>156</v>
      </c>
      <c r="AU1141" t="s">
        <v>84</v>
      </c>
    </row>
    <row r="1142" spans="1:47" hidden="1" x14ac:dyDescent="0.3">
      <c r="A1142" t="s">
        <v>5174</v>
      </c>
      <c r="B1142" t="s">
        <v>5175</v>
      </c>
      <c r="C1142" s="1" t="str">
        <f t="shared" si="98"/>
        <v>21:0103</v>
      </c>
      <c r="D1142" s="1" t="str">
        <f t="shared" si="99"/>
        <v>21:0059</v>
      </c>
      <c r="E1142" t="s">
        <v>5176</v>
      </c>
      <c r="F1142" t="s">
        <v>5177</v>
      </c>
      <c r="H1142">
        <v>67.576956899999999</v>
      </c>
      <c r="I1142">
        <v>-113.59200420000001</v>
      </c>
      <c r="J1142" s="1" t="str">
        <f t="shared" si="96"/>
        <v>Till</v>
      </c>
      <c r="K1142" s="1" t="str">
        <f t="shared" si="97"/>
        <v>&lt;63 micron</v>
      </c>
      <c r="L1142" t="s">
        <v>51</v>
      </c>
      <c r="M1142" t="s">
        <v>181</v>
      </c>
      <c r="N1142" t="s">
        <v>53</v>
      </c>
      <c r="O1142" t="s">
        <v>258</v>
      </c>
      <c r="P1142" t="s">
        <v>283</v>
      </c>
      <c r="Q1142" t="s">
        <v>81</v>
      </c>
      <c r="R1142" t="s">
        <v>525</v>
      </c>
      <c r="S1142" t="s">
        <v>72</v>
      </c>
      <c r="T1142" t="s">
        <v>607</v>
      </c>
      <c r="U1142" t="s">
        <v>60</v>
      </c>
      <c r="V1142" t="s">
        <v>147</v>
      </c>
      <c r="W1142" t="s">
        <v>118</v>
      </c>
      <c r="X1142" t="s">
        <v>63</v>
      </c>
      <c r="Y1142" t="s">
        <v>64</v>
      </c>
      <c r="Z1142" t="s">
        <v>51</v>
      </c>
      <c r="AA1142" t="s">
        <v>548</v>
      </c>
      <c r="AB1142" t="s">
        <v>2349</v>
      </c>
      <c r="AC1142" t="s">
        <v>64</v>
      </c>
      <c r="AD1142" t="s">
        <v>95</v>
      </c>
      <c r="AE1142" t="s">
        <v>192</v>
      </c>
      <c r="AF1142" t="s">
        <v>69</v>
      </c>
      <c r="AG1142" t="s">
        <v>179</v>
      </c>
      <c r="AH1142" t="s">
        <v>137</v>
      </c>
      <c r="AI1142" t="s">
        <v>58</v>
      </c>
      <c r="AJ1142" t="s">
        <v>73</v>
      </c>
      <c r="AK1142" t="s">
        <v>288</v>
      </c>
      <c r="AL1142" t="s">
        <v>75</v>
      </c>
      <c r="AM1142" t="s">
        <v>76</v>
      </c>
      <c r="AN1142" t="s">
        <v>300</v>
      </c>
      <c r="AO1142" t="s">
        <v>259</v>
      </c>
      <c r="AP1142" t="s">
        <v>281</v>
      </c>
      <c r="AQ1142" t="s">
        <v>170</v>
      </c>
      <c r="AR1142" t="s">
        <v>64</v>
      </c>
      <c r="AS1142" t="s">
        <v>340</v>
      </c>
      <c r="AT1142" t="s">
        <v>5078</v>
      </c>
      <c r="AU1142" t="s">
        <v>84</v>
      </c>
    </row>
    <row r="1143" spans="1:47" hidden="1" x14ac:dyDescent="0.3">
      <c r="A1143" t="s">
        <v>5178</v>
      </c>
      <c r="B1143" t="s">
        <v>5179</v>
      </c>
      <c r="C1143" s="1" t="str">
        <f t="shared" si="98"/>
        <v>21:0103</v>
      </c>
      <c r="D1143" s="1" t="str">
        <f t="shared" si="99"/>
        <v>21:0059</v>
      </c>
      <c r="E1143" t="s">
        <v>5176</v>
      </c>
      <c r="F1143" t="s">
        <v>5180</v>
      </c>
      <c r="H1143">
        <v>67.576956899999999</v>
      </c>
      <c r="I1143">
        <v>-113.59200420000001</v>
      </c>
      <c r="J1143" s="1" t="str">
        <f t="shared" si="96"/>
        <v>Till</v>
      </c>
      <c r="K1143" s="1" t="str">
        <f t="shared" si="97"/>
        <v>&lt;63 micron</v>
      </c>
      <c r="L1143" t="s">
        <v>51</v>
      </c>
      <c r="M1143" t="s">
        <v>473</v>
      </c>
      <c r="N1143" t="s">
        <v>53</v>
      </c>
      <c r="O1143" t="s">
        <v>5181</v>
      </c>
      <c r="P1143" t="s">
        <v>271</v>
      </c>
      <c r="Q1143" t="s">
        <v>64</v>
      </c>
      <c r="R1143" t="s">
        <v>190</v>
      </c>
      <c r="S1143" t="s">
        <v>58</v>
      </c>
      <c r="T1143" t="s">
        <v>249</v>
      </c>
      <c r="U1143" t="s">
        <v>116</v>
      </c>
      <c r="V1143" t="s">
        <v>117</v>
      </c>
      <c r="W1143" t="s">
        <v>526</v>
      </c>
      <c r="X1143" t="s">
        <v>63</v>
      </c>
      <c r="Y1143" t="s">
        <v>64</v>
      </c>
      <c r="Z1143" t="s">
        <v>51</v>
      </c>
      <c r="AA1143" t="s">
        <v>284</v>
      </c>
      <c r="AB1143" t="s">
        <v>789</v>
      </c>
      <c r="AC1143" t="s">
        <v>64</v>
      </c>
      <c r="AD1143" t="s">
        <v>2128</v>
      </c>
      <c r="AE1143" t="s">
        <v>334</v>
      </c>
      <c r="AF1143" t="s">
        <v>420</v>
      </c>
      <c r="AG1143" t="s">
        <v>261</v>
      </c>
      <c r="AH1143" t="s">
        <v>168</v>
      </c>
      <c r="AI1143" t="s">
        <v>207</v>
      </c>
      <c r="AJ1143" t="s">
        <v>73</v>
      </c>
      <c r="AK1143" t="s">
        <v>181</v>
      </c>
      <c r="AL1143" t="s">
        <v>75</v>
      </c>
      <c r="AM1143" t="s">
        <v>76</v>
      </c>
      <c r="AN1143" t="s">
        <v>300</v>
      </c>
      <c r="AO1143" t="s">
        <v>154</v>
      </c>
      <c r="AP1143" t="s">
        <v>178</v>
      </c>
      <c r="AQ1143" t="s">
        <v>299</v>
      </c>
      <c r="AR1143" t="s">
        <v>64</v>
      </c>
      <c r="AS1143" t="s">
        <v>340</v>
      </c>
      <c r="AT1143" t="s">
        <v>1309</v>
      </c>
      <c r="AU1143" t="s">
        <v>84</v>
      </c>
    </row>
    <row r="1144" spans="1:47" hidden="1" x14ac:dyDescent="0.3">
      <c r="A1144" t="s">
        <v>5182</v>
      </c>
      <c r="B1144" t="s">
        <v>5183</v>
      </c>
      <c r="C1144" s="1" t="str">
        <f t="shared" si="98"/>
        <v>21:0103</v>
      </c>
      <c r="D1144" s="1" t="str">
        <f t="shared" si="99"/>
        <v>21:0059</v>
      </c>
      <c r="E1144" t="s">
        <v>5184</v>
      </c>
      <c r="F1144" t="s">
        <v>5185</v>
      </c>
      <c r="H1144">
        <v>67.522220200000007</v>
      </c>
      <c r="I1144">
        <v>-113.527193</v>
      </c>
      <c r="J1144" s="1" t="str">
        <f t="shared" si="96"/>
        <v>Till</v>
      </c>
      <c r="K1144" s="1" t="str">
        <f t="shared" si="97"/>
        <v>&lt;63 micron</v>
      </c>
      <c r="L1144" t="s">
        <v>51</v>
      </c>
      <c r="M1144" t="s">
        <v>332</v>
      </c>
      <c r="N1144" t="s">
        <v>53</v>
      </c>
      <c r="O1144" t="s">
        <v>766</v>
      </c>
      <c r="P1144" t="s">
        <v>210</v>
      </c>
      <c r="Q1144" t="s">
        <v>56</v>
      </c>
      <c r="R1144" t="s">
        <v>389</v>
      </c>
      <c r="S1144" t="s">
        <v>114</v>
      </c>
      <c r="T1144" t="s">
        <v>156</v>
      </c>
      <c r="U1144" t="s">
        <v>116</v>
      </c>
      <c r="V1144" t="s">
        <v>61</v>
      </c>
      <c r="W1144" t="s">
        <v>924</v>
      </c>
      <c r="X1144" t="s">
        <v>119</v>
      </c>
      <c r="Y1144" t="s">
        <v>64</v>
      </c>
      <c r="Z1144" t="s">
        <v>51</v>
      </c>
      <c r="AA1144" t="s">
        <v>296</v>
      </c>
      <c r="AB1144" t="s">
        <v>2349</v>
      </c>
      <c r="AC1144" t="s">
        <v>64</v>
      </c>
      <c r="AD1144" t="s">
        <v>2190</v>
      </c>
      <c r="AE1144" t="s">
        <v>68</v>
      </c>
      <c r="AF1144" t="s">
        <v>69</v>
      </c>
      <c r="AG1144" t="s">
        <v>825</v>
      </c>
      <c r="AH1144" t="s">
        <v>137</v>
      </c>
      <c r="AI1144" t="s">
        <v>72</v>
      </c>
      <c r="AJ1144" t="s">
        <v>73</v>
      </c>
      <c r="AK1144" t="s">
        <v>686</v>
      </c>
      <c r="AL1144" t="s">
        <v>75</v>
      </c>
      <c r="AM1144" t="s">
        <v>76</v>
      </c>
      <c r="AN1144" t="s">
        <v>117</v>
      </c>
      <c r="AO1144" t="s">
        <v>78</v>
      </c>
      <c r="AP1144" t="s">
        <v>79</v>
      </c>
      <c r="AQ1144" t="s">
        <v>340</v>
      </c>
      <c r="AR1144" t="s">
        <v>64</v>
      </c>
      <c r="AS1144" t="s">
        <v>436</v>
      </c>
      <c r="AT1144" t="s">
        <v>562</v>
      </c>
      <c r="AU1144" t="s">
        <v>84</v>
      </c>
    </row>
    <row r="1145" spans="1:47" hidden="1" x14ac:dyDescent="0.3">
      <c r="A1145" t="s">
        <v>5186</v>
      </c>
      <c r="B1145" t="s">
        <v>5187</v>
      </c>
      <c r="C1145" s="1" t="str">
        <f t="shared" si="98"/>
        <v>21:0103</v>
      </c>
      <c r="D1145" s="1" t="str">
        <f t="shared" si="99"/>
        <v>21:0059</v>
      </c>
      <c r="E1145" t="s">
        <v>5188</v>
      </c>
      <c r="F1145" t="s">
        <v>5189</v>
      </c>
      <c r="H1145">
        <v>67.619612200000006</v>
      </c>
      <c r="I1145">
        <v>-113.8158734</v>
      </c>
      <c r="J1145" s="1" t="str">
        <f t="shared" si="96"/>
        <v>Till</v>
      </c>
      <c r="K1145" s="1" t="str">
        <f t="shared" si="97"/>
        <v>&lt;63 micron</v>
      </c>
      <c r="L1145" t="s">
        <v>51</v>
      </c>
      <c r="M1145" t="s">
        <v>52</v>
      </c>
      <c r="N1145" t="s">
        <v>53</v>
      </c>
      <c r="O1145" t="s">
        <v>397</v>
      </c>
      <c r="P1145" t="s">
        <v>82</v>
      </c>
      <c r="Q1145" t="s">
        <v>81</v>
      </c>
      <c r="R1145" t="s">
        <v>156</v>
      </c>
      <c r="S1145" t="s">
        <v>119</v>
      </c>
      <c r="T1145" t="s">
        <v>68</v>
      </c>
      <c r="U1145" t="s">
        <v>56</v>
      </c>
      <c r="V1145" t="s">
        <v>95</v>
      </c>
      <c r="W1145" t="s">
        <v>362</v>
      </c>
      <c r="X1145" t="s">
        <v>119</v>
      </c>
      <c r="Y1145" t="s">
        <v>64</v>
      </c>
      <c r="Z1145" t="s">
        <v>51</v>
      </c>
      <c r="AA1145" t="s">
        <v>336</v>
      </c>
      <c r="AB1145" t="s">
        <v>487</v>
      </c>
      <c r="AC1145" t="s">
        <v>60</v>
      </c>
      <c r="AD1145" t="s">
        <v>135</v>
      </c>
      <c r="AE1145" t="s">
        <v>419</v>
      </c>
      <c r="AF1145" t="s">
        <v>69</v>
      </c>
      <c r="AG1145" t="s">
        <v>146</v>
      </c>
      <c r="AH1145" t="s">
        <v>168</v>
      </c>
      <c r="AI1145" t="s">
        <v>584</v>
      </c>
      <c r="AJ1145" t="s">
        <v>73</v>
      </c>
      <c r="AK1145" t="s">
        <v>155</v>
      </c>
      <c r="AL1145" t="s">
        <v>75</v>
      </c>
      <c r="AM1145" t="s">
        <v>76</v>
      </c>
      <c r="AN1145" t="s">
        <v>78</v>
      </c>
      <c r="AO1145" t="s">
        <v>78</v>
      </c>
      <c r="AP1145" t="s">
        <v>209</v>
      </c>
      <c r="AQ1145" t="s">
        <v>246</v>
      </c>
      <c r="AR1145" t="s">
        <v>81</v>
      </c>
      <c r="AS1145" t="s">
        <v>299</v>
      </c>
      <c r="AT1145" t="s">
        <v>171</v>
      </c>
      <c r="AU1145" t="s">
        <v>84</v>
      </c>
    </row>
    <row r="1146" spans="1:47" hidden="1" x14ac:dyDescent="0.3">
      <c r="A1146" t="s">
        <v>5190</v>
      </c>
      <c r="B1146" t="s">
        <v>5191</v>
      </c>
      <c r="C1146" s="1" t="str">
        <f t="shared" ref="C1146:C1177" si="100">HYPERLINK("https://geochem.nrcan.gc.ca/cdogs/content/bdl/bdl210103_e.htm", "21:0103")</f>
        <v>21:0103</v>
      </c>
      <c r="D1146" s="1" t="str">
        <f t="shared" ref="D1146:D1177" si="101">HYPERLINK("https://geochem.nrcan.gc.ca/cdogs/content/svy/svy210059_e.htm", "21:0059")</f>
        <v>21:0059</v>
      </c>
      <c r="E1146" t="s">
        <v>5192</v>
      </c>
      <c r="F1146" t="s">
        <v>5193</v>
      </c>
      <c r="H1146">
        <v>67.614125700000002</v>
      </c>
      <c r="I1146">
        <v>-113.92665529999999</v>
      </c>
      <c r="J1146" s="1" t="str">
        <f t="shared" si="96"/>
        <v>Till</v>
      </c>
      <c r="K1146" s="1" t="str">
        <f t="shared" si="97"/>
        <v>&lt;63 micron</v>
      </c>
      <c r="L1146" t="s">
        <v>51</v>
      </c>
      <c r="M1146" t="s">
        <v>105</v>
      </c>
      <c r="N1146" t="s">
        <v>53</v>
      </c>
      <c r="O1146" t="s">
        <v>54</v>
      </c>
      <c r="P1146" t="s">
        <v>82</v>
      </c>
      <c r="Q1146" t="s">
        <v>81</v>
      </c>
      <c r="R1146" t="s">
        <v>308</v>
      </c>
      <c r="S1146" t="s">
        <v>72</v>
      </c>
      <c r="T1146" t="s">
        <v>273</v>
      </c>
      <c r="U1146" t="s">
        <v>60</v>
      </c>
      <c r="V1146" t="s">
        <v>154</v>
      </c>
      <c r="W1146" t="s">
        <v>2026</v>
      </c>
      <c r="X1146" t="s">
        <v>97</v>
      </c>
      <c r="Y1146" t="s">
        <v>64</v>
      </c>
      <c r="Z1146" t="s">
        <v>51</v>
      </c>
      <c r="AA1146" t="s">
        <v>336</v>
      </c>
      <c r="AB1146" t="s">
        <v>768</v>
      </c>
      <c r="AC1146" t="s">
        <v>64</v>
      </c>
      <c r="AD1146" t="s">
        <v>718</v>
      </c>
      <c r="AE1146" t="s">
        <v>287</v>
      </c>
      <c r="AF1146" t="s">
        <v>69</v>
      </c>
      <c r="AG1146" t="s">
        <v>224</v>
      </c>
      <c r="AH1146" t="s">
        <v>137</v>
      </c>
      <c r="AI1146" t="s">
        <v>72</v>
      </c>
      <c r="AJ1146" t="s">
        <v>73</v>
      </c>
      <c r="AK1146" t="s">
        <v>473</v>
      </c>
      <c r="AL1146" t="s">
        <v>75</v>
      </c>
      <c r="AM1146" t="s">
        <v>76</v>
      </c>
      <c r="AN1146" t="s">
        <v>78</v>
      </c>
      <c r="AO1146" t="s">
        <v>137</v>
      </c>
      <c r="AP1146" t="s">
        <v>183</v>
      </c>
      <c r="AQ1146" t="s">
        <v>56</v>
      </c>
      <c r="AR1146" t="s">
        <v>64</v>
      </c>
      <c r="AS1146" t="s">
        <v>299</v>
      </c>
      <c r="AT1146" t="s">
        <v>5194</v>
      </c>
      <c r="AU1146" t="s">
        <v>84</v>
      </c>
    </row>
    <row r="1147" spans="1:47" hidden="1" x14ac:dyDescent="0.3">
      <c r="A1147" t="s">
        <v>5195</v>
      </c>
      <c r="B1147" t="s">
        <v>5196</v>
      </c>
      <c r="C1147" s="1" t="str">
        <f t="shared" si="100"/>
        <v>21:0103</v>
      </c>
      <c r="D1147" s="1" t="str">
        <f t="shared" si="101"/>
        <v>21:0059</v>
      </c>
      <c r="E1147" t="s">
        <v>5197</v>
      </c>
      <c r="F1147" t="s">
        <v>5198</v>
      </c>
      <c r="H1147">
        <v>67.655964999999995</v>
      </c>
      <c r="I1147">
        <v>-113.8980018</v>
      </c>
      <c r="J1147" s="1" t="str">
        <f t="shared" si="96"/>
        <v>Till</v>
      </c>
      <c r="K1147" s="1" t="str">
        <f t="shared" si="97"/>
        <v>&lt;63 micron</v>
      </c>
      <c r="L1147" t="s">
        <v>51</v>
      </c>
      <c r="M1147" t="s">
        <v>210</v>
      </c>
      <c r="N1147" t="s">
        <v>53</v>
      </c>
      <c r="O1147" t="s">
        <v>177</v>
      </c>
      <c r="P1147" t="s">
        <v>78</v>
      </c>
      <c r="Q1147" t="s">
        <v>64</v>
      </c>
      <c r="R1147" t="s">
        <v>190</v>
      </c>
      <c r="S1147" t="s">
        <v>260</v>
      </c>
      <c r="T1147" t="s">
        <v>384</v>
      </c>
      <c r="U1147" t="s">
        <v>60</v>
      </c>
      <c r="V1147" t="s">
        <v>61</v>
      </c>
      <c r="W1147" t="s">
        <v>4959</v>
      </c>
      <c r="X1147" t="s">
        <v>119</v>
      </c>
      <c r="Y1147" t="s">
        <v>64</v>
      </c>
      <c r="Z1147" t="s">
        <v>51</v>
      </c>
      <c r="AA1147" t="s">
        <v>354</v>
      </c>
      <c r="AB1147" t="s">
        <v>1172</v>
      </c>
      <c r="AC1147" t="s">
        <v>64</v>
      </c>
      <c r="AD1147" t="s">
        <v>915</v>
      </c>
      <c r="AE1147" t="s">
        <v>176</v>
      </c>
      <c r="AF1147" t="s">
        <v>69</v>
      </c>
      <c r="AG1147" t="s">
        <v>115</v>
      </c>
      <c r="AH1147" t="s">
        <v>104</v>
      </c>
      <c r="AI1147" t="s">
        <v>209</v>
      </c>
      <c r="AJ1147" t="s">
        <v>73</v>
      </c>
      <c r="AK1147" t="s">
        <v>181</v>
      </c>
      <c r="AL1147" t="s">
        <v>75</v>
      </c>
      <c r="AM1147" t="s">
        <v>76</v>
      </c>
      <c r="AN1147" t="s">
        <v>78</v>
      </c>
      <c r="AO1147" t="s">
        <v>78</v>
      </c>
      <c r="AP1147" t="s">
        <v>178</v>
      </c>
      <c r="AQ1147" t="s">
        <v>595</v>
      </c>
      <c r="AR1147" t="s">
        <v>64</v>
      </c>
      <c r="AS1147" t="s">
        <v>55</v>
      </c>
      <c r="AT1147" t="s">
        <v>1036</v>
      </c>
      <c r="AU1147" t="s">
        <v>84</v>
      </c>
    </row>
    <row r="1148" spans="1:47" hidden="1" x14ac:dyDescent="0.3">
      <c r="A1148" t="s">
        <v>5199</v>
      </c>
      <c r="B1148" t="s">
        <v>5200</v>
      </c>
      <c r="C1148" s="1" t="str">
        <f t="shared" si="100"/>
        <v>21:0103</v>
      </c>
      <c r="D1148" s="1" t="str">
        <f t="shared" si="101"/>
        <v>21:0059</v>
      </c>
      <c r="E1148" t="s">
        <v>5201</v>
      </c>
      <c r="F1148" t="s">
        <v>5202</v>
      </c>
      <c r="H1148">
        <v>67.657680600000006</v>
      </c>
      <c r="I1148">
        <v>-113.84248669999999</v>
      </c>
      <c r="J1148" s="1" t="str">
        <f t="shared" si="96"/>
        <v>Till</v>
      </c>
      <c r="K1148" s="1" t="str">
        <f t="shared" si="97"/>
        <v>&lt;63 micron</v>
      </c>
      <c r="L1148" t="s">
        <v>51</v>
      </c>
      <c r="M1148" t="s">
        <v>436</v>
      </c>
      <c r="N1148" t="s">
        <v>60</v>
      </c>
      <c r="O1148" t="s">
        <v>743</v>
      </c>
      <c r="P1148" t="s">
        <v>116</v>
      </c>
      <c r="Q1148" t="s">
        <v>64</v>
      </c>
      <c r="R1148" t="s">
        <v>132</v>
      </c>
      <c r="S1148" t="s">
        <v>119</v>
      </c>
      <c r="T1148" t="s">
        <v>284</v>
      </c>
      <c r="U1148" t="s">
        <v>116</v>
      </c>
      <c r="V1148" t="s">
        <v>61</v>
      </c>
      <c r="W1148" t="s">
        <v>1594</v>
      </c>
      <c r="X1148" t="s">
        <v>97</v>
      </c>
      <c r="Y1148" t="s">
        <v>64</v>
      </c>
      <c r="Z1148" t="s">
        <v>51</v>
      </c>
      <c r="AA1148" t="s">
        <v>65</v>
      </c>
      <c r="AB1148" t="s">
        <v>2761</v>
      </c>
      <c r="AC1148" t="s">
        <v>56</v>
      </c>
      <c r="AD1148" t="s">
        <v>1308</v>
      </c>
      <c r="AE1148" t="s">
        <v>176</v>
      </c>
      <c r="AF1148" t="s">
        <v>69</v>
      </c>
      <c r="AG1148" t="s">
        <v>420</v>
      </c>
      <c r="AH1148" t="s">
        <v>251</v>
      </c>
      <c r="AI1148" t="s">
        <v>464</v>
      </c>
      <c r="AJ1148" t="s">
        <v>73</v>
      </c>
      <c r="AK1148" t="s">
        <v>264</v>
      </c>
      <c r="AL1148" t="s">
        <v>75</v>
      </c>
      <c r="AM1148" t="s">
        <v>76</v>
      </c>
      <c r="AN1148" t="s">
        <v>78</v>
      </c>
      <c r="AO1148" t="s">
        <v>78</v>
      </c>
      <c r="AP1148" t="s">
        <v>260</v>
      </c>
      <c r="AQ1148" t="s">
        <v>126</v>
      </c>
      <c r="AR1148" t="s">
        <v>64</v>
      </c>
      <c r="AS1148" t="s">
        <v>55</v>
      </c>
      <c r="AT1148" t="s">
        <v>413</v>
      </c>
      <c r="AU1148" t="s">
        <v>84</v>
      </c>
    </row>
    <row r="1149" spans="1:47" hidden="1" x14ac:dyDescent="0.3">
      <c r="A1149" t="s">
        <v>5203</v>
      </c>
      <c r="B1149" t="s">
        <v>5204</v>
      </c>
      <c r="C1149" s="1" t="str">
        <f t="shared" si="100"/>
        <v>21:0103</v>
      </c>
      <c r="D1149" s="1" t="str">
        <f t="shared" si="101"/>
        <v>21:0059</v>
      </c>
      <c r="E1149" t="s">
        <v>5205</v>
      </c>
      <c r="F1149" t="s">
        <v>5206</v>
      </c>
      <c r="H1149">
        <v>67.640082699999994</v>
      </c>
      <c r="I1149">
        <v>-113.7528551</v>
      </c>
      <c r="J1149" s="1" t="str">
        <f t="shared" si="96"/>
        <v>Till</v>
      </c>
      <c r="K1149" s="1" t="str">
        <f t="shared" si="97"/>
        <v>&lt;63 micron</v>
      </c>
      <c r="L1149" t="s">
        <v>51</v>
      </c>
      <c r="M1149" t="s">
        <v>481</v>
      </c>
      <c r="N1149" t="s">
        <v>53</v>
      </c>
      <c r="O1149" t="s">
        <v>5207</v>
      </c>
      <c r="P1149" t="s">
        <v>421</v>
      </c>
      <c r="Q1149" t="s">
        <v>64</v>
      </c>
      <c r="R1149" t="s">
        <v>131</v>
      </c>
      <c r="S1149" t="s">
        <v>119</v>
      </c>
      <c r="T1149" t="s">
        <v>413</v>
      </c>
      <c r="U1149" t="s">
        <v>116</v>
      </c>
      <c r="V1149" t="s">
        <v>61</v>
      </c>
      <c r="W1149" t="s">
        <v>4765</v>
      </c>
      <c r="X1149" t="s">
        <v>97</v>
      </c>
      <c r="Y1149" t="s">
        <v>64</v>
      </c>
      <c r="Z1149" t="s">
        <v>51</v>
      </c>
      <c r="AA1149" t="s">
        <v>814</v>
      </c>
      <c r="AB1149" t="s">
        <v>391</v>
      </c>
      <c r="AC1149" t="s">
        <v>64</v>
      </c>
      <c r="AD1149" t="s">
        <v>527</v>
      </c>
      <c r="AE1149" t="s">
        <v>336</v>
      </c>
      <c r="AF1149" t="s">
        <v>69</v>
      </c>
      <c r="AG1149" t="s">
        <v>525</v>
      </c>
      <c r="AH1149" t="s">
        <v>104</v>
      </c>
      <c r="AI1149" t="s">
        <v>72</v>
      </c>
      <c r="AJ1149" t="s">
        <v>73</v>
      </c>
      <c r="AK1149" t="s">
        <v>314</v>
      </c>
      <c r="AL1149" t="s">
        <v>75</v>
      </c>
      <c r="AM1149" t="s">
        <v>76</v>
      </c>
      <c r="AN1149" t="s">
        <v>78</v>
      </c>
      <c r="AO1149" t="s">
        <v>78</v>
      </c>
      <c r="AP1149" t="s">
        <v>260</v>
      </c>
      <c r="AQ1149" t="s">
        <v>78</v>
      </c>
      <c r="AR1149" t="s">
        <v>64</v>
      </c>
      <c r="AS1149" t="s">
        <v>126</v>
      </c>
      <c r="AT1149" t="s">
        <v>5208</v>
      </c>
      <c r="AU1149" t="s">
        <v>84</v>
      </c>
    </row>
    <row r="1150" spans="1:47" hidden="1" x14ac:dyDescent="0.3">
      <c r="A1150" t="s">
        <v>5209</v>
      </c>
      <c r="B1150" t="s">
        <v>5210</v>
      </c>
      <c r="C1150" s="1" t="str">
        <f t="shared" si="100"/>
        <v>21:0103</v>
      </c>
      <c r="D1150" s="1" t="str">
        <f t="shared" si="101"/>
        <v>21:0059</v>
      </c>
      <c r="E1150" t="s">
        <v>5211</v>
      </c>
      <c r="F1150" t="s">
        <v>5212</v>
      </c>
      <c r="H1150">
        <v>67.638601699999995</v>
      </c>
      <c r="I1150">
        <v>-113.57306989999999</v>
      </c>
      <c r="J1150" s="1" t="str">
        <f t="shared" si="96"/>
        <v>Till</v>
      </c>
      <c r="K1150" s="1" t="str">
        <f t="shared" si="97"/>
        <v>&lt;63 micron</v>
      </c>
      <c r="L1150" t="s">
        <v>51</v>
      </c>
      <c r="M1150" t="s">
        <v>421</v>
      </c>
      <c r="N1150" t="s">
        <v>116</v>
      </c>
      <c r="O1150" t="s">
        <v>5213</v>
      </c>
      <c r="P1150" t="s">
        <v>78</v>
      </c>
      <c r="Q1150" t="s">
        <v>64</v>
      </c>
      <c r="R1150" t="s">
        <v>94</v>
      </c>
      <c r="S1150" t="s">
        <v>260</v>
      </c>
      <c r="T1150" t="s">
        <v>127</v>
      </c>
      <c r="U1150" t="s">
        <v>116</v>
      </c>
      <c r="V1150" t="s">
        <v>61</v>
      </c>
      <c r="W1150" t="s">
        <v>262</v>
      </c>
      <c r="X1150" t="s">
        <v>119</v>
      </c>
      <c r="Y1150" t="s">
        <v>64</v>
      </c>
      <c r="Z1150" t="s">
        <v>51</v>
      </c>
      <c r="AA1150" t="s">
        <v>354</v>
      </c>
      <c r="AB1150" t="s">
        <v>576</v>
      </c>
      <c r="AC1150" t="s">
        <v>64</v>
      </c>
      <c r="AD1150" t="s">
        <v>1354</v>
      </c>
      <c r="AE1150" t="s">
        <v>176</v>
      </c>
      <c r="AF1150" t="s">
        <v>69</v>
      </c>
      <c r="AG1150" t="s">
        <v>70</v>
      </c>
      <c r="AH1150" t="s">
        <v>104</v>
      </c>
      <c r="AI1150" t="s">
        <v>58</v>
      </c>
      <c r="AJ1150" t="s">
        <v>73</v>
      </c>
      <c r="AK1150" t="s">
        <v>208</v>
      </c>
      <c r="AL1150" t="s">
        <v>75</v>
      </c>
      <c r="AM1150" t="s">
        <v>76</v>
      </c>
      <c r="AN1150" t="s">
        <v>300</v>
      </c>
      <c r="AO1150" t="s">
        <v>78</v>
      </c>
      <c r="AP1150" t="s">
        <v>281</v>
      </c>
      <c r="AQ1150" t="s">
        <v>126</v>
      </c>
      <c r="AR1150" t="s">
        <v>64</v>
      </c>
      <c r="AS1150" t="s">
        <v>333</v>
      </c>
      <c r="AT1150" t="s">
        <v>171</v>
      </c>
      <c r="AU1150" t="s">
        <v>84</v>
      </c>
    </row>
    <row r="1151" spans="1:47" hidden="1" x14ac:dyDescent="0.3">
      <c r="A1151" t="s">
        <v>5214</v>
      </c>
      <c r="B1151" t="s">
        <v>5215</v>
      </c>
      <c r="C1151" s="1" t="str">
        <f t="shared" si="100"/>
        <v>21:0103</v>
      </c>
      <c r="D1151" s="1" t="str">
        <f t="shared" si="101"/>
        <v>21:0059</v>
      </c>
      <c r="E1151" t="s">
        <v>5216</v>
      </c>
      <c r="F1151" t="s">
        <v>5217</v>
      </c>
      <c r="H1151">
        <v>67.217427999999998</v>
      </c>
      <c r="I1151">
        <v>-112.3865333</v>
      </c>
      <c r="J1151" s="1" t="str">
        <f t="shared" si="96"/>
        <v>Till</v>
      </c>
      <c r="K1151" s="1" t="str">
        <f t="shared" si="97"/>
        <v>&lt;63 micron</v>
      </c>
      <c r="L1151" t="s">
        <v>51</v>
      </c>
      <c r="M1151" t="s">
        <v>355</v>
      </c>
      <c r="N1151" t="s">
        <v>60</v>
      </c>
      <c r="O1151" t="s">
        <v>5218</v>
      </c>
      <c r="P1151" t="s">
        <v>686</v>
      </c>
      <c r="Q1151" t="s">
        <v>81</v>
      </c>
      <c r="R1151" t="s">
        <v>164</v>
      </c>
      <c r="S1151" t="s">
        <v>183</v>
      </c>
      <c r="T1151" t="s">
        <v>525</v>
      </c>
      <c r="U1151" t="s">
        <v>116</v>
      </c>
      <c r="V1151" t="s">
        <v>259</v>
      </c>
      <c r="W1151" t="s">
        <v>561</v>
      </c>
      <c r="X1151" t="s">
        <v>60</v>
      </c>
      <c r="Y1151" t="s">
        <v>64</v>
      </c>
      <c r="Z1151" t="s">
        <v>51</v>
      </c>
      <c r="AA1151" t="s">
        <v>336</v>
      </c>
      <c r="AB1151" t="s">
        <v>134</v>
      </c>
      <c r="AC1151" t="s">
        <v>64</v>
      </c>
      <c r="AD1151" t="s">
        <v>4775</v>
      </c>
      <c r="AE1151" t="s">
        <v>337</v>
      </c>
      <c r="AF1151" t="s">
        <v>69</v>
      </c>
      <c r="AG1151" t="s">
        <v>261</v>
      </c>
      <c r="AH1151" t="s">
        <v>104</v>
      </c>
      <c r="AI1151" t="s">
        <v>114</v>
      </c>
      <c r="AJ1151" t="s">
        <v>73</v>
      </c>
      <c r="AK1151" t="s">
        <v>167</v>
      </c>
      <c r="AL1151" t="s">
        <v>75</v>
      </c>
      <c r="AM1151" t="s">
        <v>76</v>
      </c>
      <c r="AN1151" t="s">
        <v>78</v>
      </c>
      <c r="AO1151" t="s">
        <v>78</v>
      </c>
      <c r="AP1151" t="s">
        <v>114</v>
      </c>
      <c r="AQ1151" t="s">
        <v>283</v>
      </c>
      <c r="AR1151" t="s">
        <v>64</v>
      </c>
      <c r="AS1151" t="s">
        <v>246</v>
      </c>
      <c r="AT1151" t="s">
        <v>171</v>
      </c>
      <c r="AU1151" t="s">
        <v>84</v>
      </c>
    </row>
    <row r="1152" spans="1:47" hidden="1" x14ac:dyDescent="0.3">
      <c r="A1152" t="s">
        <v>5219</v>
      </c>
      <c r="B1152" t="s">
        <v>5220</v>
      </c>
      <c r="C1152" s="1" t="str">
        <f t="shared" si="100"/>
        <v>21:0103</v>
      </c>
      <c r="D1152" s="1" t="str">
        <f t="shared" si="101"/>
        <v>21:0059</v>
      </c>
      <c r="E1152" t="s">
        <v>5221</v>
      </c>
      <c r="F1152" t="s">
        <v>5222</v>
      </c>
      <c r="H1152">
        <v>67.208496199999999</v>
      </c>
      <c r="I1152">
        <v>-112.33426040000001</v>
      </c>
      <c r="J1152" s="1" t="str">
        <f t="shared" si="96"/>
        <v>Till</v>
      </c>
      <c r="K1152" s="1" t="str">
        <f t="shared" si="97"/>
        <v>&lt;63 micron</v>
      </c>
      <c r="L1152" t="s">
        <v>51</v>
      </c>
      <c r="M1152" t="s">
        <v>252</v>
      </c>
      <c r="N1152" t="s">
        <v>53</v>
      </c>
      <c r="O1152" t="s">
        <v>245</v>
      </c>
      <c r="P1152" t="s">
        <v>209</v>
      </c>
      <c r="Q1152" t="s">
        <v>64</v>
      </c>
      <c r="R1152" t="s">
        <v>825</v>
      </c>
      <c r="S1152" t="s">
        <v>98</v>
      </c>
      <c r="T1152" t="s">
        <v>5223</v>
      </c>
      <c r="U1152" t="s">
        <v>81</v>
      </c>
      <c r="V1152" t="s">
        <v>154</v>
      </c>
      <c r="W1152" t="s">
        <v>5224</v>
      </c>
      <c r="X1152" t="s">
        <v>181</v>
      </c>
      <c r="Y1152" t="s">
        <v>64</v>
      </c>
      <c r="Z1152" t="s">
        <v>51</v>
      </c>
      <c r="AA1152" t="s">
        <v>98</v>
      </c>
      <c r="AB1152" t="s">
        <v>2055</v>
      </c>
      <c r="AC1152" t="s">
        <v>64</v>
      </c>
      <c r="AD1152" t="s">
        <v>658</v>
      </c>
      <c r="AE1152" t="s">
        <v>337</v>
      </c>
      <c r="AF1152" t="s">
        <v>69</v>
      </c>
      <c r="AG1152" t="s">
        <v>369</v>
      </c>
      <c r="AH1152" t="s">
        <v>71</v>
      </c>
      <c r="AI1152" t="s">
        <v>183</v>
      </c>
      <c r="AJ1152" t="s">
        <v>73</v>
      </c>
      <c r="AK1152" t="s">
        <v>116</v>
      </c>
      <c r="AL1152" t="s">
        <v>75</v>
      </c>
      <c r="AM1152" t="s">
        <v>76</v>
      </c>
      <c r="AN1152" t="s">
        <v>92</v>
      </c>
      <c r="AO1152" t="s">
        <v>78</v>
      </c>
      <c r="AP1152" t="s">
        <v>114</v>
      </c>
      <c r="AQ1152" t="s">
        <v>56</v>
      </c>
      <c r="AR1152" t="s">
        <v>64</v>
      </c>
      <c r="AS1152" t="s">
        <v>126</v>
      </c>
      <c r="AT1152" t="s">
        <v>2825</v>
      </c>
      <c r="AU1152" t="s">
        <v>84</v>
      </c>
    </row>
    <row r="1153" spans="1:47" hidden="1" x14ac:dyDescent="0.3">
      <c r="A1153" t="s">
        <v>5225</v>
      </c>
      <c r="B1153" t="s">
        <v>5226</v>
      </c>
      <c r="C1153" s="1" t="str">
        <f t="shared" si="100"/>
        <v>21:0103</v>
      </c>
      <c r="D1153" s="1" t="str">
        <f t="shared" si="101"/>
        <v>21:0059</v>
      </c>
      <c r="E1153" t="s">
        <v>5227</v>
      </c>
      <c r="F1153" t="s">
        <v>5228</v>
      </c>
      <c r="H1153">
        <v>67.327238399999999</v>
      </c>
      <c r="I1153">
        <v>-112.2824428</v>
      </c>
      <c r="J1153" s="1" t="str">
        <f t="shared" si="96"/>
        <v>Till</v>
      </c>
      <c r="K1153" s="1" t="str">
        <f t="shared" si="97"/>
        <v>&lt;63 micron</v>
      </c>
      <c r="L1153" t="s">
        <v>51</v>
      </c>
      <c r="M1153" t="s">
        <v>126</v>
      </c>
      <c r="N1153" t="s">
        <v>56</v>
      </c>
      <c r="O1153" t="s">
        <v>163</v>
      </c>
      <c r="P1153" t="s">
        <v>309</v>
      </c>
      <c r="Q1153" t="s">
        <v>64</v>
      </c>
      <c r="R1153" t="s">
        <v>70</v>
      </c>
      <c r="S1153" t="s">
        <v>337</v>
      </c>
      <c r="T1153" t="s">
        <v>3689</v>
      </c>
      <c r="U1153" t="s">
        <v>259</v>
      </c>
      <c r="V1153" t="s">
        <v>154</v>
      </c>
      <c r="W1153" t="s">
        <v>5229</v>
      </c>
      <c r="X1153" t="s">
        <v>119</v>
      </c>
      <c r="Y1153" t="s">
        <v>64</v>
      </c>
      <c r="Z1153" t="s">
        <v>51</v>
      </c>
      <c r="AA1153" t="s">
        <v>318</v>
      </c>
      <c r="AB1153" t="s">
        <v>391</v>
      </c>
      <c r="AC1153" t="s">
        <v>64</v>
      </c>
      <c r="AD1153" t="s">
        <v>471</v>
      </c>
      <c r="AE1153" t="s">
        <v>419</v>
      </c>
      <c r="AF1153" t="s">
        <v>3104</v>
      </c>
      <c r="AG1153" t="s">
        <v>316</v>
      </c>
      <c r="AH1153" t="s">
        <v>71</v>
      </c>
      <c r="AI1153" t="s">
        <v>260</v>
      </c>
      <c r="AJ1153" t="s">
        <v>73</v>
      </c>
      <c r="AK1153" t="s">
        <v>105</v>
      </c>
      <c r="AL1153" t="s">
        <v>75</v>
      </c>
      <c r="AM1153" t="s">
        <v>76</v>
      </c>
      <c r="AN1153" t="s">
        <v>246</v>
      </c>
      <c r="AO1153" t="s">
        <v>259</v>
      </c>
      <c r="AP1153" t="s">
        <v>183</v>
      </c>
      <c r="AQ1153" t="s">
        <v>340</v>
      </c>
      <c r="AR1153" t="s">
        <v>64</v>
      </c>
      <c r="AS1153" t="s">
        <v>299</v>
      </c>
      <c r="AT1153" t="s">
        <v>400</v>
      </c>
      <c r="AU1153" t="s">
        <v>84</v>
      </c>
    </row>
    <row r="1154" spans="1:47" hidden="1" x14ac:dyDescent="0.3">
      <c r="A1154" t="s">
        <v>5230</v>
      </c>
      <c r="B1154" t="s">
        <v>5231</v>
      </c>
      <c r="C1154" s="1" t="str">
        <f t="shared" si="100"/>
        <v>21:0103</v>
      </c>
      <c r="D1154" s="1" t="str">
        <f t="shared" si="101"/>
        <v>21:0059</v>
      </c>
      <c r="E1154" t="s">
        <v>5232</v>
      </c>
      <c r="F1154" t="s">
        <v>5233</v>
      </c>
      <c r="H1154">
        <v>67.221176200000002</v>
      </c>
      <c r="I1154">
        <v>-112.1116945</v>
      </c>
      <c r="J1154" s="1" t="str">
        <f t="shared" si="96"/>
        <v>Till</v>
      </c>
      <c r="K1154" s="1" t="str">
        <f t="shared" si="97"/>
        <v>&lt;63 micron</v>
      </c>
      <c r="L1154" t="s">
        <v>51</v>
      </c>
      <c r="M1154" t="s">
        <v>139</v>
      </c>
      <c r="N1154" t="s">
        <v>60</v>
      </c>
      <c r="O1154" t="s">
        <v>189</v>
      </c>
      <c r="P1154" t="s">
        <v>226</v>
      </c>
      <c r="Q1154" t="s">
        <v>81</v>
      </c>
      <c r="R1154" t="s">
        <v>525</v>
      </c>
      <c r="S1154" t="s">
        <v>178</v>
      </c>
      <c r="T1154" t="s">
        <v>164</v>
      </c>
      <c r="U1154" t="s">
        <v>81</v>
      </c>
      <c r="V1154" t="s">
        <v>300</v>
      </c>
      <c r="W1154" t="s">
        <v>5234</v>
      </c>
      <c r="X1154" t="s">
        <v>58</v>
      </c>
      <c r="Y1154" t="s">
        <v>64</v>
      </c>
      <c r="Z1154" t="s">
        <v>51</v>
      </c>
      <c r="AA1154" t="s">
        <v>354</v>
      </c>
      <c r="AB1154" t="s">
        <v>2820</v>
      </c>
      <c r="AC1154" t="s">
        <v>64</v>
      </c>
      <c r="AD1154" t="s">
        <v>864</v>
      </c>
      <c r="AE1154" t="s">
        <v>206</v>
      </c>
      <c r="AF1154" t="s">
        <v>2940</v>
      </c>
      <c r="AG1154" t="s">
        <v>106</v>
      </c>
      <c r="AH1154" t="s">
        <v>71</v>
      </c>
      <c r="AI1154" t="s">
        <v>183</v>
      </c>
      <c r="AJ1154" t="s">
        <v>73</v>
      </c>
      <c r="AK1154" t="s">
        <v>600</v>
      </c>
      <c r="AL1154" t="s">
        <v>75</v>
      </c>
      <c r="AM1154" t="s">
        <v>76</v>
      </c>
      <c r="AN1154" t="s">
        <v>78</v>
      </c>
      <c r="AO1154" t="s">
        <v>78</v>
      </c>
      <c r="AP1154" t="s">
        <v>79</v>
      </c>
      <c r="AQ1154" t="s">
        <v>355</v>
      </c>
      <c r="AR1154" t="s">
        <v>64</v>
      </c>
      <c r="AS1154" t="s">
        <v>283</v>
      </c>
      <c r="AT1154" t="s">
        <v>563</v>
      </c>
      <c r="AU1154" t="s">
        <v>84</v>
      </c>
    </row>
    <row r="1155" spans="1:47" hidden="1" x14ac:dyDescent="0.3">
      <c r="A1155" t="s">
        <v>5235</v>
      </c>
      <c r="B1155" t="s">
        <v>5236</v>
      </c>
      <c r="C1155" s="1" t="str">
        <f t="shared" si="100"/>
        <v>21:0103</v>
      </c>
      <c r="D1155" s="1" t="str">
        <f t="shared" si="101"/>
        <v>21:0059</v>
      </c>
      <c r="E1155" t="s">
        <v>5232</v>
      </c>
      <c r="F1155" t="s">
        <v>5237</v>
      </c>
      <c r="H1155">
        <v>67.221176200000002</v>
      </c>
      <c r="I1155">
        <v>-112.1116945</v>
      </c>
      <c r="J1155" s="1" t="str">
        <f t="shared" si="96"/>
        <v>Till</v>
      </c>
      <c r="K1155" s="1" t="str">
        <f t="shared" si="97"/>
        <v>&lt;63 micron</v>
      </c>
      <c r="L1155" t="s">
        <v>51</v>
      </c>
      <c r="M1155" t="s">
        <v>318</v>
      </c>
      <c r="N1155" t="s">
        <v>53</v>
      </c>
      <c r="O1155" t="s">
        <v>457</v>
      </c>
      <c r="P1155" t="s">
        <v>56</v>
      </c>
      <c r="Q1155" t="s">
        <v>259</v>
      </c>
      <c r="R1155" t="s">
        <v>72</v>
      </c>
      <c r="S1155" t="s">
        <v>56</v>
      </c>
      <c r="T1155" t="s">
        <v>360</v>
      </c>
      <c r="U1155" t="s">
        <v>64</v>
      </c>
      <c r="V1155" t="s">
        <v>102</v>
      </c>
      <c r="W1155" t="s">
        <v>5238</v>
      </c>
      <c r="X1155" t="s">
        <v>181</v>
      </c>
      <c r="Y1155" t="s">
        <v>64</v>
      </c>
      <c r="Z1155" t="s">
        <v>51</v>
      </c>
      <c r="AA1155" t="s">
        <v>422</v>
      </c>
      <c r="AB1155" t="s">
        <v>973</v>
      </c>
      <c r="AC1155" t="s">
        <v>181</v>
      </c>
      <c r="AD1155" t="s">
        <v>1473</v>
      </c>
      <c r="AE1155" t="s">
        <v>51</v>
      </c>
      <c r="AF1155" t="s">
        <v>69</v>
      </c>
      <c r="AG1155" t="s">
        <v>584</v>
      </c>
      <c r="AH1155" t="s">
        <v>391</v>
      </c>
      <c r="AI1155" t="s">
        <v>72</v>
      </c>
      <c r="AJ1155" t="s">
        <v>73</v>
      </c>
      <c r="AK1155" t="s">
        <v>137</v>
      </c>
      <c r="AL1155" t="s">
        <v>75</v>
      </c>
      <c r="AM1155" t="s">
        <v>76</v>
      </c>
      <c r="AN1155" t="s">
        <v>117</v>
      </c>
      <c r="AO1155" t="s">
        <v>78</v>
      </c>
      <c r="AP1155" t="s">
        <v>405</v>
      </c>
      <c r="AQ1155" t="s">
        <v>78</v>
      </c>
      <c r="AR1155" t="s">
        <v>64</v>
      </c>
      <c r="AS1155" t="s">
        <v>104</v>
      </c>
      <c r="AT1155" t="s">
        <v>5239</v>
      </c>
      <c r="AU1155" t="s">
        <v>84</v>
      </c>
    </row>
    <row r="1156" spans="1:47" hidden="1" x14ac:dyDescent="0.3">
      <c r="A1156" t="s">
        <v>5240</v>
      </c>
      <c r="B1156" t="s">
        <v>5241</v>
      </c>
      <c r="C1156" s="1" t="str">
        <f t="shared" si="100"/>
        <v>21:0103</v>
      </c>
      <c r="D1156" s="1" t="str">
        <f t="shared" si="101"/>
        <v>21:0059</v>
      </c>
      <c r="E1156" t="s">
        <v>5242</v>
      </c>
      <c r="F1156" t="s">
        <v>5243</v>
      </c>
      <c r="H1156">
        <v>67.169610399999996</v>
      </c>
      <c r="I1156">
        <v>-112.08132310000001</v>
      </c>
      <c r="J1156" s="1" t="str">
        <f t="shared" si="96"/>
        <v>Till</v>
      </c>
      <c r="K1156" s="1" t="str">
        <f t="shared" si="97"/>
        <v>&lt;63 micron</v>
      </c>
      <c r="L1156" t="s">
        <v>51</v>
      </c>
      <c r="M1156" t="s">
        <v>137</v>
      </c>
      <c r="N1156" t="s">
        <v>60</v>
      </c>
      <c r="O1156" t="s">
        <v>112</v>
      </c>
      <c r="P1156" t="s">
        <v>473</v>
      </c>
      <c r="Q1156" t="s">
        <v>56</v>
      </c>
      <c r="R1156" t="s">
        <v>190</v>
      </c>
      <c r="S1156" t="s">
        <v>260</v>
      </c>
      <c r="T1156" t="s">
        <v>382</v>
      </c>
      <c r="U1156" t="s">
        <v>81</v>
      </c>
      <c r="V1156" t="s">
        <v>300</v>
      </c>
      <c r="W1156" t="s">
        <v>5244</v>
      </c>
      <c r="X1156" t="s">
        <v>119</v>
      </c>
      <c r="Y1156" t="s">
        <v>64</v>
      </c>
      <c r="Z1156" t="s">
        <v>51</v>
      </c>
      <c r="AA1156" t="s">
        <v>607</v>
      </c>
      <c r="AB1156" t="s">
        <v>2936</v>
      </c>
      <c r="AC1156" t="s">
        <v>64</v>
      </c>
      <c r="AD1156" t="s">
        <v>1557</v>
      </c>
      <c r="AE1156" t="s">
        <v>346</v>
      </c>
      <c r="AF1156" t="s">
        <v>69</v>
      </c>
      <c r="AG1156" t="s">
        <v>106</v>
      </c>
      <c r="AH1156" t="s">
        <v>71</v>
      </c>
      <c r="AI1156" t="s">
        <v>209</v>
      </c>
      <c r="AJ1156" t="s">
        <v>73</v>
      </c>
      <c r="AK1156" t="s">
        <v>584</v>
      </c>
      <c r="AL1156" t="s">
        <v>75</v>
      </c>
      <c r="AM1156" t="s">
        <v>76</v>
      </c>
      <c r="AN1156" t="s">
        <v>78</v>
      </c>
      <c r="AO1156" t="s">
        <v>61</v>
      </c>
      <c r="AP1156" t="s">
        <v>269</v>
      </c>
      <c r="AQ1156" t="s">
        <v>210</v>
      </c>
      <c r="AR1156" t="s">
        <v>64</v>
      </c>
      <c r="AS1156" t="s">
        <v>398</v>
      </c>
      <c r="AT1156" t="s">
        <v>5245</v>
      </c>
      <c r="AU1156" t="s">
        <v>84</v>
      </c>
    </row>
    <row r="1157" spans="1:47" hidden="1" x14ac:dyDescent="0.3">
      <c r="A1157" t="s">
        <v>5246</v>
      </c>
      <c r="B1157" t="s">
        <v>5247</v>
      </c>
      <c r="C1157" s="1" t="str">
        <f t="shared" si="100"/>
        <v>21:0103</v>
      </c>
      <c r="D1157" s="1" t="str">
        <f t="shared" si="101"/>
        <v>21:0059</v>
      </c>
      <c r="E1157" t="s">
        <v>5248</v>
      </c>
      <c r="F1157" t="s">
        <v>5249</v>
      </c>
      <c r="H1157">
        <v>67.168448799999993</v>
      </c>
      <c r="I1157">
        <v>-112.25856949999999</v>
      </c>
      <c r="J1157" s="1" t="str">
        <f t="shared" si="96"/>
        <v>Till</v>
      </c>
      <c r="K1157" s="1" t="str">
        <f t="shared" si="97"/>
        <v>&lt;63 micron</v>
      </c>
      <c r="L1157" t="s">
        <v>51</v>
      </c>
      <c r="M1157" t="s">
        <v>72</v>
      </c>
      <c r="N1157" t="s">
        <v>60</v>
      </c>
      <c r="O1157" t="s">
        <v>877</v>
      </c>
      <c r="P1157" t="s">
        <v>210</v>
      </c>
      <c r="Q1157" t="s">
        <v>56</v>
      </c>
      <c r="R1157" t="s">
        <v>83</v>
      </c>
      <c r="S1157" t="s">
        <v>507</v>
      </c>
      <c r="T1157" t="s">
        <v>224</v>
      </c>
      <c r="U1157" t="s">
        <v>81</v>
      </c>
      <c r="V1157" t="s">
        <v>117</v>
      </c>
      <c r="W1157" t="s">
        <v>5250</v>
      </c>
      <c r="X1157" t="s">
        <v>119</v>
      </c>
      <c r="Y1157" t="s">
        <v>64</v>
      </c>
      <c r="Z1157" t="s">
        <v>51</v>
      </c>
      <c r="AA1157" t="s">
        <v>346</v>
      </c>
      <c r="AB1157" t="s">
        <v>3327</v>
      </c>
      <c r="AC1157" t="s">
        <v>64</v>
      </c>
      <c r="AD1157" t="s">
        <v>697</v>
      </c>
      <c r="AE1157" t="s">
        <v>287</v>
      </c>
      <c r="AF1157" t="s">
        <v>69</v>
      </c>
      <c r="AG1157" t="s">
        <v>472</v>
      </c>
      <c r="AH1157" t="s">
        <v>71</v>
      </c>
      <c r="AI1157" t="s">
        <v>281</v>
      </c>
      <c r="AJ1157" t="s">
        <v>73</v>
      </c>
      <c r="AK1157" t="s">
        <v>686</v>
      </c>
      <c r="AL1157" t="s">
        <v>75</v>
      </c>
      <c r="AM1157" t="s">
        <v>76</v>
      </c>
      <c r="AN1157" t="s">
        <v>253</v>
      </c>
      <c r="AO1157" t="s">
        <v>219</v>
      </c>
      <c r="AP1157" t="s">
        <v>281</v>
      </c>
      <c r="AQ1157" t="s">
        <v>153</v>
      </c>
      <c r="AR1157" t="s">
        <v>64</v>
      </c>
      <c r="AS1157" t="s">
        <v>283</v>
      </c>
      <c r="AT1157" t="s">
        <v>5251</v>
      </c>
      <c r="AU1157" t="s">
        <v>84</v>
      </c>
    </row>
    <row r="1158" spans="1:47" hidden="1" x14ac:dyDescent="0.3">
      <c r="A1158" t="s">
        <v>5252</v>
      </c>
      <c r="B1158" t="s">
        <v>5253</v>
      </c>
      <c r="C1158" s="1" t="str">
        <f t="shared" si="100"/>
        <v>21:0103</v>
      </c>
      <c r="D1158" s="1" t="str">
        <f t="shared" si="101"/>
        <v>21:0059</v>
      </c>
      <c r="E1158" t="s">
        <v>5254</v>
      </c>
      <c r="F1158" t="s">
        <v>5255</v>
      </c>
      <c r="H1158">
        <v>67.172069800000003</v>
      </c>
      <c r="I1158">
        <v>-112.4782099</v>
      </c>
      <c r="J1158" s="1" t="str">
        <f t="shared" si="96"/>
        <v>Till</v>
      </c>
      <c r="K1158" s="1" t="str">
        <f t="shared" si="97"/>
        <v>&lt;63 micron</v>
      </c>
      <c r="L1158" t="s">
        <v>51</v>
      </c>
      <c r="M1158" t="s">
        <v>167</v>
      </c>
      <c r="N1158" t="s">
        <v>116</v>
      </c>
      <c r="O1158" t="s">
        <v>5256</v>
      </c>
      <c r="P1158" t="s">
        <v>138</v>
      </c>
      <c r="Q1158" t="s">
        <v>58</v>
      </c>
      <c r="R1158" t="s">
        <v>318</v>
      </c>
      <c r="S1158" t="s">
        <v>119</v>
      </c>
      <c r="T1158" t="s">
        <v>120</v>
      </c>
      <c r="U1158" t="s">
        <v>56</v>
      </c>
      <c r="V1158" t="s">
        <v>168</v>
      </c>
      <c r="W1158" t="s">
        <v>286</v>
      </c>
      <c r="X1158" t="s">
        <v>56</v>
      </c>
      <c r="Y1158" t="s">
        <v>64</v>
      </c>
      <c r="Z1158" t="s">
        <v>51</v>
      </c>
      <c r="AA1158" t="s">
        <v>419</v>
      </c>
      <c r="AB1158" t="s">
        <v>549</v>
      </c>
      <c r="AC1158" t="s">
        <v>56</v>
      </c>
      <c r="AD1158" t="s">
        <v>2761</v>
      </c>
      <c r="AE1158" t="s">
        <v>183</v>
      </c>
      <c r="AF1158" t="s">
        <v>69</v>
      </c>
      <c r="AG1158" t="s">
        <v>218</v>
      </c>
      <c r="AH1158" t="s">
        <v>391</v>
      </c>
      <c r="AI1158" t="s">
        <v>226</v>
      </c>
      <c r="AJ1158" t="s">
        <v>73</v>
      </c>
      <c r="AK1158" t="s">
        <v>170</v>
      </c>
      <c r="AL1158" t="s">
        <v>75</v>
      </c>
      <c r="AM1158" t="s">
        <v>76</v>
      </c>
      <c r="AN1158" t="s">
        <v>154</v>
      </c>
      <c r="AO1158" t="s">
        <v>78</v>
      </c>
      <c r="AP1158" t="s">
        <v>309</v>
      </c>
      <c r="AQ1158" t="s">
        <v>139</v>
      </c>
      <c r="AR1158" t="s">
        <v>81</v>
      </c>
      <c r="AS1158" t="s">
        <v>61</v>
      </c>
      <c r="AT1158" t="s">
        <v>171</v>
      </c>
      <c r="AU1158" t="s">
        <v>84</v>
      </c>
    </row>
    <row r="1159" spans="1:47" hidden="1" x14ac:dyDescent="0.3">
      <c r="A1159" t="s">
        <v>5257</v>
      </c>
      <c r="B1159" t="s">
        <v>5258</v>
      </c>
      <c r="C1159" s="1" t="str">
        <f t="shared" si="100"/>
        <v>21:0103</v>
      </c>
      <c r="D1159" s="1" t="str">
        <f t="shared" si="101"/>
        <v>21:0059</v>
      </c>
      <c r="E1159" t="s">
        <v>5259</v>
      </c>
      <c r="F1159" t="s">
        <v>5260</v>
      </c>
      <c r="H1159">
        <v>67.095517900000004</v>
      </c>
      <c r="I1159">
        <v>-112.34958949999999</v>
      </c>
      <c r="J1159" s="1" t="str">
        <f t="shared" si="96"/>
        <v>Till</v>
      </c>
      <c r="K1159" s="1" t="str">
        <f t="shared" si="97"/>
        <v>&lt;63 micron</v>
      </c>
      <c r="L1159" t="s">
        <v>51</v>
      </c>
      <c r="M1159" t="s">
        <v>78</v>
      </c>
      <c r="N1159" t="s">
        <v>53</v>
      </c>
      <c r="O1159" t="s">
        <v>457</v>
      </c>
      <c r="P1159" t="s">
        <v>82</v>
      </c>
      <c r="Q1159" t="s">
        <v>64</v>
      </c>
      <c r="R1159" t="s">
        <v>197</v>
      </c>
      <c r="S1159" t="s">
        <v>209</v>
      </c>
      <c r="T1159" t="s">
        <v>140</v>
      </c>
      <c r="U1159" t="s">
        <v>56</v>
      </c>
      <c r="V1159" t="s">
        <v>61</v>
      </c>
      <c r="W1159" t="s">
        <v>5261</v>
      </c>
      <c r="X1159" t="s">
        <v>119</v>
      </c>
      <c r="Y1159" t="s">
        <v>64</v>
      </c>
      <c r="Z1159" t="s">
        <v>51</v>
      </c>
      <c r="AA1159" t="s">
        <v>382</v>
      </c>
      <c r="AB1159" t="s">
        <v>1172</v>
      </c>
      <c r="AC1159" t="s">
        <v>64</v>
      </c>
      <c r="AD1159" t="s">
        <v>469</v>
      </c>
      <c r="AE1159" t="s">
        <v>276</v>
      </c>
      <c r="AF1159" t="s">
        <v>69</v>
      </c>
      <c r="AG1159" t="s">
        <v>224</v>
      </c>
      <c r="AH1159" t="s">
        <v>71</v>
      </c>
      <c r="AI1159" t="s">
        <v>58</v>
      </c>
      <c r="AJ1159" t="s">
        <v>73</v>
      </c>
      <c r="AK1159" t="s">
        <v>686</v>
      </c>
      <c r="AL1159" t="s">
        <v>75</v>
      </c>
      <c r="AM1159" t="s">
        <v>76</v>
      </c>
      <c r="AN1159" t="s">
        <v>78</v>
      </c>
      <c r="AO1159" t="s">
        <v>78</v>
      </c>
      <c r="AP1159" t="s">
        <v>276</v>
      </c>
      <c r="AQ1159" t="s">
        <v>239</v>
      </c>
      <c r="AR1159" t="s">
        <v>64</v>
      </c>
      <c r="AS1159" t="s">
        <v>55</v>
      </c>
      <c r="AT1159" t="s">
        <v>5208</v>
      </c>
      <c r="AU1159" t="s">
        <v>84</v>
      </c>
    </row>
    <row r="1160" spans="1:47" hidden="1" x14ac:dyDescent="0.3">
      <c r="A1160" t="s">
        <v>5262</v>
      </c>
      <c r="B1160" t="s">
        <v>5263</v>
      </c>
      <c r="C1160" s="1" t="str">
        <f t="shared" si="100"/>
        <v>21:0103</v>
      </c>
      <c r="D1160" s="1" t="str">
        <f t="shared" si="101"/>
        <v>21:0059</v>
      </c>
      <c r="E1160" t="s">
        <v>5264</v>
      </c>
      <c r="F1160" t="s">
        <v>5265</v>
      </c>
      <c r="H1160">
        <v>67.094404299999994</v>
      </c>
      <c r="I1160">
        <v>-112.2228278</v>
      </c>
      <c r="J1160" s="1" t="str">
        <f t="shared" si="96"/>
        <v>Till</v>
      </c>
      <c r="K1160" s="1" t="str">
        <f t="shared" si="97"/>
        <v>&lt;63 micron</v>
      </c>
      <c r="L1160" t="s">
        <v>51</v>
      </c>
      <c r="M1160" t="s">
        <v>436</v>
      </c>
      <c r="N1160" t="s">
        <v>53</v>
      </c>
      <c r="O1160" t="s">
        <v>54</v>
      </c>
      <c r="P1160" t="s">
        <v>56</v>
      </c>
      <c r="Q1160" t="s">
        <v>64</v>
      </c>
      <c r="R1160" t="s">
        <v>115</v>
      </c>
      <c r="S1160" t="s">
        <v>58</v>
      </c>
      <c r="T1160" t="s">
        <v>218</v>
      </c>
      <c r="U1160" t="s">
        <v>81</v>
      </c>
      <c r="V1160" t="s">
        <v>61</v>
      </c>
      <c r="W1160" t="s">
        <v>1570</v>
      </c>
      <c r="X1160" t="s">
        <v>72</v>
      </c>
      <c r="Y1160" t="s">
        <v>64</v>
      </c>
      <c r="Z1160" t="s">
        <v>51</v>
      </c>
      <c r="AA1160" t="s">
        <v>548</v>
      </c>
      <c r="AB1160" t="s">
        <v>1172</v>
      </c>
      <c r="AC1160" t="s">
        <v>116</v>
      </c>
      <c r="AD1160" t="s">
        <v>658</v>
      </c>
      <c r="AE1160" t="s">
        <v>206</v>
      </c>
      <c r="AF1160" t="s">
        <v>69</v>
      </c>
      <c r="AG1160" t="s">
        <v>825</v>
      </c>
      <c r="AH1160" t="s">
        <v>104</v>
      </c>
      <c r="AI1160" t="s">
        <v>250</v>
      </c>
      <c r="AJ1160" t="s">
        <v>73</v>
      </c>
      <c r="AK1160" t="s">
        <v>124</v>
      </c>
      <c r="AL1160" t="s">
        <v>75</v>
      </c>
      <c r="AM1160" t="s">
        <v>76</v>
      </c>
      <c r="AN1160" t="s">
        <v>154</v>
      </c>
      <c r="AO1160" t="s">
        <v>78</v>
      </c>
      <c r="AP1160" t="s">
        <v>225</v>
      </c>
      <c r="AQ1160" t="s">
        <v>91</v>
      </c>
      <c r="AR1160" t="s">
        <v>64</v>
      </c>
      <c r="AS1160" t="s">
        <v>333</v>
      </c>
      <c r="AT1160" t="s">
        <v>171</v>
      </c>
      <c r="AU1160" t="s">
        <v>84</v>
      </c>
    </row>
    <row r="1161" spans="1:47" hidden="1" x14ac:dyDescent="0.3">
      <c r="A1161" t="s">
        <v>5266</v>
      </c>
      <c r="B1161" t="s">
        <v>5267</v>
      </c>
      <c r="C1161" s="1" t="str">
        <f t="shared" si="100"/>
        <v>21:0103</v>
      </c>
      <c r="D1161" s="1" t="str">
        <f t="shared" si="101"/>
        <v>21:0059</v>
      </c>
      <c r="E1161" t="s">
        <v>5264</v>
      </c>
      <c r="F1161" t="s">
        <v>5268</v>
      </c>
      <c r="H1161">
        <v>67.094404299999994</v>
      </c>
      <c r="I1161">
        <v>-112.2228278</v>
      </c>
      <c r="J1161" s="1" t="str">
        <f t="shared" si="96"/>
        <v>Till</v>
      </c>
      <c r="K1161" s="1" t="str">
        <f t="shared" si="97"/>
        <v>&lt;63 micron</v>
      </c>
      <c r="L1161" t="s">
        <v>51</v>
      </c>
      <c r="M1161" t="s">
        <v>398</v>
      </c>
      <c r="N1161" t="s">
        <v>97</v>
      </c>
      <c r="O1161" t="s">
        <v>457</v>
      </c>
      <c r="P1161" t="s">
        <v>340</v>
      </c>
      <c r="Q1161" t="s">
        <v>64</v>
      </c>
      <c r="R1161" t="s">
        <v>562</v>
      </c>
      <c r="S1161" t="s">
        <v>72</v>
      </c>
      <c r="T1161" t="s">
        <v>382</v>
      </c>
      <c r="U1161" t="s">
        <v>56</v>
      </c>
      <c r="V1161" t="s">
        <v>147</v>
      </c>
      <c r="W1161" t="s">
        <v>2935</v>
      </c>
      <c r="X1161" t="s">
        <v>119</v>
      </c>
      <c r="Y1161" t="s">
        <v>64</v>
      </c>
      <c r="Z1161" t="s">
        <v>51</v>
      </c>
      <c r="AA1161" t="s">
        <v>354</v>
      </c>
      <c r="AB1161" t="s">
        <v>789</v>
      </c>
      <c r="AC1161" t="s">
        <v>259</v>
      </c>
      <c r="AD1161" t="s">
        <v>899</v>
      </c>
      <c r="AE1161" t="s">
        <v>149</v>
      </c>
      <c r="AF1161" t="s">
        <v>69</v>
      </c>
      <c r="AG1161" t="s">
        <v>435</v>
      </c>
      <c r="AH1161" t="s">
        <v>104</v>
      </c>
      <c r="AI1161" t="s">
        <v>89</v>
      </c>
      <c r="AJ1161" t="s">
        <v>73</v>
      </c>
      <c r="AK1161" t="s">
        <v>208</v>
      </c>
      <c r="AL1161" t="s">
        <v>75</v>
      </c>
      <c r="AM1161" t="s">
        <v>76</v>
      </c>
      <c r="AN1161" t="s">
        <v>154</v>
      </c>
      <c r="AO1161" t="s">
        <v>154</v>
      </c>
      <c r="AP1161" t="s">
        <v>183</v>
      </c>
      <c r="AQ1161" t="s">
        <v>92</v>
      </c>
      <c r="AR1161" t="s">
        <v>64</v>
      </c>
      <c r="AS1161" t="s">
        <v>333</v>
      </c>
      <c r="AT1161" t="s">
        <v>5269</v>
      </c>
      <c r="AU1161" t="s">
        <v>84</v>
      </c>
    </row>
    <row r="1162" spans="1:47" hidden="1" x14ac:dyDescent="0.3">
      <c r="A1162" t="s">
        <v>5270</v>
      </c>
      <c r="B1162" t="s">
        <v>5271</v>
      </c>
      <c r="C1162" s="1" t="str">
        <f t="shared" si="100"/>
        <v>21:0103</v>
      </c>
      <c r="D1162" s="1" t="str">
        <f t="shared" si="101"/>
        <v>21:0059</v>
      </c>
      <c r="E1162" t="s">
        <v>5272</v>
      </c>
      <c r="F1162" t="s">
        <v>5273</v>
      </c>
      <c r="H1162">
        <v>67.073431799999994</v>
      </c>
      <c r="I1162">
        <v>-112.087339</v>
      </c>
      <c r="J1162" s="1" t="str">
        <f t="shared" si="96"/>
        <v>Till</v>
      </c>
      <c r="K1162" s="1" t="str">
        <f t="shared" si="97"/>
        <v>&lt;63 micron</v>
      </c>
      <c r="L1162" t="s">
        <v>51</v>
      </c>
      <c r="M1162" t="s">
        <v>340</v>
      </c>
      <c r="N1162" t="s">
        <v>181</v>
      </c>
      <c r="O1162" t="s">
        <v>743</v>
      </c>
      <c r="P1162" t="s">
        <v>103</v>
      </c>
      <c r="Q1162" t="s">
        <v>56</v>
      </c>
      <c r="R1162" t="s">
        <v>70</v>
      </c>
      <c r="S1162" t="s">
        <v>111</v>
      </c>
      <c r="T1162" t="s">
        <v>420</v>
      </c>
      <c r="U1162" t="s">
        <v>116</v>
      </c>
      <c r="V1162" t="s">
        <v>81</v>
      </c>
      <c r="W1162" t="s">
        <v>5274</v>
      </c>
      <c r="X1162" t="s">
        <v>119</v>
      </c>
      <c r="Y1162" t="s">
        <v>64</v>
      </c>
      <c r="Z1162" t="s">
        <v>51</v>
      </c>
      <c r="AA1162" t="s">
        <v>146</v>
      </c>
      <c r="AB1162" t="s">
        <v>5275</v>
      </c>
      <c r="AC1162" t="s">
        <v>64</v>
      </c>
      <c r="AD1162" t="s">
        <v>719</v>
      </c>
      <c r="AE1162" t="s">
        <v>607</v>
      </c>
      <c r="AF1162" t="s">
        <v>69</v>
      </c>
      <c r="AG1162" t="s">
        <v>261</v>
      </c>
      <c r="AH1162" t="s">
        <v>71</v>
      </c>
      <c r="AI1162" t="s">
        <v>183</v>
      </c>
      <c r="AJ1162" t="s">
        <v>73</v>
      </c>
      <c r="AK1162" t="s">
        <v>72</v>
      </c>
      <c r="AL1162" t="s">
        <v>75</v>
      </c>
      <c r="AM1162" t="s">
        <v>76</v>
      </c>
      <c r="AN1162" t="s">
        <v>147</v>
      </c>
      <c r="AO1162" t="s">
        <v>117</v>
      </c>
      <c r="AP1162" t="s">
        <v>346</v>
      </c>
      <c r="AQ1162" t="s">
        <v>80</v>
      </c>
      <c r="AR1162" t="s">
        <v>64</v>
      </c>
      <c r="AS1162" t="s">
        <v>473</v>
      </c>
      <c r="AT1162" t="s">
        <v>5276</v>
      </c>
      <c r="AU1162" t="s">
        <v>84</v>
      </c>
    </row>
    <row r="1163" spans="1:47" hidden="1" x14ac:dyDescent="0.3">
      <c r="A1163" t="s">
        <v>5277</v>
      </c>
      <c r="B1163" t="s">
        <v>5278</v>
      </c>
      <c r="C1163" s="1" t="str">
        <f t="shared" si="100"/>
        <v>21:0103</v>
      </c>
      <c r="D1163" s="1" t="str">
        <f t="shared" si="101"/>
        <v>21:0059</v>
      </c>
      <c r="E1163" t="s">
        <v>5279</v>
      </c>
      <c r="F1163" t="s">
        <v>5280</v>
      </c>
      <c r="H1163">
        <v>67.045069699999999</v>
      </c>
      <c r="I1163">
        <v>-112.2775424</v>
      </c>
      <c r="J1163" s="1" t="str">
        <f t="shared" si="96"/>
        <v>Till</v>
      </c>
      <c r="K1163" s="1" t="str">
        <f t="shared" si="97"/>
        <v>&lt;63 micron</v>
      </c>
      <c r="L1163" t="s">
        <v>51</v>
      </c>
      <c r="M1163" t="s">
        <v>154</v>
      </c>
      <c r="N1163" t="s">
        <v>53</v>
      </c>
      <c r="O1163" t="s">
        <v>315</v>
      </c>
      <c r="P1163" t="s">
        <v>155</v>
      </c>
      <c r="Q1163" t="s">
        <v>64</v>
      </c>
      <c r="R1163" t="s">
        <v>308</v>
      </c>
      <c r="S1163" t="s">
        <v>72</v>
      </c>
      <c r="T1163" t="s">
        <v>123</v>
      </c>
      <c r="U1163" t="s">
        <v>81</v>
      </c>
      <c r="V1163" t="s">
        <v>154</v>
      </c>
      <c r="W1163" t="s">
        <v>1787</v>
      </c>
      <c r="X1163" t="s">
        <v>97</v>
      </c>
      <c r="Y1163" t="s">
        <v>64</v>
      </c>
      <c r="Z1163" t="s">
        <v>51</v>
      </c>
      <c r="AA1163" t="s">
        <v>68</v>
      </c>
      <c r="AB1163" t="s">
        <v>2055</v>
      </c>
      <c r="AC1163" t="s">
        <v>63</v>
      </c>
      <c r="AD1163" t="s">
        <v>415</v>
      </c>
      <c r="AE1163" t="s">
        <v>281</v>
      </c>
      <c r="AF1163" t="s">
        <v>69</v>
      </c>
      <c r="AG1163" t="s">
        <v>261</v>
      </c>
      <c r="AH1163" t="s">
        <v>194</v>
      </c>
      <c r="AI1163" t="s">
        <v>293</v>
      </c>
      <c r="AJ1163" t="s">
        <v>73</v>
      </c>
      <c r="AK1163" t="s">
        <v>105</v>
      </c>
      <c r="AL1163" t="s">
        <v>75</v>
      </c>
      <c r="AM1163" t="s">
        <v>76</v>
      </c>
      <c r="AN1163" t="s">
        <v>253</v>
      </c>
      <c r="AO1163" t="s">
        <v>78</v>
      </c>
      <c r="AP1163" t="s">
        <v>178</v>
      </c>
      <c r="AQ1163" t="s">
        <v>79</v>
      </c>
      <c r="AR1163" t="s">
        <v>56</v>
      </c>
      <c r="AS1163" t="s">
        <v>246</v>
      </c>
      <c r="AT1163" t="s">
        <v>113</v>
      </c>
      <c r="AU1163" t="s">
        <v>84</v>
      </c>
    </row>
    <row r="1164" spans="1:47" hidden="1" x14ac:dyDescent="0.3">
      <c r="A1164" t="s">
        <v>5281</v>
      </c>
      <c r="B1164" t="s">
        <v>5282</v>
      </c>
      <c r="C1164" s="1" t="str">
        <f t="shared" si="100"/>
        <v>21:0103</v>
      </c>
      <c r="D1164" s="1" t="str">
        <f t="shared" si="101"/>
        <v>21:0059</v>
      </c>
      <c r="E1164" t="s">
        <v>5283</v>
      </c>
      <c r="F1164" t="s">
        <v>5284</v>
      </c>
      <c r="H1164">
        <v>67.039410000000004</v>
      </c>
      <c r="I1164">
        <v>-112.06100309999999</v>
      </c>
      <c r="J1164" s="1" t="str">
        <f t="shared" si="96"/>
        <v>Till</v>
      </c>
      <c r="K1164" s="1" t="str">
        <f t="shared" si="97"/>
        <v>&lt;63 micron</v>
      </c>
      <c r="L1164" t="s">
        <v>51</v>
      </c>
      <c r="M1164" t="s">
        <v>81</v>
      </c>
      <c r="N1164" t="s">
        <v>53</v>
      </c>
      <c r="O1164" t="s">
        <v>270</v>
      </c>
      <c r="P1164" t="s">
        <v>196</v>
      </c>
      <c r="Q1164" t="s">
        <v>56</v>
      </c>
      <c r="R1164" t="s">
        <v>472</v>
      </c>
      <c r="S1164" t="s">
        <v>114</v>
      </c>
      <c r="T1164" t="s">
        <v>273</v>
      </c>
      <c r="U1164" t="s">
        <v>81</v>
      </c>
      <c r="V1164" t="s">
        <v>95</v>
      </c>
      <c r="W1164" t="s">
        <v>5285</v>
      </c>
      <c r="X1164" t="s">
        <v>119</v>
      </c>
      <c r="Y1164" t="s">
        <v>64</v>
      </c>
      <c r="Z1164" t="s">
        <v>51</v>
      </c>
      <c r="AA1164" t="s">
        <v>354</v>
      </c>
      <c r="AB1164" t="s">
        <v>2169</v>
      </c>
      <c r="AC1164" t="s">
        <v>64</v>
      </c>
      <c r="AD1164" t="s">
        <v>362</v>
      </c>
      <c r="AE1164" t="s">
        <v>206</v>
      </c>
      <c r="AF1164" t="s">
        <v>69</v>
      </c>
      <c r="AG1164" t="s">
        <v>238</v>
      </c>
      <c r="AH1164" t="s">
        <v>102</v>
      </c>
      <c r="AI1164" t="s">
        <v>58</v>
      </c>
      <c r="AJ1164" t="s">
        <v>73</v>
      </c>
      <c r="AK1164" t="s">
        <v>264</v>
      </c>
      <c r="AL1164" t="s">
        <v>75</v>
      </c>
      <c r="AM1164" t="s">
        <v>76</v>
      </c>
      <c r="AN1164" t="s">
        <v>333</v>
      </c>
      <c r="AO1164" t="s">
        <v>78</v>
      </c>
      <c r="AP1164" t="s">
        <v>178</v>
      </c>
      <c r="AQ1164" t="s">
        <v>398</v>
      </c>
      <c r="AR1164" t="s">
        <v>64</v>
      </c>
      <c r="AS1164" t="s">
        <v>340</v>
      </c>
      <c r="AT1164" t="s">
        <v>83</v>
      </c>
      <c r="AU1164" t="s">
        <v>84</v>
      </c>
    </row>
    <row r="1165" spans="1:47" hidden="1" x14ac:dyDescent="0.3">
      <c r="A1165" t="s">
        <v>5286</v>
      </c>
      <c r="B1165" t="s">
        <v>5287</v>
      </c>
      <c r="C1165" s="1" t="str">
        <f t="shared" si="100"/>
        <v>21:0103</v>
      </c>
      <c r="D1165" s="1" t="str">
        <f t="shared" si="101"/>
        <v>21:0059</v>
      </c>
      <c r="E1165" t="s">
        <v>5283</v>
      </c>
      <c r="F1165" t="s">
        <v>5288</v>
      </c>
      <c r="H1165">
        <v>67.039410000000004</v>
      </c>
      <c r="I1165">
        <v>-112.06100309999999</v>
      </c>
      <c r="J1165" s="1" t="str">
        <f t="shared" si="96"/>
        <v>Till</v>
      </c>
      <c r="K1165" s="1" t="str">
        <f t="shared" si="97"/>
        <v>&lt;63 micron</v>
      </c>
      <c r="L1165" t="s">
        <v>51</v>
      </c>
      <c r="M1165" t="s">
        <v>93</v>
      </c>
      <c r="N1165" t="s">
        <v>413</v>
      </c>
      <c r="O1165" t="s">
        <v>5289</v>
      </c>
      <c r="P1165" t="s">
        <v>78</v>
      </c>
      <c r="Q1165" t="s">
        <v>64</v>
      </c>
      <c r="R1165" t="s">
        <v>116</v>
      </c>
      <c r="S1165" t="s">
        <v>81</v>
      </c>
      <c r="T1165" t="s">
        <v>774</v>
      </c>
      <c r="U1165" t="s">
        <v>56</v>
      </c>
      <c r="V1165" t="s">
        <v>5290</v>
      </c>
      <c r="W1165" t="s">
        <v>5291</v>
      </c>
      <c r="X1165" t="s">
        <v>56</v>
      </c>
      <c r="Y1165" t="s">
        <v>64</v>
      </c>
      <c r="Z1165" t="s">
        <v>51</v>
      </c>
      <c r="AA1165" t="s">
        <v>595</v>
      </c>
      <c r="AB1165" t="s">
        <v>5292</v>
      </c>
      <c r="AC1165" t="s">
        <v>116</v>
      </c>
      <c r="AD1165" t="s">
        <v>2911</v>
      </c>
      <c r="AE1165" t="s">
        <v>51</v>
      </c>
      <c r="AF1165" t="s">
        <v>69</v>
      </c>
      <c r="AG1165" t="s">
        <v>584</v>
      </c>
      <c r="AH1165" t="s">
        <v>314</v>
      </c>
      <c r="AI1165" t="s">
        <v>58</v>
      </c>
      <c r="AJ1165" t="s">
        <v>56</v>
      </c>
      <c r="AK1165" t="s">
        <v>102</v>
      </c>
      <c r="AL1165" t="s">
        <v>75</v>
      </c>
      <c r="AM1165" t="s">
        <v>76</v>
      </c>
      <c r="AN1165" t="s">
        <v>78</v>
      </c>
      <c r="AO1165" t="s">
        <v>78</v>
      </c>
      <c r="AP1165" t="s">
        <v>405</v>
      </c>
      <c r="AQ1165" t="s">
        <v>117</v>
      </c>
      <c r="AR1165" t="s">
        <v>64</v>
      </c>
      <c r="AS1165" t="s">
        <v>102</v>
      </c>
      <c r="AT1165" t="s">
        <v>1684</v>
      </c>
      <c r="AU1165" t="s">
        <v>84</v>
      </c>
    </row>
    <row r="1166" spans="1:47" hidden="1" x14ac:dyDescent="0.3">
      <c r="A1166" t="s">
        <v>5293</v>
      </c>
      <c r="B1166" t="s">
        <v>5294</v>
      </c>
      <c r="C1166" s="1" t="str">
        <f t="shared" si="100"/>
        <v>21:0103</v>
      </c>
      <c r="D1166" s="1" t="str">
        <f t="shared" si="101"/>
        <v>21:0059</v>
      </c>
      <c r="E1166" t="s">
        <v>5295</v>
      </c>
      <c r="F1166" t="s">
        <v>5296</v>
      </c>
      <c r="H1166">
        <v>67.514812699999993</v>
      </c>
      <c r="I1166">
        <v>-113.11753330000001</v>
      </c>
      <c r="J1166" s="1" t="str">
        <f t="shared" si="96"/>
        <v>Till</v>
      </c>
      <c r="K1166" s="1" t="str">
        <f t="shared" si="97"/>
        <v>&lt;63 micron</v>
      </c>
      <c r="L1166" t="s">
        <v>51</v>
      </c>
      <c r="M1166" t="s">
        <v>126</v>
      </c>
      <c r="N1166" t="s">
        <v>53</v>
      </c>
      <c r="O1166" t="s">
        <v>177</v>
      </c>
      <c r="P1166" t="s">
        <v>299</v>
      </c>
      <c r="Q1166" t="s">
        <v>56</v>
      </c>
      <c r="R1166" t="s">
        <v>272</v>
      </c>
      <c r="S1166" t="s">
        <v>119</v>
      </c>
      <c r="T1166" t="s">
        <v>296</v>
      </c>
      <c r="U1166" t="s">
        <v>56</v>
      </c>
      <c r="V1166" t="s">
        <v>259</v>
      </c>
      <c r="W1166" t="s">
        <v>55</v>
      </c>
      <c r="X1166" t="s">
        <v>97</v>
      </c>
      <c r="Y1166" t="s">
        <v>64</v>
      </c>
      <c r="Z1166" t="s">
        <v>51</v>
      </c>
      <c r="AA1166" t="s">
        <v>334</v>
      </c>
      <c r="AB1166" t="s">
        <v>150</v>
      </c>
      <c r="AC1166" t="s">
        <v>64</v>
      </c>
      <c r="AD1166" t="s">
        <v>147</v>
      </c>
      <c r="AE1166" t="s">
        <v>223</v>
      </c>
      <c r="AF1166" t="s">
        <v>69</v>
      </c>
      <c r="AG1166" t="s">
        <v>774</v>
      </c>
      <c r="AH1166" t="s">
        <v>251</v>
      </c>
      <c r="AI1166" t="s">
        <v>119</v>
      </c>
      <c r="AJ1166" t="s">
        <v>73</v>
      </c>
      <c r="AK1166" t="s">
        <v>473</v>
      </c>
      <c r="AL1166" t="s">
        <v>75</v>
      </c>
      <c r="AM1166" t="s">
        <v>76</v>
      </c>
      <c r="AN1166" t="s">
        <v>259</v>
      </c>
      <c r="AO1166" t="s">
        <v>78</v>
      </c>
      <c r="AP1166" t="s">
        <v>260</v>
      </c>
      <c r="AQ1166" t="s">
        <v>299</v>
      </c>
      <c r="AR1166" t="s">
        <v>64</v>
      </c>
      <c r="AS1166" t="s">
        <v>246</v>
      </c>
      <c r="AT1166" t="s">
        <v>171</v>
      </c>
      <c r="AU1166" t="s">
        <v>84</v>
      </c>
    </row>
    <row r="1167" spans="1:47" hidden="1" x14ac:dyDescent="0.3">
      <c r="A1167" t="s">
        <v>5297</v>
      </c>
      <c r="B1167" t="s">
        <v>5298</v>
      </c>
      <c r="C1167" s="1" t="str">
        <f t="shared" si="100"/>
        <v>21:0103</v>
      </c>
      <c r="D1167" s="1" t="str">
        <f t="shared" si="101"/>
        <v>21:0059</v>
      </c>
      <c r="E1167" t="s">
        <v>5299</v>
      </c>
      <c r="F1167" t="s">
        <v>5300</v>
      </c>
      <c r="H1167">
        <v>67.562235099999995</v>
      </c>
      <c r="I1167">
        <v>-113.0223534</v>
      </c>
      <c r="J1167" s="1" t="str">
        <f t="shared" si="96"/>
        <v>Till</v>
      </c>
      <c r="K1167" s="1" t="str">
        <f t="shared" si="97"/>
        <v>&lt;63 micron</v>
      </c>
      <c r="L1167" t="s">
        <v>51</v>
      </c>
      <c r="M1167" t="s">
        <v>421</v>
      </c>
      <c r="N1167" t="s">
        <v>53</v>
      </c>
      <c r="O1167" t="s">
        <v>2632</v>
      </c>
      <c r="P1167" t="s">
        <v>78</v>
      </c>
      <c r="Q1167" t="s">
        <v>116</v>
      </c>
      <c r="R1167" t="s">
        <v>217</v>
      </c>
      <c r="S1167" t="s">
        <v>209</v>
      </c>
      <c r="T1167" t="s">
        <v>272</v>
      </c>
      <c r="U1167" t="s">
        <v>56</v>
      </c>
      <c r="V1167" t="s">
        <v>154</v>
      </c>
      <c r="W1167" t="s">
        <v>5301</v>
      </c>
      <c r="X1167" t="s">
        <v>181</v>
      </c>
      <c r="Y1167" t="s">
        <v>64</v>
      </c>
      <c r="Z1167" t="s">
        <v>51</v>
      </c>
      <c r="AA1167" t="s">
        <v>334</v>
      </c>
      <c r="AB1167" t="s">
        <v>487</v>
      </c>
      <c r="AC1167" t="s">
        <v>64</v>
      </c>
      <c r="AD1167" t="s">
        <v>718</v>
      </c>
      <c r="AE1167" t="s">
        <v>419</v>
      </c>
      <c r="AF1167" t="s">
        <v>69</v>
      </c>
      <c r="AG1167" t="s">
        <v>774</v>
      </c>
      <c r="AH1167" t="s">
        <v>104</v>
      </c>
      <c r="AI1167" t="s">
        <v>58</v>
      </c>
      <c r="AJ1167" t="s">
        <v>73</v>
      </c>
      <c r="AK1167" t="s">
        <v>155</v>
      </c>
      <c r="AL1167" t="s">
        <v>75</v>
      </c>
      <c r="AM1167" t="s">
        <v>76</v>
      </c>
      <c r="AN1167" t="s">
        <v>78</v>
      </c>
      <c r="AO1167" t="s">
        <v>168</v>
      </c>
      <c r="AP1167" t="s">
        <v>79</v>
      </c>
      <c r="AQ1167" t="s">
        <v>246</v>
      </c>
      <c r="AR1167" t="s">
        <v>64</v>
      </c>
      <c r="AS1167" t="s">
        <v>246</v>
      </c>
      <c r="AT1167" t="s">
        <v>400</v>
      </c>
      <c r="AU1167" t="s">
        <v>84</v>
      </c>
    </row>
    <row r="1168" spans="1:47" hidden="1" x14ac:dyDescent="0.3">
      <c r="A1168" t="s">
        <v>5302</v>
      </c>
      <c r="B1168" t="s">
        <v>5303</v>
      </c>
      <c r="C1168" s="1" t="str">
        <f t="shared" si="100"/>
        <v>21:0103</v>
      </c>
      <c r="D1168" s="1" t="str">
        <f t="shared" si="101"/>
        <v>21:0059</v>
      </c>
      <c r="E1168" t="s">
        <v>5304</v>
      </c>
      <c r="F1168" t="s">
        <v>5305</v>
      </c>
      <c r="H1168">
        <v>67.551640899999995</v>
      </c>
      <c r="I1168">
        <v>-113.1899322</v>
      </c>
      <c r="J1168" s="1" t="str">
        <f t="shared" si="96"/>
        <v>Till</v>
      </c>
      <c r="K1168" s="1" t="str">
        <f t="shared" si="97"/>
        <v>&lt;63 micron</v>
      </c>
      <c r="L1168" t="s">
        <v>51</v>
      </c>
      <c r="M1168" t="s">
        <v>481</v>
      </c>
      <c r="N1168" t="s">
        <v>53</v>
      </c>
      <c r="O1168" t="s">
        <v>2714</v>
      </c>
      <c r="P1168" t="s">
        <v>63</v>
      </c>
      <c r="Q1168" t="s">
        <v>81</v>
      </c>
      <c r="R1168" t="s">
        <v>234</v>
      </c>
      <c r="S1168" t="s">
        <v>72</v>
      </c>
      <c r="T1168" t="s">
        <v>272</v>
      </c>
      <c r="U1168" t="s">
        <v>60</v>
      </c>
      <c r="V1168" t="s">
        <v>95</v>
      </c>
      <c r="W1168" t="s">
        <v>5306</v>
      </c>
      <c r="X1168" t="s">
        <v>97</v>
      </c>
      <c r="Y1168" t="s">
        <v>64</v>
      </c>
      <c r="Z1168" t="s">
        <v>51</v>
      </c>
      <c r="AA1168" t="s">
        <v>65</v>
      </c>
      <c r="AB1168" t="s">
        <v>576</v>
      </c>
      <c r="AC1168" t="s">
        <v>64</v>
      </c>
      <c r="AD1168" t="s">
        <v>294</v>
      </c>
      <c r="AE1168" t="s">
        <v>176</v>
      </c>
      <c r="AF1168" t="s">
        <v>69</v>
      </c>
      <c r="AG1168" t="s">
        <v>179</v>
      </c>
      <c r="AH1168" t="s">
        <v>104</v>
      </c>
      <c r="AI1168" t="s">
        <v>58</v>
      </c>
      <c r="AJ1168" t="s">
        <v>73</v>
      </c>
      <c r="AK1168" t="s">
        <v>196</v>
      </c>
      <c r="AL1168" t="s">
        <v>75</v>
      </c>
      <c r="AM1168" t="s">
        <v>76</v>
      </c>
      <c r="AN1168" t="s">
        <v>78</v>
      </c>
      <c r="AO1168" t="s">
        <v>219</v>
      </c>
      <c r="AP1168" t="s">
        <v>225</v>
      </c>
      <c r="AQ1168" t="s">
        <v>436</v>
      </c>
      <c r="AR1168" t="s">
        <v>64</v>
      </c>
      <c r="AS1168" t="s">
        <v>299</v>
      </c>
      <c r="AT1168" t="s">
        <v>115</v>
      </c>
      <c r="AU1168" t="s">
        <v>84</v>
      </c>
    </row>
    <row r="1169" spans="1:47" hidden="1" x14ac:dyDescent="0.3">
      <c r="A1169" t="s">
        <v>5307</v>
      </c>
      <c r="B1169" t="s">
        <v>5308</v>
      </c>
      <c r="C1169" s="1" t="str">
        <f t="shared" si="100"/>
        <v>21:0103</v>
      </c>
      <c r="D1169" s="1" t="str">
        <f t="shared" si="101"/>
        <v>21:0059</v>
      </c>
      <c r="E1169" t="s">
        <v>5309</v>
      </c>
      <c r="F1169" t="s">
        <v>5310</v>
      </c>
      <c r="H1169">
        <v>67.612395199999995</v>
      </c>
      <c r="I1169">
        <v>-113.2329568</v>
      </c>
      <c r="J1169" s="1" t="str">
        <f t="shared" si="96"/>
        <v>Till</v>
      </c>
      <c r="K1169" s="1" t="str">
        <f t="shared" si="97"/>
        <v>&lt;63 micron</v>
      </c>
      <c r="L1169" t="s">
        <v>51</v>
      </c>
      <c r="M1169" t="s">
        <v>348</v>
      </c>
      <c r="N1169" t="s">
        <v>116</v>
      </c>
      <c r="O1169" t="s">
        <v>2686</v>
      </c>
      <c r="P1169" t="s">
        <v>81</v>
      </c>
      <c r="Q1169" t="s">
        <v>116</v>
      </c>
      <c r="R1169" t="s">
        <v>164</v>
      </c>
      <c r="S1169" t="s">
        <v>58</v>
      </c>
      <c r="T1169" t="s">
        <v>296</v>
      </c>
      <c r="U1169" t="s">
        <v>56</v>
      </c>
      <c r="V1169" t="s">
        <v>154</v>
      </c>
      <c r="W1169" t="s">
        <v>4972</v>
      </c>
      <c r="X1169" t="s">
        <v>181</v>
      </c>
      <c r="Y1169" t="s">
        <v>64</v>
      </c>
      <c r="Z1169" t="s">
        <v>51</v>
      </c>
      <c r="AA1169" t="s">
        <v>334</v>
      </c>
      <c r="AB1169" t="s">
        <v>487</v>
      </c>
      <c r="AC1169" t="s">
        <v>259</v>
      </c>
      <c r="AD1169" t="s">
        <v>831</v>
      </c>
      <c r="AE1169" t="s">
        <v>337</v>
      </c>
      <c r="AF1169" t="s">
        <v>69</v>
      </c>
      <c r="AG1169" t="s">
        <v>520</v>
      </c>
      <c r="AH1169" t="s">
        <v>104</v>
      </c>
      <c r="AI1169" t="s">
        <v>364</v>
      </c>
      <c r="AJ1169" t="s">
        <v>73</v>
      </c>
      <c r="AK1169" t="s">
        <v>473</v>
      </c>
      <c r="AL1169" t="s">
        <v>75</v>
      </c>
      <c r="AM1169" t="s">
        <v>76</v>
      </c>
      <c r="AN1169" t="s">
        <v>61</v>
      </c>
      <c r="AO1169" t="s">
        <v>168</v>
      </c>
      <c r="AP1169" t="s">
        <v>114</v>
      </c>
      <c r="AQ1169" t="s">
        <v>82</v>
      </c>
      <c r="AR1169" t="s">
        <v>64</v>
      </c>
      <c r="AS1169" t="s">
        <v>246</v>
      </c>
      <c r="AT1169" t="s">
        <v>369</v>
      </c>
      <c r="AU1169" t="s">
        <v>84</v>
      </c>
    </row>
    <row r="1170" spans="1:47" hidden="1" x14ac:dyDescent="0.3">
      <c r="A1170" t="s">
        <v>5311</v>
      </c>
      <c r="B1170" t="s">
        <v>5312</v>
      </c>
      <c r="C1170" s="1" t="str">
        <f t="shared" si="100"/>
        <v>21:0103</v>
      </c>
      <c r="D1170" s="1" t="str">
        <f t="shared" si="101"/>
        <v>21:0059</v>
      </c>
      <c r="E1170" t="s">
        <v>5313</v>
      </c>
      <c r="F1170" t="s">
        <v>5314</v>
      </c>
      <c r="H1170">
        <v>67.605157599999998</v>
      </c>
      <c r="I1170">
        <v>-113.0699685</v>
      </c>
      <c r="J1170" s="1" t="str">
        <f t="shared" si="96"/>
        <v>Till</v>
      </c>
      <c r="K1170" s="1" t="str">
        <f t="shared" si="97"/>
        <v>&lt;63 micron</v>
      </c>
      <c r="L1170" t="s">
        <v>51</v>
      </c>
      <c r="M1170" t="s">
        <v>92</v>
      </c>
      <c r="N1170" t="s">
        <v>60</v>
      </c>
      <c r="O1170" t="s">
        <v>568</v>
      </c>
      <c r="P1170" t="s">
        <v>61</v>
      </c>
      <c r="Q1170" t="s">
        <v>116</v>
      </c>
      <c r="R1170" t="s">
        <v>316</v>
      </c>
      <c r="S1170" t="s">
        <v>58</v>
      </c>
      <c r="T1170" t="s">
        <v>136</v>
      </c>
      <c r="U1170" t="s">
        <v>81</v>
      </c>
      <c r="V1170" t="s">
        <v>259</v>
      </c>
      <c r="W1170" t="s">
        <v>1260</v>
      </c>
      <c r="X1170" t="s">
        <v>97</v>
      </c>
      <c r="Y1170" t="s">
        <v>64</v>
      </c>
      <c r="Z1170" t="s">
        <v>51</v>
      </c>
      <c r="AA1170" t="s">
        <v>176</v>
      </c>
      <c r="AB1170" t="s">
        <v>134</v>
      </c>
      <c r="AC1170" t="s">
        <v>81</v>
      </c>
      <c r="AD1170" t="s">
        <v>182</v>
      </c>
      <c r="AE1170" t="s">
        <v>281</v>
      </c>
      <c r="AF1170" t="s">
        <v>69</v>
      </c>
      <c r="AG1170" t="s">
        <v>145</v>
      </c>
      <c r="AH1170" t="s">
        <v>251</v>
      </c>
      <c r="AI1170" t="s">
        <v>119</v>
      </c>
      <c r="AJ1170" t="s">
        <v>73</v>
      </c>
      <c r="AK1170" t="s">
        <v>116</v>
      </c>
      <c r="AL1170" t="s">
        <v>75</v>
      </c>
      <c r="AM1170" t="s">
        <v>76</v>
      </c>
      <c r="AN1170" t="s">
        <v>78</v>
      </c>
      <c r="AO1170" t="s">
        <v>168</v>
      </c>
      <c r="AP1170" t="s">
        <v>114</v>
      </c>
      <c r="AQ1170" t="s">
        <v>82</v>
      </c>
      <c r="AR1170" t="s">
        <v>64</v>
      </c>
      <c r="AS1170" t="s">
        <v>126</v>
      </c>
      <c r="AT1170" t="s">
        <v>171</v>
      </c>
      <c r="AU1170" t="s">
        <v>84</v>
      </c>
    </row>
    <row r="1171" spans="1:47" hidden="1" x14ac:dyDescent="0.3">
      <c r="A1171" t="s">
        <v>5315</v>
      </c>
      <c r="B1171" t="s">
        <v>5316</v>
      </c>
      <c r="C1171" s="1" t="str">
        <f t="shared" si="100"/>
        <v>21:0103</v>
      </c>
      <c r="D1171" s="1" t="str">
        <f t="shared" si="101"/>
        <v>21:0059</v>
      </c>
      <c r="E1171" t="s">
        <v>5317</v>
      </c>
      <c r="F1171" t="s">
        <v>5318</v>
      </c>
      <c r="H1171">
        <v>67.658350499999997</v>
      </c>
      <c r="I1171">
        <v>-113.0332587</v>
      </c>
      <c r="J1171" s="1" t="str">
        <f t="shared" si="96"/>
        <v>Till</v>
      </c>
      <c r="K1171" s="1" t="str">
        <f t="shared" si="97"/>
        <v>&lt;63 micron</v>
      </c>
      <c r="L1171" t="s">
        <v>51</v>
      </c>
      <c r="M1171" t="s">
        <v>271</v>
      </c>
      <c r="N1171" t="s">
        <v>53</v>
      </c>
      <c r="O1171" t="s">
        <v>5181</v>
      </c>
      <c r="P1171" t="s">
        <v>77</v>
      </c>
      <c r="Q1171" t="s">
        <v>60</v>
      </c>
      <c r="R1171" t="s">
        <v>327</v>
      </c>
      <c r="S1171" t="s">
        <v>58</v>
      </c>
      <c r="T1171" t="s">
        <v>127</v>
      </c>
      <c r="U1171" t="s">
        <v>116</v>
      </c>
      <c r="V1171" t="s">
        <v>154</v>
      </c>
      <c r="W1171" t="s">
        <v>518</v>
      </c>
      <c r="X1171" t="s">
        <v>60</v>
      </c>
      <c r="Y1171" t="s">
        <v>64</v>
      </c>
      <c r="Z1171" t="s">
        <v>51</v>
      </c>
      <c r="AA1171" t="s">
        <v>334</v>
      </c>
      <c r="AB1171" t="s">
        <v>150</v>
      </c>
      <c r="AC1171" t="s">
        <v>64</v>
      </c>
      <c r="AD1171" t="s">
        <v>147</v>
      </c>
      <c r="AE1171" t="s">
        <v>276</v>
      </c>
      <c r="AF1171" t="s">
        <v>69</v>
      </c>
      <c r="AG1171" t="s">
        <v>70</v>
      </c>
      <c r="AH1171" t="s">
        <v>104</v>
      </c>
      <c r="AI1171" t="s">
        <v>58</v>
      </c>
      <c r="AJ1171" t="s">
        <v>73</v>
      </c>
      <c r="AK1171" t="s">
        <v>210</v>
      </c>
      <c r="AL1171" t="s">
        <v>75</v>
      </c>
      <c r="AM1171" t="s">
        <v>76</v>
      </c>
      <c r="AN1171" t="s">
        <v>78</v>
      </c>
      <c r="AO1171" t="s">
        <v>168</v>
      </c>
      <c r="AP1171" t="s">
        <v>183</v>
      </c>
      <c r="AQ1171" t="s">
        <v>92</v>
      </c>
      <c r="AR1171" t="s">
        <v>64</v>
      </c>
      <c r="AS1171" t="s">
        <v>126</v>
      </c>
      <c r="AT1171" t="s">
        <v>171</v>
      </c>
      <c r="AU1171" t="s">
        <v>84</v>
      </c>
    </row>
    <row r="1172" spans="1:47" hidden="1" x14ac:dyDescent="0.3">
      <c r="A1172" t="s">
        <v>5319</v>
      </c>
      <c r="B1172" t="s">
        <v>5320</v>
      </c>
      <c r="C1172" s="1" t="str">
        <f t="shared" si="100"/>
        <v>21:0103</v>
      </c>
      <c r="D1172" s="1" t="str">
        <f t="shared" si="101"/>
        <v>21:0059</v>
      </c>
      <c r="E1172" t="s">
        <v>5321</v>
      </c>
      <c r="F1172" t="s">
        <v>5322</v>
      </c>
      <c r="H1172">
        <v>67.641142500000001</v>
      </c>
      <c r="I1172">
        <v>-113.4180142</v>
      </c>
      <c r="J1172" s="1" t="str">
        <f t="shared" si="96"/>
        <v>Till</v>
      </c>
      <c r="K1172" s="1" t="str">
        <f t="shared" si="97"/>
        <v>&lt;63 micron</v>
      </c>
      <c r="L1172" t="s">
        <v>51</v>
      </c>
      <c r="M1172" t="s">
        <v>210</v>
      </c>
      <c r="N1172" t="s">
        <v>53</v>
      </c>
      <c r="O1172" t="s">
        <v>5323</v>
      </c>
      <c r="P1172" t="s">
        <v>298</v>
      </c>
      <c r="Q1172" t="s">
        <v>81</v>
      </c>
      <c r="R1172" t="s">
        <v>234</v>
      </c>
      <c r="S1172" t="s">
        <v>152</v>
      </c>
      <c r="T1172" t="s">
        <v>327</v>
      </c>
      <c r="U1172" t="s">
        <v>181</v>
      </c>
      <c r="V1172" t="s">
        <v>300</v>
      </c>
      <c r="W1172" t="s">
        <v>5324</v>
      </c>
      <c r="X1172" t="s">
        <v>181</v>
      </c>
      <c r="Y1172" t="s">
        <v>64</v>
      </c>
      <c r="Z1172" t="s">
        <v>51</v>
      </c>
      <c r="AA1172" t="s">
        <v>318</v>
      </c>
      <c r="AB1172" t="s">
        <v>2349</v>
      </c>
      <c r="AC1172" t="s">
        <v>64</v>
      </c>
      <c r="AD1172" t="s">
        <v>915</v>
      </c>
      <c r="AE1172" t="s">
        <v>206</v>
      </c>
      <c r="AF1172" t="s">
        <v>69</v>
      </c>
      <c r="AG1172" t="s">
        <v>106</v>
      </c>
      <c r="AH1172" t="s">
        <v>168</v>
      </c>
      <c r="AI1172" t="s">
        <v>225</v>
      </c>
      <c r="AJ1172" t="s">
        <v>73</v>
      </c>
      <c r="AK1172" t="s">
        <v>80</v>
      </c>
      <c r="AL1172" t="s">
        <v>75</v>
      </c>
      <c r="AM1172" t="s">
        <v>76</v>
      </c>
      <c r="AN1172" t="s">
        <v>95</v>
      </c>
      <c r="AO1172" t="s">
        <v>154</v>
      </c>
      <c r="AP1172" t="s">
        <v>260</v>
      </c>
      <c r="AQ1172" t="s">
        <v>81</v>
      </c>
      <c r="AR1172" t="s">
        <v>64</v>
      </c>
      <c r="AS1172" t="s">
        <v>340</v>
      </c>
      <c r="AT1172" t="s">
        <v>5239</v>
      </c>
      <c r="AU1172" t="s">
        <v>84</v>
      </c>
    </row>
    <row r="1173" spans="1:47" hidden="1" x14ac:dyDescent="0.3">
      <c r="A1173" t="s">
        <v>5325</v>
      </c>
      <c r="B1173" t="s">
        <v>5326</v>
      </c>
      <c r="C1173" s="1" t="str">
        <f t="shared" si="100"/>
        <v>21:0103</v>
      </c>
      <c r="D1173" s="1" t="str">
        <f t="shared" si="101"/>
        <v>21:0059</v>
      </c>
      <c r="E1173" t="s">
        <v>5327</v>
      </c>
      <c r="F1173" t="s">
        <v>5328</v>
      </c>
      <c r="H1173">
        <v>67.583362500000007</v>
      </c>
      <c r="I1173">
        <v>-113.39173409999999</v>
      </c>
      <c r="J1173" s="1" t="str">
        <f t="shared" si="96"/>
        <v>Till</v>
      </c>
      <c r="K1173" s="1" t="str">
        <f t="shared" si="97"/>
        <v>&lt;63 micron</v>
      </c>
      <c r="L1173" t="s">
        <v>51</v>
      </c>
      <c r="M1173" t="s">
        <v>288</v>
      </c>
      <c r="N1173" t="s">
        <v>53</v>
      </c>
      <c r="O1173" t="s">
        <v>5329</v>
      </c>
      <c r="P1173" t="s">
        <v>78</v>
      </c>
      <c r="Q1173" t="s">
        <v>116</v>
      </c>
      <c r="R1173" t="s">
        <v>234</v>
      </c>
      <c r="S1173" t="s">
        <v>114</v>
      </c>
      <c r="T1173" t="s">
        <v>127</v>
      </c>
      <c r="U1173" t="s">
        <v>116</v>
      </c>
      <c r="V1173" t="s">
        <v>154</v>
      </c>
      <c r="W1173" t="s">
        <v>5261</v>
      </c>
      <c r="X1173" t="s">
        <v>181</v>
      </c>
      <c r="Y1173" t="s">
        <v>64</v>
      </c>
      <c r="Z1173" t="s">
        <v>51</v>
      </c>
      <c r="AA1173" t="s">
        <v>814</v>
      </c>
      <c r="AB1173" t="s">
        <v>487</v>
      </c>
      <c r="AC1173" t="s">
        <v>64</v>
      </c>
      <c r="AD1173" t="s">
        <v>95</v>
      </c>
      <c r="AE1173" t="s">
        <v>287</v>
      </c>
      <c r="AF1173" t="s">
        <v>69</v>
      </c>
      <c r="AG1173" t="s">
        <v>224</v>
      </c>
      <c r="AH1173" t="s">
        <v>168</v>
      </c>
      <c r="AI1173" t="s">
        <v>209</v>
      </c>
      <c r="AJ1173" t="s">
        <v>73</v>
      </c>
      <c r="AK1173" t="s">
        <v>103</v>
      </c>
      <c r="AL1173" t="s">
        <v>75</v>
      </c>
      <c r="AM1173" t="s">
        <v>76</v>
      </c>
      <c r="AN1173" t="s">
        <v>154</v>
      </c>
      <c r="AO1173" t="s">
        <v>259</v>
      </c>
      <c r="AP1173" t="s">
        <v>178</v>
      </c>
      <c r="AQ1173" t="s">
        <v>55</v>
      </c>
      <c r="AR1173" t="s">
        <v>64</v>
      </c>
      <c r="AS1173" t="s">
        <v>299</v>
      </c>
      <c r="AT1173" t="s">
        <v>652</v>
      </c>
      <c r="AU1173" t="s">
        <v>84</v>
      </c>
    </row>
    <row r="1174" spans="1:47" hidden="1" x14ac:dyDescent="0.3">
      <c r="A1174" t="s">
        <v>5330</v>
      </c>
      <c r="B1174" t="s">
        <v>5331</v>
      </c>
      <c r="C1174" s="1" t="str">
        <f t="shared" si="100"/>
        <v>21:0103</v>
      </c>
      <c r="D1174" s="1" t="str">
        <f t="shared" si="101"/>
        <v>21:0059</v>
      </c>
      <c r="E1174" t="s">
        <v>5332</v>
      </c>
      <c r="F1174" t="s">
        <v>5333</v>
      </c>
      <c r="H1174">
        <v>67.523491399999997</v>
      </c>
      <c r="I1174">
        <v>-113.36028760000001</v>
      </c>
      <c r="J1174" s="1" t="str">
        <f t="shared" si="96"/>
        <v>Till</v>
      </c>
      <c r="K1174" s="1" t="str">
        <f t="shared" si="97"/>
        <v>&lt;63 micron</v>
      </c>
      <c r="L1174" t="s">
        <v>51</v>
      </c>
      <c r="M1174" t="s">
        <v>92</v>
      </c>
      <c r="N1174" t="s">
        <v>53</v>
      </c>
      <c r="O1174" t="s">
        <v>2632</v>
      </c>
      <c r="P1174" t="s">
        <v>52</v>
      </c>
      <c r="Q1174" t="s">
        <v>64</v>
      </c>
      <c r="R1174" t="s">
        <v>94</v>
      </c>
      <c r="S1174" t="s">
        <v>114</v>
      </c>
      <c r="T1174" t="s">
        <v>145</v>
      </c>
      <c r="U1174" t="s">
        <v>116</v>
      </c>
      <c r="V1174" t="s">
        <v>147</v>
      </c>
      <c r="W1174" t="s">
        <v>5301</v>
      </c>
      <c r="X1174" t="s">
        <v>181</v>
      </c>
      <c r="Y1174" t="s">
        <v>64</v>
      </c>
      <c r="Z1174" t="s">
        <v>51</v>
      </c>
      <c r="AA1174" t="s">
        <v>354</v>
      </c>
      <c r="AB1174" t="s">
        <v>576</v>
      </c>
      <c r="AC1174" t="s">
        <v>64</v>
      </c>
      <c r="AD1174" t="s">
        <v>154</v>
      </c>
      <c r="AE1174" t="s">
        <v>98</v>
      </c>
      <c r="AF1174" t="s">
        <v>69</v>
      </c>
      <c r="AG1174" t="s">
        <v>224</v>
      </c>
      <c r="AH1174" t="s">
        <v>104</v>
      </c>
      <c r="AI1174" t="s">
        <v>209</v>
      </c>
      <c r="AJ1174" t="s">
        <v>73</v>
      </c>
      <c r="AK1174" t="s">
        <v>181</v>
      </c>
      <c r="AL1174" t="s">
        <v>75</v>
      </c>
      <c r="AM1174" t="s">
        <v>76</v>
      </c>
      <c r="AN1174" t="s">
        <v>300</v>
      </c>
      <c r="AO1174" t="s">
        <v>78</v>
      </c>
      <c r="AP1174" t="s">
        <v>111</v>
      </c>
      <c r="AQ1174" t="s">
        <v>595</v>
      </c>
      <c r="AR1174" t="s">
        <v>64</v>
      </c>
      <c r="AS1174" t="s">
        <v>170</v>
      </c>
      <c r="AT1174" t="s">
        <v>171</v>
      </c>
      <c r="AU1174" t="s">
        <v>84</v>
      </c>
    </row>
    <row r="1175" spans="1:47" hidden="1" x14ac:dyDescent="0.3">
      <c r="A1175" t="s">
        <v>5334</v>
      </c>
      <c r="B1175" t="s">
        <v>5335</v>
      </c>
      <c r="C1175" s="1" t="str">
        <f t="shared" si="100"/>
        <v>21:0103</v>
      </c>
      <c r="D1175" s="1" t="str">
        <f t="shared" si="101"/>
        <v>21:0059</v>
      </c>
      <c r="E1175" t="s">
        <v>5332</v>
      </c>
      <c r="F1175" t="s">
        <v>5336</v>
      </c>
      <c r="H1175">
        <v>67.523491399999997</v>
      </c>
      <c r="I1175">
        <v>-113.36028760000001</v>
      </c>
      <c r="J1175" s="1" t="str">
        <f t="shared" si="96"/>
        <v>Till</v>
      </c>
      <c r="K1175" s="1" t="str">
        <f t="shared" si="97"/>
        <v>&lt;63 micron</v>
      </c>
      <c r="L1175" t="s">
        <v>51</v>
      </c>
      <c r="M1175" t="s">
        <v>56</v>
      </c>
      <c r="N1175" t="s">
        <v>116</v>
      </c>
      <c r="O1175" t="s">
        <v>2632</v>
      </c>
      <c r="P1175" t="s">
        <v>103</v>
      </c>
      <c r="Q1175" t="s">
        <v>64</v>
      </c>
      <c r="R1175" t="s">
        <v>692</v>
      </c>
      <c r="S1175" t="s">
        <v>260</v>
      </c>
      <c r="T1175" t="s">
        <v>272</v>
      </c>
      <c r="U1175" t="s">
        <v>116</v>
      </c>
      <c r="V1175" t="s">
        <v>147</v>
      </c>
      <c r="W1175" t="s">
        <v>5337</v>
      </c>
      <c r="X1175" t="s">
        <v>97</v>
      </c>
      <c r="Y1175" t="s">
        <v>64</v>
      </c>
      <c r="Z1175" t="s">
        <v>51</v>
      </c>
      <c r="AA1175" t="s">
        <v>284</v>
      </c>
      <c r="AB1175" t="s">
        <v>2349</v>
      </c>
      <c r="AC1175" t="s">
        <v>81</v>
      </c>
      <c r="AD1175" t="s">
        <v>1364</v>
      </c>
      <c r="AE1175" t="s">
        <v>68</v>
      </c>
      <c r="AF1175" t="s">
        <v>69</v>
      </c>
      <c r="AG1175" t="s">
        <v>224</v>
      </c>
      <c r="AH1175" t="s">
        <v>104</v>
      </c>
      <c r="AI1175" t="s">
        <v>209</v>
      </c>
      <c r="AJ1175" t="s">
        <v>73</v>
      </c>
      <c r="AK1175" t="s">
        <v>264</v>
      </c>
      <c r="AL1175" t="s">
        <v>75</v>
      </c>
      <c r="AM1175" t="s">
        <v>76</v>
      </c>
      <c r="AN1175" t="s">
        <v>78</v>
      </c>
      <c r="AO1175" t="s">
        <v>78</v>
      </c>
      <c r="AP1175" t="s">
        <v>79</v>
      </c>
      <c r="AQ1175" t="s">
        <v>299</v>
      </c>
      <c r="AR1175" t="s">
        <v>64</v>
      </c>
      <c r="AS1175" t="s">
        <v>436</v>
      </c>
      <c r="AT1175" t="s">
        <v>5338</v>
      </c>
      <c r="AU1175" t="s">
        <v>84</v>
      </c>
    </row>
    <row r="1176" spans="1:47" hidden="1" x14ac:dyDescent="0.3">
      <c r="A1176" t="s">
        <v>5339</v>
      </c>
      <c r="B1176" t="s">
        <v>5340</v>
      </c>
      <c r="C1176" s="1" t="str">
        <f t="shared" si="100"/>
        <v>21:0103</v>
      </c>
      <c r="D1176" s="1" t="str">
        <f t="shared" si="101"/>
        <v>21:0059</v>
      </c>
      <c r="E1176" t="s">
        <v>5341</v>
      </c>
      <c r="F1176" t="s">
        <v>5342</v>
      </c>
      <c r="H1176">
        <v>67.165155900000002</v>
      </c>
      <c r="I1176">
        <v>-113.2641136</v>
      </c>
      <c r="J1176" s="1" t="str">
        <f t="shared" si="96"/>
        <v>Till</v>
      </c>
      <c r="K1176" s="1" t="str">
        <f t="shared" si="97"/>
        <v>&lt;63 micron</v>
      </c>
      <c r="L1176" t="s">
        <v>51</v>
      </c>
      <c r="M1176" t="s">
        <v>60</v>
      </c>
      <c r="N1176" t="s">
        <v>116</v>
      </c>
      <c r="O1176" t="s">
        <v>457</v>
      </c>
      <c r="P1176" t="s">
        <v>348</v>
      </c>
      <c r="Q1176" t="s">
        <v>64</v>
      </c>
      <c r="R1176" t="s">
        <v>115</v>
      </c>
      <c r="S1176" t="s">
        <v>260</v>
      </c>
      <c r="T1176" t="s">
        <v>218</v>
      </c>
      <c r="U1176" t="s">
        <v>56</v>
      </c>
      <c r="V1176" t="s">
        <v>61</v>
      </c>
      <c r="W1176" t="s">
        <v>2998</v>
      </c>
      <c r="X1176" t="s">
        <v>119</v>
      </c>
      <c r="Y1176" t="s">
        <v>64</v>
      </c>
      <c r="Z1176" t="s">
        <v>51</v>
      </c>
      <c r="AA1176" t="s">
        <v>296</v>
      </c>
      <c r="AB1176" t="s">
        <v>1172</v>
      </c>
      <c r="AC1176" t="s">
        <v>64</v>
      </c>
      <c r="AD1176" t="s">
        <v>361</v>
      </c>
      <c r="AE1176" t="s">
        <v>101</v>
      </c>
      <c r="AF1176" t="s">
        <v>69</v>
      </c>
      <c r="AG1176" t="s">
        <v>70</v>
      </c>
      <c r="AH1176" t="s">
        <v>168</v>
      </c>
      <c r="AI1176" t="s">
        <v>195</v>
      </c>
      <c r="AJ1176" t="s">
        <v>73</v>
      </c>
      <c r="AK1176" t="s">
        <v>124</v>
      </c>
      <c r="AL1176" t="s">
        <v>75</v>
      </c>
      <c r="AM1176" t="s">
        <v>76</v>
      </c>
      <c r="AN1176" t="s">
        <v>78</v>
      </c>
      <c r="AO1176" t="s">
        <v>259</v>
      </c>
      <c r="AP1176" t="s">
        <v>79</v>
      </c>
      <c r="AQ1176" t="s">
        <v>56</v>
      </c>
      <c r="AR1176" t="s">
        <v>64</v>
      </c>
      <c r="AS1176" t="s">
        <v>333</v>
      </c>
      <c r="AT1176" t="s">
        <v>520</v>
      </c>
      <c r="AU1176" t="s">
        <v>84</v>
      </c>
    </row>
    <row r="1177" spans="1:47" hidden="1" x14ac:dyDescent="0.3">
      <c r="A1177" t="s">
        <v>5343</v>
      </c>
      <c r="B1177" t="s">
        <v>5344</v>
      </c>
      <c r="C1177" s="1" t="str">
        <f t="shared" si="100"/>
        <v>21:0103</v>
      </c>
      <c r="D1177" s="1" t="str">
        <f t="shared" si="101"/>
        <v>21:0059</v>
      </c>
      <c r="E1177" t="s">
        <v>5345</v>
      </c>
      <c r="F1177" t="s">
        <v>5346</v>
      </c>
      <c r="H1177">
        <v>67.207086500000003</v>
      </c>
      <c r="I1177">
        <v>-113.30946179999999</v>
      </c>
      <c r="J1177" s="1" t="str">
        <f t="shared" ref="J1177:J1240" si="102">HYPERLINK("https://geochem.nrcan.gc.ca/cdogs/content/kwd/kwd020044_e.htm", "Till")</f>
        <v>Till</v>
      </c>
      <c r="K1177" s="1" t="str">
        <f t="shared" ref="K1177:K1240" si="103">HYPERLINK("https://geochem.nrcan.gc.ca/cdogs/content/kwd/kwd080004_e.htm", "&lt;63 micron")</f>
        <v>&lt;63 micron</v>
      </c>
      <c r="L1177" t="s">
        <v>51</v>
      </c>
      <c r="M1177" t="s">
        <v>481</v>
      </c>
      <c r="N1177" t="s">
        <v>53</v>
      </c>
      <c r="O1177" t="s">
        <v>493</v>
      </c>
      <c r="P1177" t="s">
        <v>422</v>
      </c>
      <c r="Q1177" t="s">
        <v>81</v>
      </c>
      <c r="R1177" t="s">
        <v>494</v>
      </c>
      <c r="S1177" t="s">
        <v>114</v>
      </c>
      <c r="T1177" t="s">
        <v>140</v>
      </c>
      <c r="U1177" t="s">
        <v>116</v>
      </c>
      <c r="V1177" t="s">
        <v>147</v>
      </c>
      <c r="W1177" t="s">
        <v>5347</v>
      </c>
      <c r="X1177" t="s">
        <v>63</v>
      </c>
      <c r="Y1177" t="s">
        <v>64</v>
      </c>
      <c r="Z1177" t="s">
        <v>51</v>
      </c>
      <c r="AA1177" t="s">
        <v>273</v>
      </c>
      <c r="AB1177" t="s">
        <v>753</v>
      </c>
      <c r="AC1177" t="s">
        <v>64</v>
      </c>
      <c r="AD1177" t="s">
        <v>95</v>
      </c>
      <c r="AE1177" t="s">
        <v>318</v>
      </c>
      <c r="AF1177" t="s">
        <v>69</v>
      </c>
      <c r="AG1177" t="s">
        <v>261</v>
      </c>
      <c r="AH1177" t="s">
        <v>104</v>
      </c>
      <c r="AI1177" t="s">
        <v>209</v>
      </c>
      <c r="AJ1177" t="s">
        <v>73</v>
      </c>
      <c r="AK1177" t="s">
        <v>288</v>
      </c>
      <c r="AL1177" t="s">
        <v>75</v>
      </c>
      <c r="AM1177" t="s">
        <v>76</v>
      </c>
      <c r="AN1177" t="s">
        <v>77</v>
      </c>
      <c r="AO1177" t="s">
        <v>137</v>
      </c>
      <c r="AP1177" t="s">
        <v>111</v>
      </c>
      <c r="AQ1177" t="s">
        <v>105</v>
      </c>
      <c r="AR1177" t="s">
        <v>64</v>
      </c>
      <c r="AS1177" t="s">
        <v>436</v>
      </c>
      <c r="AT1177" t="s">
        <v>171</v>
      </c>
      <c r="AU1177" t="s">
        <v>84</v>
      </c>
    </row>
    <row r="1178" spans="1:47" hidden="1" x14ac:dyDescent="0.3">
      <c r="A1178" t="s">
        <v>5348</v>
      </c>
      <c r="B1178" t="s">
        <v>5349</v>
      </c>
      <c r="C1178" s="1" t="str">
        <f t="shared" ref="C1178:C1209" si="104">HYPERLINK("https://geochem.nrcan.gc.ca/cdogs/content/bdl/bdl210103_e.htm", "21:0103")</f>
        <v>21:0103</v>
      </c>
      <c r="D1178" s="1" t="str">
        <f t="shared" ref="D1178:D1209" si="105">HYPERLINK("https://geochem.nrcan.gc.ca/cdogs/content/svy/svy210059_e.htm", "21:0059")</f>
        <v>21:0059</v>
      </c>
      <c r="E1178" t="s">
        <v>5350</v>
      </c>
      <c r="F1178" t="s">
        <v>5351</v>
      </c>
      <c r="H1178">
        <v>67.150637000000003</v>
      </c>
      <c r="I1178">
        <v>-113.10362139999999</v>
      </c>
      <c r="J1178" s="1" t="str">
        <f t="shared" si="102"/>
        <v>Till</v>
      </c>
      <c r="K1178" s="1" t="str">
        <f t="shared" si="103"/>
        <v>&lt;63 micron</v>
      </c>
      <c r="L1178" t="s">
        <v>51</v>
      </c>
      <c r="M1178" t="s">
        <v>181</v>
      </c>
      <c r="N1178" t="s">
        <v>53</v>
      </c>
      <c r="O1178" t="s">
        <v>5352</v>
      </c>
      <c r="P1178" t="s">
        <v>474</v>
      </c>
      <c r="Q1178" t="s">
        <v>81</v>
      </c>
      <c r="R1178" t="s">
        <v>621</v>
      </c>
      <c r="S1178" t="s">
        <v>114</v>
      </c>
      <c r="T1178" t="s">
        <v>218</v>
      </c>
      <c r="U1178" t="s">
        <v>116</v>
      </c>
      <c r="V1178" t="s">
        <v>61</v>
      </c>
      <c r="W1178" t="s">
        <v>5353</v>
      </c>
      <c r="X1178" t="s">
        <v>97</v>
      </c>
      <c r="Y1178" t="s">
        <v>64</v>
      </c>
      <c r="Z1178" t="s">
        <v>51</v>
      </c>
      <c r="AA1178" t="s">
        <v>120</v>
      </c>
      <c r="AB1178" t="s">
        <v>319</v>
      </c>
      <c r="AC1178" t="s">
        <v>64</v>
      </c>
      <c r="AD1178" t="s">
        <v>893</v>
      </c>
      <c r="AE1178" t="s">
        <v>101</v>
      </c>
      <c r="AF1178" t="s">
        <v>69</v>
      </c>
      <c r="AG1178" t="s">
        <v>94</v>
      </c>
      <c r="AH1178" t="s">
        <v>168</v>
      </c>
      <c r="AI1178" t="s">
        <v>72</v>
      </c>
      <c r="AJ1178" t="s">
        <v>73</v>
      </c>
      <c r="AK1178" t="s">
        <v>355</v>
      </c>
      <c r="AL1178" t="s">
        <v>75</v>
      </c>
      <c r="AM1178" t="s">
        <v>76</v>
      </c>
      <c r="AN1178" t="s">
        <v>61</v>
      </c>
      <c r="AO1178" t="s">
        <v>78</v>
      </c>
      <c r="AP1178" t="s">
        <v>114</v>
      </c>
      <c r="AQ1178" t="s">
        <v>170</v>
      </c>
      <c r="AR1178" t="s">
        <v>56</v>
      </c>
      <c r="AS1178" t="s">
        <v>246</v>
      </c>
      <c r="AT1178" t="s">
        <v>171</v>
      </c>
      <c r="AU1178" t="s">
        <v>84</v>
      </c>
    </row>
    <row r="1179" spans="1:47" hidden="1" x14ac:dyDescent="0.3">
      <c r="A1179" t="s">
        <v>5354</v>
      </c>
      <c r="B1179" t="s">
        <v>5355</v>
      </c>
      <c r="C1179" s="1" t="str">
        <f t="shared" si="104"/>
        <v>21:0103</v>
      </c>
      <c r="D1179" s="1" t="str">
        <f t="shared" si="105"/>
        <v>21:0059</v>
      </c>
      <c r="E1179" t="s">
        <v>5356</v>
      </c>
      <c r="F1179" t="s">
        <v>5357</v>
      </c>
      <c r="H1179">
        <v>67.113845400000002</v>
      </c>
      <c r="I1179">
        <v>-113.0028396</v>
      </c>
      <c r="J1179" s="1" t="str">
        <f t="shared" si="102"/>
        <v>Till</v>
      </c>
      <c r="K1179" s="1" t="str">
        <f t="shared" si="103"/>
        <v>&lt;63 micron</v>
      </c>
      <c r="L1179" t="s">
        <v>51</v>
      </c>
      <c r="M1179" t="s">
        <v>481</v>
      </c>
      <c r="N1179" t="s">
        <v>53</v>
      </c>
      <c r="O1179" t="s">
        <v>5352</v>
      </c>
      <c r="P1179" t="s">
        <v>103</v>
      </c>
      <c r="Q1179" t="s">
        <v>116</v>
      </c>
      <c r="R1179" t="s">
        <v>123</v>
      </c>
      <c r="S1179" t="s">
        <v>119</v>
      </c>
      <c r="T1179" t="s">
        <v>354</v>
      </c>
      <c r="U1179" t="s">
        <v>56</v>
      </c>
      <c r="V1179" t="s">
        <v>154</v>
      </c>
      <c r="W1179" t="s">
        <v>612</v>
      </c>
      <c r="X1179" t="s">
        <v>63</v>
      </c>
      <c r="Y1179" t="s">
        <v>64</v>
      </c>
      <c r="Z1179" t="s">
        <v>51</v>
      </c>
      <c r="AA1179" t="s">
        <v>149</v>
      </c>
      <c r="AB1179" t="s">
        <v>487</v>
      </c>
      <c r="AC1179" t="s">
        <v>64</v>
      </c>
      <c r="AD1179" t="s">
        <v>294</v>
      </c>
      <c r="AE1179" t="s">
        <v>223</v>
      </c>
      <c r="AF1179" t="s">
        <v>69</v>
      </c>
      <c r="AG1179" t="s">
        <v>238</v>
      </c>
      <c r="AH1179" t="s">
        <v>391</v>
      </c>
      <c r="AI1179" t="s">
        <v>89</v>
      </c>
      <c r="AJ1179" t="s">
        <v>73</v>
      </c>
      <c r="AK1179" t="s">
        <v>155</v>
      </c>
      <c r="AL1179" t="s">
        <v>75</v>
      </c>
      <c r="AM1179" t="s">
        <v>76</v>
      </c>
      <c r="AN1179" t="s">
        <v>137</v>
      </c>
      <c r="AO1179" t="s">
        <v>137</v>
      </c>
      <c r="AP1179" t="s">
        <v>260</v>
      </c>
      <c r="AQ1179" t="s">
        <v>82</v>
      </c>
      <c r="AR1179" t="s">
        <v>64</v>
      </c>
      <c r="AS1179" t="s">
        <v>299</v>
      </c>
      <c r="AT1179" t="s">
        <v>171</v>
      </c>
      <c r="AU1179" t="s">
        <v>84</v>
      </c>
    </row>
    <row r="1180" spans="1:47" hidden="1" x14ac:dyDescent="0.3">
      <c r="A1180" t="s">
        <v>5358</v>
      </c>
      <c r="B1180" t="s">
        <v>5359</v>
      </c>
      <c r="C1180" s="1" t="str">
        <f t="shared" si="104"/>
        <v>21:0103</v>
      </c>
      <c r="D1180" s="1" t="str">
        <f t="shared" si="105"/>
        <v>21:0059</v>
      </c>
      <c r="E1180" t="s">
        <v>5360</v>
      </c>
      <c r="F1180" t="s">
        <v>5361</v>
      </c>
      <c r="H1180">
        <v>67.095515800000001</v>
      </c>
      <c r="I1180">
        <v>-113.1560307</v>
      </c>
      <c r="J1180" s="1" t="str">
        <f t="shared" si="102"/>
        <v>Till</v>
      </c>
      <c r="K1180" s="1" t="str">
        <f t="shared" si="103"/>
        <v>&lt;63 micron</v>
      </c>
      <c r="L1180" t="s">
        <v>51</v>
      </c>
      <c r="M1180" t="s">
        <v>116</v>
      </c>
      <c r="N1180" t="s">
        <v>53</v>
      </c>
      <c r="O1180" t="s">
        <v>406</v>
      </c>
      <c r="P1180" t="s">
        <v>210</v>
      </c>
      <c r="Q1180" t="s">
        <v>64</v>
      </c>
      <c r="R1180" t="s">
        <v>389</v>
      </c>
      <c r="S1180" t="s">
        <v>114</v>
      </c>
      <c r="T1180" t="s">
        <v>249</v>
      </c>
      <c r="U1180" t="s">
        <v>56</v>
      </c>
      <c r="V1180" t="s">
        <v>61</v>
      </c>
      <c r="W1180" t="s">
        <v>235</v>
      </c>
      <c r="X1180" t="s">
        <v>63</v>
      </c>
      <c r="Y1180" t="s">
        <v>64</v>
      </c>
      <c r="Z1180" t="s">
        <v>51</v>
      </c>
      <c r="AA1180" t="s">
        <v>548</v>
      </c>
      <c r="AB1180" t="s">
        <v>2055</v>
      </c>
      <c r="AC1180" t="s">
        <v>64</v>
      </c>
      <c r="AD1180" t="s">
        <v>836</v>
      </c>
      <c r="AE1180" t="s">
        <v>98</v>
      </c>
      <c r="AF1180" t="s">
        <v>132</v>
      </c>
      <c r="AG1180" t="s">
        <v>825</v>
      </c>
      <c r="AH1180" t="s">
        <v>104</v>
      </c>
      <c r="AI1180" t="s">
        <v>364</v>
      </c>
      <c r="AJ1180" t="s">
        <v>73</v>
      </c>
      <c r="AK1180" t="s">
        <v>124</v>
      </c>
      <c r="AL1180" t="s">
        <v>75</v>
      </c>
      <c r="AM1180" t="s">
        <v>76</v>
      </c>
      <c r="AN1180" t="s">
        <v>77</v>
      </c>
      <c r="AO1180" t="s">
        <v>137</v>
      </c>
      <c r="AP1180" t="s">
        <v>225</v>
      </c>
      <c r="AQ1180" t="s">
        <v>299</v>
      </c>
      <c r="AR1180" t="s">
        <v>64</v>
      </c>
      <c r="AS1180" t="s">
        <v>92</v>
      </c>
      <c r="AT1180" t="s">
        <v>171</v>
      </c>
      <c r="AU1180" t="s">
        <v>84</v>
      </c>
    </row>
    <row r="1181" spans="1:47" hidden="1" x14ac:dyDescent="0.3">
      <c r="A1181" t="s">
        <v>5362</v>
      </c>
      <c r="B1181" t="s">
        <v>5363</v>
      </c>
      <c r="C1181" s="1" t="str">
        <f t="shared" si="104"/>
        <v>21:0103</v>
      </c>
      <c r="D1181" s="1" t="str">
        <f t="shared" si="105"/>
        <v>21:0059</v>
      </c>
      <c r="E1181" t="s">
        <v>5364</v>
      </c>
      <c r="F1181" t="s">
        <v>5365</v>
      </c>
      <c r="H1181">
        <v>67.081182799999993</v>
      </c>
      <c r="I1181">
        <v>-113.0421999</v>
      </c>
      <c r="J1181" s="1" t="str">
        <f t="shared" si="102"/>
        <v>Till</v>
      </c>
      <c r="K1181" s="1" t="str">
        <f t="shared" si="103"/>
        <v>&lt;63 micron</v>
      </c>
      <c r="L1181" t="s">
        <v>51</v>
      </c>
      <c r="M1181" t="s">
        <v>436</v>
      </c>
      <c r="N1181" t="s">
        <v>53</v>
      </c>
      <c r="O1181" t="s">
        <v>766</v>
      </c>
      <c r="P1181" t="s">
        <v>126</v>
      </c>
      <c r="Q1181" t="s">
        <v>116</v>
      </c>
      <c r="R1181" t="s">
        <v>57</v>
      </c>
      <c r="S1181" t="s">
        <v>114</v>
      </c>
      <c r="T1181" t="s">
        <v>164</v>
      </c>
      <c r="U1181" t="s">
        <v>56</v>
      </c>
      <c r="V1181" t="s">
        <v>95</v>
      </c>
      <c r="W1181" t="s">
        <v>4833</v>
      </c>
      <c r="X1181" t="s">
        <v>97</v>
      </c>
      <c r="Y1181" t="s">
        <v>64</v>
      </c>
      <c r="Z1181" t="s">
        <v>51</v>
      </c>
      <c r="AA1181" t="s">
        <v>284</v>
      </c>
      <c r="AB1181" t="s">
        <v>606</v>
      </c>
      <c r="AC1181" t="s">
        <v>81</v>
      </c>
      <c r="AD1181" t="s">
        <v>2655</v>
      </c>
      <c r="AE1181" t="s">
        <v>176</v>
      </c>
      <c r="AF1181" t="s">
        <v>69</v>
      </c>
      <c r="AG1181" t="s">
        <v>106</v>
      </c>
      <c r="AH1181" t="s">
        <v>251</v>
      </c>
      <c r="AI1181" t="s">
        <v>72</v>
      </c>
      <c r="AJ1181" t="s">
        <v>73</v>
      </c>
      <c r="AK1181" t="s">
        <v>153</v>
      </c>
      <c r="AL1181" t="s">
        <v>75</v>
      </c>
      <c r="AM1181" t="s">
        <v>76</v>
      </c>
      <c r="AN1181" t="s">
        <v>259</v>
      </c>
      <c r="AO1181" t="s">
        <v>78</v>
      </c>
      <c r="AP1181" t="s">
        <v>183</v>
      </c>
      <c r="AQ1181" t="s">
        <v>55</v>
      </c>
      <c r="AR1181" t="s">
        <v>64</v>
      </c>
      <c r="AS1181" t="s">
        <v>92</v>
      </c>
      <c r="AT1181" t="s">
        <v>607</v>
      </c>
      <c r="AU1181" t="s">
        <v>84</v>
      </c>
    </row>
    <row r="1182" spans="1:47" hidden="1" x14ac:dyDescent="0.3">
      <c r="A1182" t="s">
        <v>5366</v>
      </c>
      <c r="B1182" t="s">
        <v>5367</v>
      </c>
      <c r="C1182" s="1" t="str">
        <f t="shared" si="104"/>
        <v>21:0103</v>
      </c>
      <c r="D1182" s="1" t="str">
        <f t="shared" si="105"/>
        <v>21:0059</v>
      </c>
      <c r="E1182" t="s">
        <v>5368</v>
      </c>
      <c r="F1182" t="s">
        <v>5369</v>
      </c>
      <c r="H1182">
        <v>67.024827999999999</v>
      </c>
      <c r="I1182">
        <v>-113.16939600000001</v>
      </c>
      <c r="J1182" s="1" t="str">
        <f t="shared" si="102"/>
        <v>Till</v>
      </c>
      <c r="K1182" s="1" t="str">
        <f t="shared" si="103"/>
        <v>&lt;63 micron</v>
      </c>
      <c r="L1182" t="s">
        <v>51</v>
      </c>
      <c r="M1182" t="s">
        <v>398</v>
      </c>
      <c r="N1182" t="s">
        <v>116</v>
      </c>
      <c r="O1182" t="s">
        <v>532</v>
      </c>
      <c r="P1182" t="s">
        <v>398</v>
      </c>
      <c r="Q1182" t="s">
        <v>56</v>
      </c>
      <c r="R1182" t="s">
        <v>115</v>
      </c>
      <c r="S1182" t="s">
        <v>114</v>
      </c>
      <c r="T1182" t="s">
        <v>308</v>
      </c>
      <c r="U1182" t="s">
        <v>116</v>
      </c>
      <c r="V1182" t="s">
        <v>147</v>
      </c>
      <c r="W1182" t="s">
        <v>505</v>
      </c>
      <c r="X1182" t="s">
        <v>97</v>
      </c>
      <c r="Y1182" t="s">
        <v>64</v>
      </c>
      <c r="Z1182" t="s">
        <v>51</v>
      </c>
      <c r="AA1182" t="s">
        <v>548</v>
      </c>
      <c r="AB1182" t="s">
        <v>2055</v>
      </c>
      <c r="AC1182" t="s">
        <v>81</v>
      </c>
      <c r="AD1182" t="s">
        <v>5370</v>
      </c>
      <c r="AE1182" t="s">
        <v>98</v>
      </c>
      <c r="AF1182" t="s">
        <v>69</v>
      </c>
      <c r="AG1182" t="s">
        <v>70</v>
      </c>
      <c r="AH1182" t="s">
        <v>137</v>
      </c>
      <c r="AI1182" t="s">
        <v>72</v>
      </c>
      <c r="AJ1182" t="s">
        <v>73</v>
      </c>
      <c r="AK1182" t="s">
        <v>181</v>
      </c>
      <c r="AL1182" t="s">
        <v>75</v>
      </c>
      <c r="AM1182" t="s">
        <v>76</v>
      </c>
      <c r="AN1182" t="s">
        <v>78</v>
      </c>
      <c r="AO1182" t="s">
        <v>137</v>
      </c>
      <c r="AP1182" t="s">
        <v>183</v>
      </c>
      <c r="AQ1182" t="s">
        <v>77</v>
      </c>
      <c r="AR1182" t="s">
        <v>56</v>
      </c>
      <c r="AS1182" t="s">
        <v>92</v>
      </c>
      <c r="AT1182" t="s">
        <v>327</v>
      </c>
      <c r="AU1182" t="s">
        <v>84</v>
      </c>
    </row>
    <row r="1183" spans="1:47" hidden="1" x14ac:dyDescent="0.3">
      <c r="A1183" t="s">
        <v>5371</v>
      </c>
      <c r="B1183" t="s">
        <v>5372</v>
      </c>
      <c r="C1183" s="1" t="str">
        <f t="shared" si="104"/>
        <v>21:0103</v>
      </c>
      <c r="D1183" s="1" t="str">
        <f t="shared" si="105"/>
        <v>21:0059</v>
      </c>
      <c r="E1183" t="s">
        <v>5373</v>
      </c>
      <c r="F1183" t="s">
        <v>5374</v>
      </c>
      <c r="H1183">
        <v>67.027991900000004</v>
      </c>
      <c r="I1183">
        <v>-113.043586</v>
      </c>
      <c r="J1183" s="1" t="str">
        <f t="shared" si="102"/>
        <v>Till</v>
      </c>
      <c r="K1183" s="1" t="str">
        <f t="shared" si="103"/>
        <v>&lt;63 micron</v>
      </c>
      <c r="L1183" t="s">
        <v>51</v>
      </c>
      <c r="M1183" t="s">
        <v>348</v>
      </c>
      <c r="N1183" t="s">
        <v>53</v>
      </c>
      <c r="O1183" t="s">
        <v>650</v>
      </c>
      <c r="P1183" t="s">
        <v>246</v>
      </c>
      <c r="Q1183" t="s">
        <v>81</v>
      </c>
      <c r="R1183" t="s">
        <v>197</v>
      </c>
      <c r="S1183" t="s">
        <v>260</v>
      </c>
      <c r="T1183" t="s">
        <v>273</v>
      </c>
      <c r="U1183" t="s">
        <v>81</v>
      </c>
      <c r="V1183" t="s">
        <v>61</v>
      </c>
      <c r="W1183" t="s">
        <v>934</v>
      </c>
      <c r="X1183" t="s">
        <v>72</v>
      </c>
      <c r="Y1183" t="s">
        <v>64</v>
      </c>
      <c r="Z1183" t="s">
        <v>51</v>
      </c>
      <c r="AA1183" t="s">
        <v>363</v>
      </c>
      <c r="AB1183" t="s">
        <v>1172</v>
      </c>
      <c r="AC1183" t="s">
        <v>64</v>
      </c>
      <c r="AD1183" t="s">
        <v>1308</v>
      </c>
      <c r="AE1183" t="s">
        <v>470</v>
      </c>
      <c r="AF1183" t="s">
        <v>69</v>
      </c>
      <c r="AG1183" t="s">
        <v>369</v>
      </c>
      <c r="AH1183" t="s">
        <v>251</v>
      </c>
      <c r="AI1183" t="s">
        <v>239</v>
      </c>
      <c r="AJ1183" t="s">
        <v>73</v>
      </c>
      <c r="AK1183" t="s">
        <v>314</v>
      </c>
      <c r="AL1183" t="s">
        <v>75</v>
      </c>
      <c r="AM1183" t="s">
        <v>76</v>
      </c>
      <c r="AN1183" t="s">
        <v>78</v>
      </c>
      <c r="AO1183" t="s">
        <v>219</v>
      </c>
      <c r="AP1183" t="s">
        <v>260</v>
      </c>
      <c r="AQ1183" t="s">
        <v>481</v>
      </c>
      <c r="AR1183" t="s">
        <v>64</v>
      </c>
      <c r="AS1183" t="s">
        <v>92</v>
      </c>
      <c r="AT1183" t="s">
        <v>273</v>
      </c>
      <c r="AU1183" t="s">
        <v>84</v>
      </c>
    </row>
    <row r="1184" spans="1:47" hidden="1" x14ac:dyDescent="0.3">
      <c r="A1184" t="s">
        <v>5375</v>
      </c>
      <c r="B1184" t="s">
        <v>5376</v>
      </c>
      <c r="C1184" s="1" t="str">
        <f t="shared" si="104"/>
        <v>21:0103</v>
      </c>
      <c r="D1184" s="1" t="str">
        <f t="shared" si="105"/>
        <v>21:0059</v>
      </c>
      <c r="E1184" t="s">
        <v>5377</v>
      </c>
      <c r="F1184" t="s">
        <v>5378</v>
      </c>
      <c r="H1184">
        <v>67.034477199999998</v>
      </c>
      <c r="I1184">
        <v>-113.29726460000001</v>
      </c>
      <c r="J1184" s="1" t="str">
        <f t="shared" si="102"/>
        <v>Till</v>
      </c>
      <c r="K1184" s="1" t="str">
        <f t="shared" si="103"/>
        <v>&lt;63 micron</v>
      </c>
      <c r="L1184" t="s">
        <v>51</v>
      </c>
      <c r="M1184" t="s">
        <v>155</v>
      </c>
      <c r="N1184" t="s">
        <v>53</v>
      </c>
      <c r="O1184" t="s">
        <v>517</v>
      </c>
      <c r="P1184" t="s">
        <v>92</v>
      </c>
      <c r="Q1184" t="s">
        <v>259</v>
      </c>
      <c r="R1184" t="s">
        <v>562</v>
      </c>
      <c r="S1184" t="s">
        <v>58</v>
      </c>
      <c r="T1184" t="s">
        <v>354</v>
      </c>
      <c r="U1184" t="s">
        <v>56</v>
      </c>
      <c r="V1184" t="s">
        <v>95</v>
      </c>
      <c r="W1184" t="s">
        <v>62</v>
      </c>
      <c r="X1184" t="s">
        <v>119</v>
      </c>
      <c r="Y1184" t="s">
        <v>64</v>
      </c>
      <c r="Z1184" t="s">
        <v>51</v>
      </c>
      <c r="AA1184" t="s">
        <v>363</v>
      </c>
      <c r="AB1184" t="s">
        <v>2055</v>
      </c>
      <c r="AC1184" t="s">
        <v>64</v>
      </c>
      <c r="AD1184" t="s">
        <v>353</v>
      </c>
      <c r="AE1184" t="s">
        <v>101</v>
      </c>
      <c r="AF1184" t="s">
        <v>69</v>
      </c>
      <c r="AG1184" t="s">
        <v>70</v>
      </c>
      <c r="AH1184" t="s">
        <v>168</v>
      </c>
      <c r="AI1184" t="s">
        <v>570</v>
      </c>
      <c r="AJ1184" t="s">
        <v>73</v>
      </c>
      <c r="AK1184" t="s">
        <v>314</v>
      </c>
      <c r="AL1184" t="s">
        <v>75</v>
      </c>
      <c r="AM1184" t="s">
        <v>76</v>
      </c>
      <c r="AN1184" t="s">
        <v>259</v>
      </c>
      <c r="AO1184" t="s">
        <v>137</v>
      </c>
      <c r="AP1184" t="s">
        <v>183</v>
      </c>
      <c r="AQ1184" t="s">
        <v>481</v>
      </c>
      <c r="AR1184" t="s">
        <v>64</v>
      </c>
      <c r="AS1184" t="s">
        <v>92</v>
      </c>
      <c r="AT1184" t="s">
        <v>171</v>
      </c>
      <c r="AU1184" t="s">
        <v>84</v>
      </c>
    </row>
    <row r="1185" spans="1:47" hidden="1" x14ac:dyDescent="0.3">
      <c r="A1185" t="s">
        <v>5379</v>
      </c>
      <c r="B1185" t="s">
        <v>5380</v>
      </c>
      <c r="C1185" s="1" t="str">
        <f t="shared" si="104"/>
        <v>21:0103</v>
      </c>
      <c r="D1185" s="1" t="str">
        <f t="shared" si="105"/>
        <v>21:0059</v>
      </c>
      <c r="E1185" t="s">
        <v>5381</v>
      </c>
      <c r="F1185" t="s">
        <v>5382</v>
      </c>
      <c r="H1185">
        <v>67.058603899999994</v>
      </c>
      <c r="I1185">
        <v>-113.4066535</v>
      </c>
      <c r="J1185" s="1" t="str">
        <f t="shared" si="102"/>
        <v>Till</v>
      </c>
      <c r="K1185" s="1" t="str">
        <f t="shared" si="103"/>
        <v>&lt;63 micron</v>
      </c>
      <c r="L1185" t="s">
        <v>51</v>
      </c>
      <c r="M1185" t="s">
        <v>348</v>
      </c>
      <c r="N1185" t="s">
        <v>116</v>
      </c>
      <c r="O1185" t="s">
        <v>512</v>
      </c>
      <c r="P1185" t="s">
        <v>77</v>
      </c>
      <c r="Q1185" t="s">
        <v>81</v>
      </c>
      <c r="R1185" t="s">
        <v>197</v>
      </c>
      <c r="S1185" t="s">
        <v>63</v>
      </c>
      <c r="T1185" t="s">
        <v>338</v>
      </c>
      <c r="U1185" t="s">
        <v>81</v>
      </c>
      <c r="V1185" t="s">
        <v>61</v>
      </c>
      <c r="W1185" t="s">
        <v>904</v>
      </c>
      <c r="X1185" t="s">
        <v>58</v>
      </c>
      <c r="Y1185" t="s">
        <v>64</v>
      </c>
      <c r="Z1185" t="s">
        <v>51</v>
      </c>
      <c r="AA1185" t="s">
        <v>338</v>
      </c>
      <c r="AB1185" t="s">
        <v>2349</v>
      </c>
      <c r="AC1185" t="s">
        <v>259</v>
      </c>
      <c r="AD1185" t="s">
        <v>854</v>
      </c>
      <c r="AE1185" t="s">
        <v>176</v>
      </c>
      <c r="AF1185" t="s">
        <v>69</v>
      </c>
      <c r="AG1185" t="s">
        <v>234</v>
      </c>
      <c r="AH1185" t="s">
        <v>251</v>
      </c>
      <c r="AI1185" t="s">
        <v>293</v>
      </c>
      <c r="AJ1185" t="s">
        <v>73</v>
      </c>
      <c r="AK1185" t="s">
        <v>153</v>
      </c>
      <c r="AL1185" t="s">
        <v>75</v>
      </c>
      <c r="AM1185" t="s">
        <v>76</v>
      </c>
      <c r="AN1185" t="s">
        <v>78</v>
      </c>
      <c r="AO1185" t="s">
        <v>137</v>
      </c>
      <c r="AP1185" t="s">
        <v>79</v>
      </c>
      <c r="AQ1185" t="s">
        <v>126</v>
      </c>
      <c r="AR1185" t="s">
        <v>64</v>
      </c>
      <c r="AS1185" t="s">
        <v>333</v>
      </c>
      <c r="AT1185" t="s">
        <v>171</v>
      </c>
      <c r="AU1185" t="s">
        <v>84</v>
      </c>
    </row>
    <row r="1186" spans="1:47" hidden="1" x14ac:dyDescent="0.3">
      <c r="A1186" t="s">
        <v>5383</v>
      </c>
      <c r="B1186" t="s">
        <v>5384</v>
      </c>
      <c r="C1186" s="1" t="str">
        <f t="shared" si="104"/>
        <v>21:0103</v>
      </c>
      <c r="D1186" s="1" t="str">
        <f t="shared" si="105"/>
        <v>21:0059</v>
      </c>
      <c r="E1186" t="s">
        <v>5381</v>
      </c>
      <c r="F1186" t="s">
        <v>5385</v>
      </c>
      <c r="H1186">
        <v>67.058603899999994</v>
      </c>
      <c r="I1186">
        <v>-113.4066535</v>
      </c>
      <c r="J1186" s="1" t="str">
        <f t="shared" si="102"/>
        <v>Till</v>
      </c>
      <c r="K1186" s="1" t="str">
        <f t="shared" si="103"/>
        <v>&lt;63 micron</v>
      </c>
      <c r="L1186" t="s">
        <v>51</v>
      </c>
      <c r="M1186" t="s">
        <v>339</v>
      </c>
      <c r="N1186" t="s">
        <v>56</v>
      </c>
      <c r="O1186" t="s">
        <v>315</v>
      </c>
      <c r="P1186" t="s">
        <v>77</v>
      </c>
      <c r="Q1186" t="s">
        <v>64</v>
      </c>
      <c r="R1186" t="s">
        <v>217</v>
      </c>
      <c r="S1186" t="s">
        <v>63</v>
      </c>
      <c r="T1186" t="s">
        <v>336</v>
      </c>
      <c r="U1186" t="s">
        <v>81</v>
      </c>
      <c r="V1186" t="s">
        <v>147</v>
      </c>
      <c r="W1186" t="s">
        <v>220</v>
      </c>
      <c r="X1186" t="s">
        <v>58</v>
      </c>
      <c r="Y1186" t="s">
        <v>64</v>
      </c>
      <c r="Z1186" t="s">
        <v>51</v>
      </c>
      <c r="AA1186" t="s">
        <v>120</v>
      </c>
      <c r="AB1186" t="s">
        <v>1172</v>
      </c>
      <c r="AC1186" t="s">
        <v>81</v>
      </c>
      <c r="AD1186" t="s">
        <v>733</v>
      </c>
      <c r="AE1186" t="s">
        <v>152</v>
      </c>
      <c r="AF1186" t="s">
        <v>69</v>
      </c>
      <c r="AG1186" t="s">
        <v>59</v>
      </c>
      <c r="AH1186" t="s">
        <v>102</v>
      </c>
      <c r="AI1186" t="s">
        <v>226</v>
      </c>
      <c r="AJ1186" t="s">
        <v>73</v>
      </c>
      <c r="AK1186" t="s">
        <v>103</v>
      </c>
      <c r="AL1186" t="s">
        <v>75</v>
      </c>
      <c r="AM1186" t="s">
        <v>76</v>
      </c>
      <c r="AN1186" t="s">
        <v>78</v>
      </c>
      <c r="AO1186" t="s">
        <v>104</v>
      </c>
      <c r="AP1186" t="s">
        <v>260</v>
      </c>
      <c r="AQ1186" t="s">
        <v>246</v>
      </c>
      <c r="AR1186" t="s">
        <v>64</v>
      </c>
      <c r="AS1186" t="s">
        <v>92</v>
      </c>
      <c r="AT1186" t="s">
        <v>261</v>
      </c>
      <c r="AU1186" t="s">
        <v>84</v>
      </c>
    </row>
    <row r="1187" spans="1:47" hidden="1" x14ac:dyDescent="0.3">
      <c r="A1187" t="s">
        <v>5386</v>
      </c>
      <c r="B1187" t="s">
        <v>5387</v>
      </c>
      <c r="C1187" s="1" t="str">
        <f t="shared" si="104"/>
        <v>21:0103</v>
      </c>
      <c r="D1187" s="1" t="str">
        <f t="shared" si="105"/>
        <v>21:0059</v>
      </c>
      <c r="E1187" t="s">
        <v>5388</v>
      </c>
      <c r="F1187" t="s">
        <v>5389</v>
      </c>
      <c r="H1187">
        <v>67.1170142</v>
      </c>
      <c r="I1187">
        <v>-113.34363190000001</v>
      </c>
      <c r="J1187" s="1" t="str">
        <f t="shared" si="102"/>
        <v>Till</v>
      </c>
      <c r="K1187" s="1" t="str">
        <f t="shared" si="103"/>
        <v>&lt;63 micron</v>
      </c>
      <c r="L1187" t="s">
        <v>51</v>
      </c>
      <c r="M1187" t="s">
        <v>105</v>
      </c>
      <c r="N1187" t="s">
        <v>53</v>
      </c>
      <c r="O1187" t="s">
        <v>512</v>
      </c>
      <c r="P1187" t="s">
        <v>95</v>
      </c>
      <c r="Q1187" t="s">
        <v>81</v>
      </c>
      <c r="R1187" t="s">
        <v>93</v>
      </c>
      <c r="S1187" t="s">
        <v>119</v>
      </c>
      <c r="T1187" t="s">
        <v>548</v>
      </c>
      <c r="U1187" t="s">
        <v>56</v>
      </c>
      <c r="V1187" t="s">
        <v>259</v>
      </c>
      <c r="W1187" t="s">
        <v>96</v>
      </c>
      <c r="X1187" t="s">
        <v>97</v>
      </c>
      <c r="Y1187" t="s">
        <v>64</v>
      </c>
      <c r="Z1187" t="s">
        <v>51</v>
      </c>
      <c r="AA1187" t="s">
        <v>192</v>
      </c>
      <c r="AB1187" t="s">
        <v>150</v>
      </c>
      <c r="AC1187" t="s">
        <v>81</v>
      </c>
      <c r="AD1187" t="s">
        <v>733</v>
      </c>
      <c r="AE1187" t="s">
        <v>507</v>
      </c>
      <c r="AF1187" t="s">
        <v>384</v>
      </c>
      <c r="AG1187" t="s">
        <v>494</v>
      </c>
      <c r="AH1187" t="s">
        <v>102</v>
      </c>
      <c r="AI1187" t="s">
        <v>702</v>
      </c>
      <c r="AJ1187" t="s">
        <v>73</v>
      </c>
      <c r="AK1187" t="s">
        <v>167</v>
      </c>
      <c r="AL1187" t="s">
        <v>75</v>
      </c>
      <c r="AM1187" t="s">
        <v>76</v>
      </c>
      <c r="AN1187" t="s">
        <v>78</v>
      </c>
      <c r="AO1187" t="s">
        <v>78</v>
      </c>
      <c r="AP1187" t="s">
        <v>260</v>
      </c>
      <c r="AQ1187" t="s">
        <v>253</v>
      </c>
      <c r="AR1187" t="s">
        <v>64</v>
      </c>
      <c r="AS1187" t="s">
        <v>246</v>
      </c>
      <c r="AT1187" t="s">
        <v>131</v>
      </c>
      <c r="AU1187" t="s">
        <v>84</v>
      </c>
    </row>
    <row r="1188" spans="1:47" hidden="1" x14ac:dyDescent="0.3">
      <c r="A1188" t="s">
        <v>5390</v>
      </c>
      <c r="B1188" t="s">
        <v>5391</v>
      </c>
      <c r="C1188" s="1" t="str">
        <f t="shared" si="104"/>
        <v>21:0103</v>
      </c>
      <c r="D1188" s="1" t="str">
        <f t="shared" si="105"/>
        <v>21:0059</v>
      </c>
      <c r="E1188" t="s">
        <v>5392</v>
      </c>
      <c r="F1188" t="s">
        <v>5393</v>
      </c>
      <c r="H1188">
        <v>67.112048099999996</v>
      </c>
      <c r="I1188">
        <v>-113.4809965</v>
      </c>
      <c r="J1188" s="1" t="str">
        <f t="shared" si="102"/>
        <v>Till</v>
      </c>
      <c r="K1188" s="1" t="str">
        <f t="shared" si="103"/>
        <v>&lt;63 micron</v>
      </c>
      <c r="L1188" t="s">
        <v>51</v>
      </c>
      <c r="M1188" t="s">
        <v>355</v>
      </c>
      <c r="N1188" t="s">
        <v>60</v>
      </c>
      <c r="O1188" t="s">
        <v>245</v>
      </c>
      <c r="P1188" t="s">
        <v>299</v>
      </c>
      <c r="Q1188" t="s">
        <v>81</v>
      </c>
      <c r="R1188" t="s">
        <v>308</v>
      </c>
      <c r="S1188" t="s">
        <v>119</v>
      </c>
      <c r="T1188" t="s">
        <v>120</v>
      </c>
      <c r="U1188" t="s">
        <v>81</v>
      </c>
      <c r="V1188" t="s">
        <v>95</v>
      </c>
      <c r="W1188" t="s">
        <v>1557</v>
      </c>
      <c r="X1188" t="s">
        <v>97</v>
      </c>
      <c r="Y1188" t="s">
        <v>64</v>
      </c>
      <c r="Z1188" t="s">
        <v>51</v>
      </c>
      <c r="AA1188" t="s">
        <v>318</v>
      </c>
      <c r="AB1188" t="s">
        <v>487</v>
      </c>
      <c r="AC1188" t="s">
        <v>64</v>
      </c>
      <c r="AD1188" t="s">
        <v>300</v>
      </c>
      <c r="AE1188" t="s">
        <v>152</v>
      </c>
      <c r="AF1188" t="s">
        <v>69</v>
      </c>
      <c r="AG1188" t="s">
        <v>57</v>
      </c>
      <c r="AH1188" t="s">
        <v>137</v>
      </c>
      <c r="AI1188" t="s">
        <v>63</v>
      </c>
      <c r="AJ1188" t="s">
        <v>73</v>
      </c>
      <c r="AK1188" t="s">
        <v>60</v>
      </c>
      <c r="AL1188" t="s">
        <v>75</v>
      </c>
      <c r="AM1188" t="s">
        <v>76</v>
      </c>
      <c r="AN1188" t="s">
        <v>78</v>
      </c>
      <c r="AO1188" t="s">
        <v>137</v>
      </c>
      <c r="AP1188" t="s">
        <v>114</v>
      </c>
      <c r="AQ1188" t="s">
        <v>299</v>
      </c>
      <c r="AR1188" t="s">
        <v>64</v>
      </c>
      <c r="AS1188" t="s">
        <v>126</v>
      </c>
      <c r="AT1188" t="s">
        <v>197</v>
      </c>
      <c r="AU1188" t="s">
        <v>84</v>
      </c>
    </row>
    <row r="1189" spans="1:47" hidden="1" x14ac:dyDescent="0.3">
      <c r="A1189" t="s">
        <v>5394</v>
      </c>
      <c r="B1189" t="s">
        <v>5395</v>
      </c>
      <c r="C1189" s="1" t="str">
        <f t="shared" si="104"/>
        <v>21:0103</v>
      </c>
      <c r="D1189" s="1" t="str">
        <f t="shared" si="105"/>
        <v>21:0059</v>
      </c>
      <c r="E1189" t="s">
        <v>5396</v>
      </c>
      <c r="F1189" t="s">
        <v>5397</v>
      </c>
      <c r="H1189">
        <v>67.167946700000002</v>
      </c>
      <c r="I1189">
        <v>-113.4755354</v>
      </c>
      <c r="J1189" s="1" t="str">
        <f t="shared" si="102"/>
        <v>Till</v>
      </c>
      <c r="K1189" s="1" t="str">
        <f t="shared" si="103"/>
        <v>&lt;63 micron</v>
      </c>
      <c r="L1189" t="s">
        <v>51</v>
      </c>
      <c r="M1189" t="s">
        <v>340</v>
      </c>
      <c r="N1189" t="s">
        <v>63</v>
      </c>
      <c r="O1189" t="s">
        <v>112</v>
      </c>
      <c r="P1189" t="s">
        <v>271</v>
      </c>
      <c r="Q1189" t="s">
        <v>64</v>
      </c>
      <c r="R1189" t="s">
        <v>389</v>
      </c>
      <c r="S1189" t="s">
        <v>72</v>
      </c>
      <c r="T1189" t="s">
        <v>249</v>
      </c>
      <c r="U1189" t="s">
        <v>81</v>
      </c>
      <c r="V1189" t="s">
        <v>95</v>
      </c>
      <c r="W1189" t="s">
        <v>55</v>
      </c>
      <c r="X1189" t="s">
        <v>72</v>
      </c>
      <c r="Y1189" t="s">
        <v>64</v>
      </c>
      <c r="Z1189" t="s">
        <v>51</v>
      </c>
      <c r="AA1189" t="s">
        <v>382</v>
      </c>
      <c r="AB1189" t="s">
        <v>2761</v>
      </c>
      <c r="AC1189" t="s">
        <v>64</v>
      </c>
      <c r="AD1189" t="s">
        <v>317</v>
      </c>
      <c r="AE1189" t="s">
        <v>470</v>
      </c>
      <c r="AF1189" t="s">
        <v>69</v>
      </c>
      <c r="AG1189" t="s">
        <v>525</v>
      </c>
      <c r="AH1189" t="s">
        <v>104</v>
      </c>
      <c r="AI1189" t="s">
        <v>250</v>
      </c>
      <c r="AJ1189" t="s">
        <v>73</v>
      </c>
      <c r="AK1189" t="s">
        <v>124</v>
      </c>
      <c r="AL1189" t="s">
        <v>75</v>
      </c>
      <c r="AM1189" t="s">
        <v>76</v>
      </c>
      <c r="AN1189" t="s">
        <v>253</v>
      </c>
      <c r="AO1189" t="s">
        <v>137</v>
      </c>
      <c r="AP1189" t="s">
        <v>79</v>
      </c>
      <c r="AQ1189" t="s">
        <v>116</v>
      </c>
      <c r="AR1189" t="s">
        <v>64</v>
      </c>
      <c r="AS1189" t="s">
        <v>333</v>
      </c>
      <c r="AT1189" t="s">
        <v>171</v>
      </c>
      <c r="AU1189" t="s">
        <v>84</v>
      </c>
    </row>
    <row r="1190" spans="1:47" hidden="1" x14ac:dyDescent="0.3">
      <c r="A1190" t="s">
        <v>5398</v>
      </c>
      <c r="B1190" t="s">
        <v>5399</v>
      </c>
      <c r="C1190" s="1" t="str">
        <f t="shared" si="104"/>
        <v>21:0103</v>
      </c>
      <c r="D1190" s="1" t="str">
        <f t="shared" si="105"/>
        <v>21:0059</v>
      </c>
      <c r="E1190" t="s">
        <v>5400</v>
      </c>
      <c r="F1190" t="s">
        <v>5401</v>
      </c>
      <c r="H1190">
        <v>67.183812599999996</v>
      </c>
      <c r="I1190">
        <v>-112.9434554</v>
      </c>
      <c r="J1190" s="1" t="str">
        <f t="shared" si="102"/>
        <v>Till</v>
      </c>
      <c r="K1190" s="1" t="str">
        <f t="shared" si="103"/>
        <v>&lt;63 micron</v>
      </c>
      <c r="L1190" t="s">
        <v>51</v>
      </c>
      <c r="M1190" t="s">
        <v>533</v>
      </c>
      <c r="N1190" t="s">
        <v>60</v>
      </c>
      <c r="O1190" t="s">
        <v>5352</v>
      </c>
      <c r="P1190" t="s">
        <v>117</v>
      </c>
      <c r="Q1190" t="s">
        <v>56</v>
      </c>
      <c r="R1190" t="s">
        <v>197</v>
      </c>
      <c r="S1190" t="s">
        <v>260</v>
      </c>
      <c r="T1190" t="s">
        <v>164</v>
      </c>
      <c r="U1190" t="s">
        <v>116</v>
      </c>
      <c r="V1190" t="s">
        <v>61</v>
      </c>
      <c r="W1190" t="s">
        <v>1006</v>
      </c>
      <c r="X1190" t="s">
        <v>97</v>
      </c>
      <c r="Y1190" t="s">
        <v>64</v>
      </c>
      <c r="Z1190" t="s">
        <v>51</v>
      </c>
      <c r="AA1190" t="s">
        <v>65</v>
      </c>
      <c r="AB1190" t="s">
        <v>768</v>
      </c>
      <c r="AC1190" t="s">
        <v>64</v>
      </c>
      <c r="AD1190" t="s">
        <v>1414</v>
      </c>
      <c r="AE1190" t="s">
        <v>162</v>
      </c>
      <c r="AF1190" t="s">
        <v>69</v>
      </c>
      <c r="AG1190" t="s">
        <v>261</v>
      </c>
      <c r="AH1190" t="s">
        <v>219</v>
      </c>
      <c r="AI1190" t="s">
        <v>58</v>
      </c>
      <c r="AJ1190" t="s">
        <v>73</v>
      </c>
      <c r="AK1190" t="s">
        <v>196</v>
      </c>
      <c r="AL1190" t="s">
        <v>75</v>
      </c>
      <c r="AM1190" t="s">
        <v>76</v>
      </c>
      <c r="AN1190" t="s">
        <v>78</v>
      </c>
      <c r="AO1190" t="s">
        <v>168</v>
      </c>
      <c r="AP1190" t="s">
        <v>178</v>
      </c>
      <c r="AQ1190" t="s">
        <v>348</v>
      </c>
      <c r="AR1190" t="s">
        <v>64</v>
      </c>
      <c r="AS1190" t="s">
        <v>299</v>
      </c>
      <c r="AT1190" t="s">
        <v>127</v>
      </c>
      <c r="AU1190" t="s">
        <v>84</v>
      </c>
    </row>
    <row r="1191" spans="1:47" hidden="1" x14ac:dyDescent="0.3">
      <c r="A1191" t="s">
        <v>5402</v>
      </c>
      <c r="B1191" t="s">
        <v>5403</v>
      </c>
      <c r="C1191" s="1" t="str">
        <f t="shared" si="104"/>
        <v>21:0103</v>
      </c>
      <c r="D1191" s="1" t="str">
        <f t="shared" si="105"/>
        <v>21:0059</v>
      </c>
      <c r="E1191" t="s">
        <v>5404</v>
      </c>
      <c r="F1191" t="s">
        <v>5405</v>
      </c>
      <c r="H1191">
        <v>67.233738099999997</v>
      </c>
      <c r="I1191">
        <v>-112.8928646</v>
      </c>
      <c r="J1191" s="1" t="str">
        <f t="shared" si="102"/>
        <v>Till</v>
      </c>
      <c r="K1191" s="1" t="str">
        <f t="shared" si="103"/>
        <v>&lt;63 micron</v>
      </c>
      <c r="L1191" t="s">
        <v>51</v>
      </c>
      <c r="M1191" t="s">
        <v>52</v>
      </c>
      <c r="N1191" t="s">
        <v>116</v>
      </c>
      <c r="O1191" t="s">
        <v>631</v>
      </c>
      <c r="P1191" t="s">
        <v>333</v>
      </c>
      <c r="Q1191" t="s">
        <v>81</v>
      </c>
      <c r="R1191" t="s">
        <v>234</v>
      </c>
      <c r="S1191" t="s">
        <v>58</v>
      </c>
      <c r="T1191" t="s">
        <v>136</v>
      </c>
      <c r="U1191" t="s">
        <v>116</v>
      </c>
      <c r="V1191" t="s">
        <v>95</v>
      </c>
      <c r="W1191" t="s">
        <v>1943</v>
      </c>
      <c r="X1191" t="s">
        <v>97</v>
      </c>
      <c r="Y1191" t="s">
        <v>64</v>
      </c>
      <c r="Z1191" t="s">
        <v>51</v>
      </c>
      <c r="AA1191" t="s">
        <v>120</v>
      </c>
      <c r="AB1191" t="s">
        <v>391</v>
      </c>
      <c r="AC1191" t="s">
        <v>64</v>
      </c>
      <c r="AD1191" t="s">
        <v>1337</v>
      </c>
      <c r="AE1191" t="s">
        <v>152</v>
      </c>
      <c r="AF1191" t="s">
        <v>69</v>
      </c>
      <c r="AG1191" t="s">
        <v>261</v>
      </c>
      <c r="AH1191" t="s">
        <v>137</v>
      </c>
      <c r="AI1191" t="s">
        <v>58</v>
      </c>
      <c r="AJ1191" t="s">
        <v>73</v>
      </c>
      <c r="AK1191" t="s">
        <v>355</v>
      </c>
      <c r="AL1191" t="s">
        <v>75</v>
      </c>
      <c r="AM1191" t="s">
        <v>76</v>
      </c>
      <c r="AN1191" t="s">
        <v>61</v>
      </c>
      <c r="AO1191" t="s">
        <v>78</v>
      </c>
      <c r="AP1191" t="s">
        <v>79</v>
      </c>
      <c r="AQ1191" t="s">
        <v>340</v>
      </c>
      <c r="AR1191" t="s">
        <v>64</v>
      </c>
      <c r="AS1191" t="s">
        <v>333</v>
      </c>
      <c r="AT1191" t="s">
        <v>1036</v>
      </c>
      <c r="AU1191" t="s">
        <v>84</v>
      </c>
    </row>
    <row r="1192" spans="1:47" hidden="1" x14ac:dyDescent="0.3">
      <c r="A1192" t="s">
        <v>5406</v>
      </c>
      <c r="B1192" t="s">
        <v>5407</v>
      </c>
      <c r="C1192" s="1" t="str">
        <f t="shared" si="104"/>
        <v>21:0103</v>
      </c>
      <c r="D1192" s="1" t="str">
        <f t="shared" si="105"/>
        <v>21:0059</v>
      </c>
      <c r="E1192" t="s">
        <v>5408</v>
      </c>
      <c r="F1192" t="s">
        <v>5409</v>
      </c>
      <c r="H1192">
        <v>67.180037100000007</v>
      </c>
      <c r="I1192">
        <v>-112.7097476</v>
      </c>
      <c r="J1192" s="1" t="str">
        <f t="shared" si="102"/>
        <v>Till</v>
      </c>
      <c r="K1192" s="1" t="str">
        <f t="shared" si="103"/>
        <v>&lt;63 micron</v>
      </c>
      <c r="L1192" t="s">
        <v>51</v>
      </c>
      <c r="M1192" t="s">
        <v>339</v>
      </c>
      <c r="N1192" t="s">
        <v>53</v>
      </c>
      <c r="O1192" t="s">
        <v>5329</v>
      </c>
      <c r="P1192" t="s">
        <v>78</v>
      </c>
      <c r="Q1192" t="s">
        <v>181</v>
      </c>
      <c r="R1192" t="s">
        <v>113</v>
      </c>
      <c r="S1192" t="s">
        <v>183</v>
      </c>
      <c r="T1192" t="s">
        <v>384</v>
      </c>
      <c r="U1192" t="s">
        <v>116</v>
      </c>
      <c r="V1192" t="s">
        <v>95</v>
      </c>
      <c r="W1192" t="s">
        <v>4937</v>
      </c>
      <c r="X1192" t="s">
        <v>181</v>
      </c>
      <c r="Y1192" t="s">
        <v>64</v>
      </c>
      <c r="Z1192" t="s">
        <v>51</v>
      </c>
      <c r="AA1192" t="s">
        <v>65</v>
      </c>
      <c r="AB1192" t="s">
        <v>391</v>
      </c>
      <c r="AC1192" t="s">
        <v>64</v>
      </c>
      <c r="AD1192" t="s">
        <v>893</v>
      </c>
      <c r="AE1192" t="s">
        <v>162</v>
      </c>
      <c r="AF1192" t="s">
        <v>69</v>
      </c>
      <c r="AG1192" t="s">
        <v>224</v>
      </c>
      <c r="AH1192" t="s">
        <v>137</v>
      </c>
      <c r="AI1192" t="s">
        <v>114</v>
      </c>
      <c r="AJ1192" t="s">
        <v>73</v>
      </c>
      <c r="AK1192" t="s">
        <v>52</v>
      </c>
      <c r="AL1192" t="s">
        <v>75</v>
      </c>
      <c r="AM1192" t="s">
        <v>76</v>
      </c>
      <c r="AN1192" t="s">
        <v>61</v>
      </c>
      <c r="AO1192" t="s">
        <v>219</v>
      </c>
      <c r="AP1192" t="s">
        <v>178</v>
      </c>
      <c r="AQ1192" t="s">
        <v>92</v>
      </c>
      <c r="AR1192" t="s">
        <v>64</v>
      </c>
      <c r="AS1192" t="s">
        <v>333</v>
      </c>
      <c r="AT1192" t="s">
        <v>83</v>
      </c>
      <c r="AU1192" t="s">
        <v>84</v>
      </c>
    </row>
    <row r="1193" spans="1:47" hidden="1" x14ac:dyDescent="0.3">
      <c r="A1193" t="s">
        <v>5410</v>
      </c>
      <c r="B1193" t="s">
        <v>5411</v>
      </c>
      <c r="C1193" s="1" t="str">
        <f t="shared" si="104"/>
        <v>21:0103</v>
      </c>
      <c r="D1193" s="1" t="str">
        <f t="shared" si="105"/>
        <v>21:0059</v>
      </c>
      <c r="E1193" t="s">
        <v>5412</v>
      </c>
      <c r="F1193" t="s">
        <v>5413</v>
      </c>
      <c r="H1193">
        <v>67.233836400000001</v>
      </c>
      <c r="I1193">
        <v>-112.7466287</v>
      </c>
      <c r="J1193" s="1" t="str">
        <f t="shared" si="102"/>
        <v>Till</v>
      </c>
      <c r="K1193" s="1" t="str">
        <f t="shared" si="103"/>
        <v>&lt;63 micron</v>
      </c>
      <c r="L1193" t="s">
        <v>51</v>
      </c>
      <c r="M1193" t="s">
        <v>56</v>
      </c>
      <c r="N1193" t="s">
        <v>53</v>
      </c>
      <c r="O1193" t="s">
        <v>3289</v>
      </c>
      <c r="P1193" t="s">
        <v>181</v>
      </c>
      <c r="Q1193" t="s">
        <v>64</v>
      </c>
      <c r="R1193" t="s">
        <v>145</v>
      </c>
      <c r="S1193" t="s">
        <v>114</v>
      </c>
      <c r="T1193" t="s">
        <v>164</v>
      </c>
      <c r="U1193" t="s">
        <v>116</v>
      </c>
      <c r="V1193" t="s">
        <v>61</v>
      </c>
      <c r="W1193" t="s">
        <v>398</v>
      </c>
      <c r="X1193" t="s">
        <v>97</v>
      </c>
      <c r="Y1193" t="s">
        <v>64</v>
      </c>
      <c r="Z1193" t="s">
        <v>51</v>
      </c>
      <c r="AA1193" t="s">
        <v>284</v>
      </c>
      <c r="AB1193" t="s">
        <v>391</v>
      </c>
      <c r="AC1193" t="s">
        <v>64</v>
      </c>
      <c r="AD1193" t="s">
        <v>506</v>
      </c>
      <c r="AE1193" t="s">
        <v>276</v>
      </c>
      <c r="AF1193" t="s">
        <v>224</v>
      </c>
      <c r="AG1193" t="s">
        <v>224</v>
      </c>
      <c r="AH1193" t="s">
        <v>104</v>
      </c>
      <c r="AI1193" t="s">
        <v>114</v>
      </c>
      <c r="AJ1193" t="s">
        <v>73</v>
      </c>
      <c r="AK1193" t="s">
        <v>124</v>
      </c>
      <c r="AL1193" t="s">
        <v>75</v>
      </c>
      <c r="AM1193" t="s">
        <v>76</v>
      </c>
      <c r="AN1193" t="s">
        <v>61</v>
      </c>
      <c r="AO1193" t="s">
        <v>219</v>
      </c>
      <c r="AP1193" t="s">
        <v>281</v>
      </c>
      <c r="AQ1193" t="s">
        <v>92</v>
      </c>
      <c r="AR1193" t="s">
        <v>64</v>
      </c>
      <c r="AS1193" t="s">
        <v>170</v>
      </c>
      <c r="AT1193" t="s">
        <v>2842</v>
      </c>
      <c r="AU1193" t="s">
        <v>84</v>
      </c>
    </row>
    <row r="1194" spans="1:47" hidden="1" x14ac:dyDescent="0.3">
      <c r="A1194" t="s">
        <v>5414</v>
      </c>
      <c r="B1194" t="s">
        <v>5415</v>
      </c>
      <c r="C1194" s="1" t="str">
        <f t="shared" si="104"/>
        <v>21:0103</v>
      </c>
      <c r="D1194" s="1" t="str">
        <f t="shared" si="105"/>
        <v>21:0059</v>
      </c>
      <c r="E1194" t="s">
        <v>5416</v>
      </c>
      <c r="F1194" t="s">
        <v>5417</v>
      </c>
      <c r="H1194">
        <v>67.150108099999997</v>
      </c>
      <c r="I1194">
        <v>-112.5322637</v>
      </c>
      <c r="J1194" s="1" t="str">
        <f t="shared" si="102"/>
        <v>Till</v>
      </c>
      <c r="K1194" s="1" t="str">
        <f t="shared" si="103"/>
        <v>&lt;63 micron</v>
      </c>
      <c r="L1194" t="s">
        <v>51</v>
      </c>
      <c r="M1194" t="s">
        <v>97</v>
      </c>
      <c r="N1194" t="s">
        <v>53</v>
      </c>
      <c r="O1194" t="s">
        <v>5218</v>
      </c>
      <c r="P1194" t="s">
        <v>405</v>
      </c>
      <c r="Q1194" t="s">
        <v>97</v>
      </c>
      <c r="R1194" t="s">
        <v>413</v>
      </c>
      <c r="S1194" t="s">
        <v>114</v>
      </c>
      <c r="T1194" t="s">
        <v>354</v>
      </c>
      <c r="U1194" t="s">
        <v>116</v>
      </c>
      <c r="V1194" t="s">
        <v>219</v>
      </c>
      <c r="W1194" t="s">
        <v>1054</v>
      </c>
      <c r="X1194" t="s">
        <v>116</v>
      </c>
      <c r="Y1194" t="s">
        <v>64</v>
      </c>
      <c r="Z1194" t="s">
        <v>51</v>
      </c>
      <c r="AA1194" t="s">
        <v>101</v>
      </c>
      <c r="AB1194" t="s">
        <v>121</v>
      </c>
      <c r="AC1194" t="s">
        <v>81</v>
      </c>
      <c r="AD1194" t="s">
        <v>2605</v>
      </c>
      <c r="AE1194" t="s">
        <v>111</v>
      </c>
      <c r="AF1194" t="s">
        <v>69</v>
      </c>
      <c r="AG1194" t="s">
        <v>238</v>
      </c>
      <c r="AH1194" t="s">
        <v>104</v>
      </c>
      <c r="AI1194" t="s">
        <v>250</v>
      </c>
      <c r="AJ1194" t="s">
        <v>73</v>
      </c>
      <c r="AK1194" t="s">
        <v>91</v>
      </c>
      <c r="AL1194" t="s">
        <v>75</v>
      </c>
      <c r="AM1194" t="s">
        <v>76</v>
      </c>
      <c r="AN1194" t="s">
        <v>104</v>
      </c>
      <c r="AO1194" t="s">
        <v>78</v>
      </c>
      <c r="AP1194" t="s">
        <v>114</v>
      </c>
      <c r="AQ1194" t="s">
        <v>92</v>
      </c>
      <c r="AR1194" t="s">
        <v>64</v>
      </c>
      <c r="AS1194" t="s">
        <v>77</v>
      </c>
      <c r="AT1194" t="s">
        <v>145</v>
      </c>
      <c r="AU1194" t="s">
        <v>84</v>
      </c>
    </row>
    <row r="1195" spans="1:47" hidden="1" x14ac:dyDescent="0.3">
      <c r="A1195" t="s">
        <v>5418</v>
      </c>
      <c r="B1195" t="s">
        <v>5419</v>
      </c>
      <c r="C1195" s="1" t="str">
        <f t="shared" si="104"/>
        <v>21:0103</v>
      </c>
      <c r="D1195" s="1" t="str">
        <f t="shared" si="105"/>
        <v>21:0059</v>
      </c>
      <c r="E1195" t="s">
        <v>5420</v>
      </c>
      <c r="F1195" t="s">
        <v>5421</v>
      </c>
      <c r="H1195">
        <v>67.2184788</v>
      </c>
      <c r="I1195">
        <v>-112.5237448</v>
      </c>
      <c r="J1195" s="1" t="str">
        <f t="shared" si="102"/>
        <v>Till</v>
      </c>
      <c r="K1195" s="1" t="str">
        <f t="shared" si="103"/>
        <v>&lt;63 micron</v>
      </c>
      <c r="L1195" t="s">
        <v>51</v>
      </c>
      <c r="M1195" t="s">
        <v>91</v>
      </c>
      <c r="N1195" t="s">
        <v>53</v>
      </c>
      <c r="O1195" t="s">
        <v>2632</v>
      </c>
      <c r="P1195" t="s">
        <v>430</v>
      </c>
      <c r="Q1195" t="s">
        <v>81</v>
      </c>
      <c r="R1195" t="s">
        <v>127</v>
      </c>
      <c r="S1195" t="s">
        <v>183</v>
      </c>
      <c r="T1195" t="s">
        <v>113</v>
      </c>
      <c r="U1195" t="s">
        <v>60</v>
      </c>
      <c r="V1195" t="s">
        <v>154</v>
      </c>
      <c r="W1195" t="s">
        <v>5422</v>
      </c>
      <c r="X1195" t="s">
        <v>60</v>
      </c>
      <c r="Y1195" t="s">
        <v>64</v>
      </c>
      <c r="Z1195" t="s">
        <v>51</v>
      </c>
      <c r="AA1195" t="s">
        <v>149</v>
      </c>
      <c r="AB1195" t="s">
        <v>606</v>
      </c>
      <c r="AC1195" t="s">
        <v>81</v>
      </c>
      <c r="AD1195" t="s">
        <v>353</v>
      </c>
      <c r="AE1195" t="s">
        <v>419</v>
      </c>
      <c r="AF1195" t="s">
        <v>420</v>
      </c>
      <c r="AG1195" t="s">
        <v>70</v>
      </c>
      <c r="AH1195" t="s">
        <v>104</v>
      </c>
      <c r="AI1195" t="s">
        <v>114</v>
      </c>
      <c r="AJ1195" t="s">
        <v>73</v>
      </c>
      <c r="AK1195" t="s">
        <v>339</v>
      </c>
      <c r="AL1195" t="s">
        <v>75</v>
      </c>
      <c r="AM1195" t="s">
        <v>76</v>
      </c>
      <c r="AN1195" t="s">
        <v>61</v>
      </c>
      <c r="AO1195" t="s">
        <v>137</v>
      </c>
      <c r="AP1195" t="s">
        <v>79</v>
      </c>
      <c r="AQ1195" t="s">
        <v>170</v>
      </c>
      <c r="AR1195" t="s">
        <v>81</v>
      </c>
      <c r="AS1195" t="s">
        <v>246</v>
      </c>
      <c r="AT1195" t="s">
        <v>238</v>
      </c>
      <c r="AU1195" t="s">
        <v>84</v>
      </c>
    </row>
    <row r="1196" spans="1:47" hidden="1" x14ac:dyDescent="0.3">
      <c r="A1196" t="s">
        <v>5423</v>
      </c>
      <c r="B1196" t="s">
        <v>5424</v>
      </c>
      <c r="C1196" s="1" t="str">
        <f t="shared" si="104"/>
        <v>21:0103</v>
      </c>
      <c r="D1196" s="1" t="str">
        <f t="shared" si="105"/>
        <v>21:0059</v>
      </c>
      <c r="E1196" t="s">
        <v>5425</v>
      </c>
      <c r="F1196" t="s">
        <v>5426</v>
      </c>
      <c r="H1196">
        <v>67.098071300000001</v>
      </c>
      <c r="I1196">
        <v>-112.5578309</v>
      </c>
      <c r="J1196" s="1" t="str">
        <f t="shared" si="102"/>
        <v>Till</v>
      </c>
      <c r="K1196" s="1" t="str">
        <f t="shared" si="103"/>
        <v>&lt;63 micron</v>
      </c>
      <c r="L1196" t="s">
        <v>51</v>
      </c>
      <c r="M1196" t="s">
        <v>252</v>
      </c>
      <c r="N1196" t="s">
        <v>181</v>
      </c>
      <c r="O1196" t="s">
        <v>5218</v>
      </c>
      <c r="P1196" t="s">
        <v>421</v>
      </c>
      <c r="Q1196" t="s">
        <v>60</v>
      </c>
      <c r="R1196" t="s">
        <v>217</v>
      </c>
      <c r="S1196" t="s">
        <v>178</v>
      </c>
      <c r="T1196" t="s">
        <v>127</v>
      </c>
      <c r="U1196" t="s">
        <v>116</v>
      </c>
      <c r="V1196" t="s">
        <v>154</v>
      </c>
      <c r="W1196" t="s">
        <v>5427</v>
      </c>
      <c r="X1196" t="s">
        <v>60</v>
      </c>
      <c r="Y1196" t="s">
        <v>64</v>
      </c>
      <c r="Z1196" t="s">
        <v>51</v>
      </c>
      <c r="AA1196" t="s">
        <v>318</v>
      </c>
      <c r="AB1196" t="s">
        <v>606</v>
      </c>
      <c r="AC1196" t="s">
        <v>64</v>
      </c>
      <c r="AD1196" t="s">
        <v>4928</v>
      </c>
      <c r="AE1196" t="s">
        <v>223</v>
      </c>
      <c r="AF1196" t="s">
        <v>69</v>
      </c>
      <c r="AG1196" t="s">
        <v>70</v>
      </c>
      <c r="AH1196" t="s">
        <v>168</v>
      </c>
      <c r="AI1196" t="s">
        <v>209</v>
      </c>
      <c r="AJ1196" t="s">
        <v>73</v>
      </c>
      <c r="AK1196" t="s">
        <v>103</v>
      </c>
      <c r="AL1196" t="s">
        <v>75</v>
      </c>
      <c r="AM1196" t="s">
        <v>76</v>
      </c>
      <c r="AN1196" t="s">
        <v>253</v>
      </c>
      <c r="AO1196" t="s">
        <v>78</v>
      </c>
      <c r="AP1196" t="s">
        <v>178</v>
      </c>
      <c r="AQ1196" t="s">
        <v>595</v>
      </c>
      <c r="AR1196" t="s">
        <v>64</v>
      </c>
      <c r="AS1196" t="s">
        <v>246</v>
      </c>
      <c r="AT1196" t="s">
        <v>132</v>
      </c>
      <c r="AU1196" t="s">
        <v>84</v>
      </c>
    </row>
    <row r="1197" spans="1:47" hidden="1" x14ac:dyDescent="0.3">
      <c r="A1197" t="s">
        <v>5428</v>
      </c>
      <c r="B1197" t="s">
        <v>5429</v>
      </c>
      <c r="C1197" s="1" t="str">
        <f t="shared" si="104"/>
        <v>21:0103</v>
      </c>
      <c r="D1197" s="1" t="str">
        <f t="shared" si="105"/>
        <v>21:0059</v>
      </c>
      <c r="E1197" t="s">
        <v>5430</v>
      </c>
      <c r="F1197" t="s">
        <v>5431</v>
      </c>
      <c r="H1197">
        <v>67.038481899999994</v>
      </c>
      <c r="I1197">
        <v>-112.6558429</v>
      </c>
      <c r="J1197" s="1" t="str">
        <f t="shared" si="102"/>
        <v>Till</v>
      </c>
      <c r="K1197" s="1" t="str">
        <f t="shared" si="103"/>
        <v>&lt;63 micron</v>
      </c>
      <c r="L1197" t="s">
        <v>51</v>
      </c>
      <c r="M1197" t="s">
        <v>77</v>
      </c>
      <c r="N1197" t="s">
        <v>119</v>
      </c>
      <c r="O1197" t="s">
        <v>5432</v>
      </c>
      <c r="P1197" t="s">
        <v>232</v>
      </c>
      <c r="Q1197" t="s">
        <v>64</v>
      </c>
      <c r="R1197" t="s">
        <v>217</v>
      </c>
      <c r="S1197" t="s">
        <v>58</v>
      </c>
      <c r="T1197" t="s">
        <v>136</v>
      </c>
      <c r="U1197" t="s">
        <v>116</v>
      </c>
      <c r="V1197" t="s">
        <v>154</v>
      </c>
      <c r="W1197" t="s">
        <v>1006</v>
      </c>
      <c r="X1197" t="s">
        <v>181</v>
      </c>
      <c r="Y1197" t="s">
        <v>64</v>
      </c>
      <c r="Z1197" t="s">
        <v>51</v>
      </c>
      <c r="AA1197" t="s">
        <v>68</v>
      </c>
      <c r="AB1197" t="s">
        <v>487</v>
      </c>
      <c r="AC1197" t="s">
        <v>64</v>
      </c>
      <c r="AD1197" t="s">
        <v>915</v>
      </c>
      <c r="AE1197" t="s">
        <v>337</v>
      </c>
      <c r="AF1197" t="s">
        <v>69</v>
      </c>
      <c r="AG1197" t="s">
        <v>146</v>
      </c>
      <c r="AH1197" t="s">
        <v>391</v>
      </c>
      <c r="AI1197" t="s">
        <v>58</v>
      </c>
      <c r="AJ1197" t="s">
        <v>73</v>
      </c>
      <c r="AK1197" t="s">
        <v>155</v>
      </c>
      <c r="AL1197" t="s">
        <v>75</v>
      </c>
      <c r="AM1197" t="s">
        <v>76</v>
      </c>
      <c r="AN1197" t="s">
        <v>259</v>
      </c>
      <c r="AO1197" t="s">
        <v>168</v>
      </c>
      <c r="AP1197" t="s">
        <v>260</v>
      </c>
      <c r="AQ1197" t="s">
        <v>348</v>
      </c>
      <c r="AR1197" t="s">
        <v>81</v>
      </c>
      <c r="AS1197" t="s">
        <v>246</v>
      </c>
      <c r="AT1197" t="s">
        <v>413</v>
      </c>
      <c r="AU1197" t="s">
        <v>84</v>
      </c>
    </row>
    <row r="1198" spans="1:47" hidden="1" x14ac:dyDescent="0.3">
      <c r="A1198" t="s">
        <v>5433</v>
      </c>
      <c r="B1198" t="s">
        <v>5434</v>
      </c>
      <c r="C1198" s="1" t="str">
        <f t="shared" si="104"/>
        <v>21:0103</v>
      </c>
      <c r="D1198" s="1" t="str">
        <f t="shared" si="105"/>
        <v>21:0059</v>
      </c>
      <c r="E1198" t="s">
        <v>5435</v>
      </c>
      <c r="F1198" t="s">
        <v>5436</v>
      </c>
      <c r="H1198">
        <v>67.101434499999996</v>
      </c>
      <c r="I1198">
        <v>-112.65342</v>
      </c>
      <c r="J1198" s="1" t="str">
        <f t="shared" si="102"/>
        <v>Till</v>
      </c>
      <c r="K1198" s="1" t="str">
        <f t="shared" si="103"/>
        <v>&lt;63 micron</v>
      </c>
      <c r="L1198" t="s">
        <v>51</v>
      </c>
      <c r="M1198" t="s">
        <v>196</v>
      </c>
      <c r="N1198" t="s">
        <v>116</v>
      </c>
      <c r="O1198" t="s">
        <v>2632</v>
      </c>
      <c r="P1198" t="s">
        <v>355</v>
      </c>
      <c r="Q1198" t="s">
        <v>259</v>
      </c>
      <c r="R1198" t="s">
        <v>621</v>
      </c>
      <c r="S1198" t="s">
        <v>260</v>
      </c>
      <c r="T1198" t="s">
        <v>327</v>
      </c>
      <c r="U1198" t="s">
        <v>116</v>
      </c>
      <c r="V1198" t="s">
        <v>61</v>
      </c>
      <c r="W1198" t="s">
        <v>2809</v>
      </c>
      <c r="X1198" t="s">
        <v>60</v>
      </c>
      <c r="Y1198" t="s">
        <v>64</v>
      </c>
      <c r="Z1198" t="s">
        <v>51</v>
      </c>
      <c r="AA1198" t="s">
        <v>363</v>
      </c>
      <c r="AB1198" t="s">
        <v>487</v>
      </c>
      <c r="AC1198" t="s">
        <v>64</v>
      </c>
      <c r="AD1198" t="s">
        <v>95</v>
      </c>
      <c r="AE1198" t="s">
        <v>470</v>
      </c>
      <c r="AF1198" t="s">
        <v>69</v>
      </c>
      <c r="AG1198" t="s">
        <v>261</v>
      </c>
      <c r="AH1198" t="s">
        <v>251</v>
      </c>
      <c r="AI1198" t="s">
        <v>209</v>
      </c>
      <c r="AJ1198" t="s">
        <v>73</v>
      </c>
      <c r="AK1198" t="s">
        <v>208</v>
      </c>
      <c r="AL1198" t="s">
        <v>75</v>
      </c>
      <c r="AM1198" t="s">
        <v>76</v>
      </c>
      <c r="AN1198" t="s">
        <v>259</v>
      </c>
      <c r="AO1198" t="s">
        <v>219</v>
      </c>
      <c r="AP1198" t="s">
        <v>269</v>
      </c>
      <c r="AQ1198" t="s">
        <v>92</v>
      </c>
      <c r="AR1198" t="s">
        <v>64</v>
      </c>
      <c r="AS1198" t="s">
        <v>333</v>
      </c>
      <c r="AT1198" t="s">
        <v>413</v>
      </c>
      <c r="AU1198" t="s">
        <v>84</v>
      </c>
    </row>
    <row r="1199" spans="1:47" hidden="1" x14ac:dyDescent="0.3">
      <c r="A1199" t="s">
        <v>5437</v>
      </c>
      <c r="B1199" t="s">
        <v>5438</v>
      </c>
      <c r="C1199" s="1" t="str">
        <f t="shared" si="104"/>
        <v>21:0103</v>
      </c>
      <c r="D1199" s="1" t="str">
        <f t="shared" si="105"/>
        <v>21:0059</v>
      </c>
      <c r="E1199" t="s">
        <v>5439</v>
      </c>
      <c r="F1199" t="s">
        <v>5440</v>
      </c>
      <c r="H1199">
        <v>67.134744799999993</v>
      </c>
      <c r="I1199">
        <v>-112.77201479999999</v>
      </c>
      <c r="J1199" s="1" t="str">
        <f t="shared" si="102"/>
        <v>Till</v>
      </c>
      <c r="K1199" s="1" t="str">
        <f t="shared" si="103"/>
        <v>&lt;63 micron</v>
      </c>
      <c r="L1199" t="s">
        <v>51</v>
      </c>
      <c r="M1199" t="s">
        <v>283</v>
      </c>
      <c r="N1199" t="s">
        <v>53</v>
      </c>
      <c r="O1199" t="s">
        <v>560</v>
      </c>
      <c r="P1199" t="s">
        <v>81</v>
      </c>
      <c r="Q1199" t="s">
        <v>56</v>
      </c>
      <c r="R1199" t="s">
        <v>113</v>
      </c>
      <c r="S1199" t="s">
        <v>260</v>
      </c>
      <c r="T1199" t="s">
        <v>217</v>
      </c>
      <c r="U1199" t="s">
        <v>116</v>
      </c>
      <c r="V1199" t="s">
        <v>154</v>
      </c>
      <c r="W1199" t="s">
        <v>3065</v>
      </c>
      <c r="X1199" t="s">
        <v>181</v>
      </c>
      <c r="Y1199" t="s">
        <v>64</v>
      </c>
      <c r="Z1199" t="s">
        <v>51</v>
      </c>
      <c r="AA1199" t="s">
        <v>65</v>
      </c>
      <c r="AB1199" t="s">
        <v>1172</v>
      </c>
      <c r="AC1199" t="s">
        <v>259</v>
      </c>
      <c r="AD1199" t="s">
        <v>4919</v>
      </c>
      <c r="AE1199" t="s">
        <v>176</v>
      </c>
      <c r="AF1199" t="s">
        <v>69</v>
      </c>
      <c r="AG1199" t="s">
        <v>224</v>
      </c>
      <c r="AH1199" t="s">
        <v>137</v>
      </c>
      <c r="AI1199" t="s">
        <v>209</v>
      </c>
      <c r="AJ1199" t="s">
        <v>73</v>
      </c>
      <c r="AK1199" t="s">
        <v>196</v>
      </c>
      <c r="AL1199" t="s">
        <v>75</v>
      </c>
      <c r="AM1199" t="s">
        <v>76</v>
      </c>
      <c r="AN1199" t="s">
        <v>78</v>
      </c>
      <c r="AO1199" t="s">
        <v>137</v>
      </c>
      <c r="AP1199" t="s">
        <v>269</v>
      </c>
      <c r="AQ1199" t="s">
        <v>82</v>
      </c>
      <c r="AR1199" t="s">
        <v>64</v>
      </c>
      <c r="AS1199" t="s">
        <v>170</v>
      </c>
      <c r="AT1199" t="s">
        <v>83</v>
      </c>
      <c r="AU1199" t="s">
        <v>84</v>
      </c>
    </row>
    <row r="1200" spans="1:47" hidden="1" x14ac:dyDescent="0.3">
      <c r="A1200" t="s">
        <v>5441</v>
      </c>
      <c r="B1200" t="s">
        <v>5442</v>
      </c>
      <c r="C1200" s="1" t="str">
        <f t="shared" si="104"/>
        <v>21:0103</v>
      </c>
      <c r="D1200" s="1" t="str">
        <f t="shared" si="105"/>
        <v>21:0059</v>
      </c>
      <c r="E1200" t="s">
        <v>5443</v>
      </c>
      <c r="F1200" t="s">
        <v>5444</v>
      </c>
      <c r="H1200">
        <v>67.089201099999997</v>
      </c>
      <c r="I1200">
        <v>-112.8209995</v>
      </c>
      <c r="J1200" s="1" t="str">
        <f t="shared" si="102"/>
        <v>Till</v>
      </c>
      <c r="K1200" s="1" t="str">
        <f t="shared" si="103"/>
        <v>&lt;63 micron</v>
      </c>
      <c r="L1200" t="s">
        <v>51</v>
      </c>
      <c r="M1200" t="s">
        <v>181</v>
      </c>
      <c r="N1200" t="s">
        <v>53</v>
      </c>
      <c r="O1200" t="s">
        <v>2632</v>
      </c>
      <c r="P1200" t="s">
        <v>78</v>
      </c>
      <c r="Q1200" t="s">
        <v>116</v>
      </c>
      <c r="R1200" t="s">
        <v>59</v>
      </c>
      <c r="S1200" t="s">
        <v>260</v>
      </c>
      <c r="T1200" t="s">
        <v>83</v>
      </c>
      <c r="U1200" t="s">
        <v>116</v>
      </c>
      <c r="V1200" t="s">
        <v>259</v>
      </c>
      <c r="W1200" t="s">
        <v>5445</v>
      </c>
      <c r="X1200" t="s">
        <v>181</v>
      </c>
      <c r="Y1200" t="s">
        <v>64</v>
      </c>
      <c r="Z1200" t="s">
        <v>51</v>
      </c>
      <c r="AA1200" t="s">
        <v>65</v>
      </c>
      <c r="AB1200" t="s">
        <v>391</v>
      </c>
      <c r="AC1200" t="s">
        <v>64</v>
      </c>
      <c r="AD1200" t="s">
        <v>3290</v>
      </c>
      <c r="AE1200" t="s">
        <v>162</v>
      </c>
      <c r="AF1200" t="s">
        <v>261</v>
      </c>
      <c r="AG1200" t="s">
        <v>224</v>
      </c>
      <c r="AH1200" t="s">
        <v>137</v>
      </c>
      <c r="AI1200" t="s">
        <v>209</v>
      </c>
      <c r="AJ1200" t="s">
        <v>73</v>
      </c>
      <c r="AK1200" t="s">
        <v>103</v>
      </c>
      <c r="AL1200" t="s">
        <v>75</v>
      </c>
      <c r="AM1200" t="s">
        <v>76</v>
      </c>
      <c r="AN1200" t="s">
        <v>117</v>
      </c>
      <c r="AO1200" t="s">
        <v>78</v>
      </c>
      <c r="AP1200" t="s">
        <v>111</v>
      </c>
      <c r="AQ1200" t="s">
        <v>56</v>
      </c>
      <c r="AR1200" t="s">
        <v>64</v>
      </c>
      <c r="AS1200" t="s">
        <v>299</v>
      </c>
      <c r="AT1200" t="s">
        <v>57</v>
      </c>
      <c r="AU1200" t="s">
        <v>84</v>
      </c>
    </row>
    <row r="1201" spans="1:47" hidden="1" x14ac:dyDescent="0.3">
      <c r="A1201" t="s">
        <v>5446</v>
      </c>
      <c r="B1201" t="s">
        <v>5447</v>
      </c>
      <c r="C1201" s="1" t="str">
        <f t="shared" si="104"/>
        <v>21:0103</v>
      </c>
      <c r="D1201" s="1" t="str">
        <f t="shared" si="105"/>
        <v>21:0059</v>
      </c>
      <c r="E1201" t="s">
        <v>5448</v>
      </c>
      <c r="F1201" t="s">
        <v>5449</v>
      </c>
      <c r="H1201">
        <v>67.109613699999997</v>
      </c>
      <c r="I1201">
        <v>-112.9495943</v>
      </c>
      <c r="J1201" s="1" t="str">
        <f t="shared" si="102"/>
        <v>Till</v>
      </c>
      <c r="K1201" s="1" t="str">
        <f t="shared" si="103"/>
        <v>&lt;63 micron</v>
      </c>
      <c r="L1201" t="s">
        <v>51</v>
      </c>
      <c r="M1201" t="s">
        <v>405</v>
      </c>
      <c r="N1201" t="s">
        <v>116</v>
      </c>
      <c r="O1201" t="s">
        <v>2632</v>
      </c>
      <c r="P1201" t="s">
        <v>78</v>
      </c>
      <c r="Q1201" t="s">
        <v>97</v>
      </c>
      <c r="R1201" t="s">
        <v>131</v>
      </c>
      <c r="S1201" t="s">
        <v>209</v>
      </c>
      <c r="T1201" t="s">
        <v>607</v>
      </c>
      <c r="U1201" t="s">
        <v>56</v>
      </c>
      <c r="V1201" t="s">
        <v>259</v>
      </c>
      <c r="W1201" t="s">
        <v>4415</v>
      </c>
      <c r="X1201" t="s">
        <v>181</v>
      </c>
      <c r="Y1201" t="s">
        <v>64</v>
      </c>
      <c r="Z1201" t="s">
        <v>51</v>
      </c>
      <c r="AA1201" t="s">
        <v>318</v>
      </c>
      <c r="AB1201" t="s">
        <v>391</v>
      </c>
      <c r="AC1201" t="s">
        <v>56</v>
      </c>
      <c r="AD1201" t="s">
        <v>4928</v>
      </c>
      <c r="AE1201" t="s">
        <v>223</v>
      </c>
      <c r="AF1201" t="s">
        <v>69</v>
      </c>
      <c r="AG1201" t="s">
        <v>261</v>
      </c>
      <c r="AH1201" t="s">
        <v>104</v>
      </c>
      <c r="AI1201" t="s">
        <v>232</v>
      </c>
      <c r="AJ1201" t="s">
        <v>73</v>
      </c>
      <c r="AK1201" t="s">
        <v>210</v>
      </c>
      <c r="AL1201" t="s">
        <v>75</v>
      </c>
      <c r="AM1201" t="s">
        <v>76</v>
      </c>
      <c r="AN1201" t="s">
        <v>219</v>
      </c>
      <c r="AO1201" t="s">
        <v>137</v>
      </c>
      <c r="AP1201" t="s">
        <v>79</v>
      </c>
      <c r="AQ1201" t="s">
        <v>139</v>
      </c>
      <c r="AR1201" t="s">
        <v>64</v>
      </c>
      <c r="AS1201" t="s">
        <v>246</v>
      </c>
      <c r="AT1201" t="s">
        <v>249</v>
      </c>
      <c r="AU1201" t="s">
        <v>84</v>
      </c>
    </row>
    <row r="1202" spans="1:47" hidden="1" x14ac:dyDescent="0.3">
      <c r="A1202" t="s">
        <v>5450</v>
      </c>
      <c r="B1202" t="s">
        <v>5451</v>
      </c>
      <c r="C1202" s="1" t="str">
        <f t="shared" si="104"/>
        <v>21:0103</v>
      </c>
      <c r="D1202" s="1" t="str">
        <f t="shared" si="105"/>
        <v>21:0059</v>
      </c>
      <c r="E1202" t="s">
        <v>5452</v>
      </c>
      <c r="F1202" t="s">
        <v>5453</v>
      </c>
      <c r="H1202">
        <v>67.045480100000006</v>
      </c>
      <c r="I1202">
        <v>-112.81645570000001</v>
      </c>
      <c r="J1202" s="1" t="str">
        <f t="shared" si="102"/>
        <v>Till</v>
      </c>
      <c r="K1202" s="1" t="str">
        <f t="shared" si="103"/>
        <v>&lt;63 micron</v>
      </c>
      <c r="L1202" t="s">
        <v>51</v>
      </c>
      <c r="M1202" t="s">
        <v>277</v>
      </c>
      <c r="N1202" t="s">
        <v>53</v>
      </c>
      <c r="O1202" t="s">
        <v>5454</v>
      </c>
      <c r="P1202" t="s">
        <v>348</v>
      </c>
      <c r="Q1202" t="s">
        <v>60</v>
      </c>
      <c r="R1202" t="s">
        <v>83</v>
      </c>
      <c r="S1202" t="s">
        <v>183</v>
      </c>
      <c r="T1202" t="s">
        <v>83</v>
      </c>
      <c r="U1202" t="s">
        <v>116</v>
      </c>
      <c r="V1202" t="s">
        <v>259</v>
      </c>
      <c r="W1202" t="s">
        <v>1019</v>
      </c>
      <c r="X1202" t="s">
        <v>181</v>
      </c>
      <c r="Y1202" t="s">
        <v>64</v>
      </c>
      <c r="Z1202" t="s">
        <v>51</v>
      </c>
      <c r="AA1202" t="s">
        <v>120</v>
      </c>
      <c r="AB1202" t="s">
        <v>576</v>
      </c>
      <c r="AC1202" t="s">
        <v>64</v>
      </c>
      <c r="AD1202" t="s">
        <v>4928</v>
      </c>
      <c r="AE1202" t="s">
        <v>162</v>
      </c>
      <c r="AF1202" t="s">
        <v>69</v>
      </c>
      <c r="AG1202" t="s">
        <v>261</v>
      </c>
      <c r="AH1202" t="s">
        <v>168</v>
      </c>
      <c r="AI1202" t="s">
        <v>58</v>
      </c>
      <c r="AJ1202" t="s">
        <v>73</v>
      </c>
      <c r="AK1202" t="s">
        <v>103</v>
      </c>
      <c r="AL1202" t="s">
        <v>75</v>
      </c>
      <c r="AM1202" t="s">
        <v>76</v>
      </c>
      <c r="AN1202" t="s">
        <v>154</v>
      </c>
      <c r="AO1202" t="s">
        <v>78</v>
      </c>
      <c r="AP1202" t="s">
        <v>111</v>
      </c>
      <c r="AQ1202" t="s">
        <v>55</v>
      </c>
      <c r="AR1202" t="s">
        <v>64</v>
      </c>
      <c r="AS1202" t="s">
        <v>299</v>
      </c>
      <c r="AT1202" t="s">
        <v>384</v>
      </c>
      <c r="AU1202" t="s">
        <v>84</v>
      </c>
    </row>
    <row r="1203" spans="1:47" hidden="1" x14ac:dyDescent="0.3">
      <c r="A1203" t="s">
        <v>5455</v>
      </c>
      <c r="B1203" t="s">
        <v>5456</v>
      </c>
      <c r="C1203" s="1" t="str">
        <f t="shared" si="104"/>
        <v>21:0103</v>
      </c>
      <c r="D1203" s="1" t="str">
        <f t="shared" si="105"/>
        <v>21:0059</v>
      </c>
      <c r="E1203" t="s">
        <v>5457</v>
      </c>
      <c r="F1203" t="s">
        <v>5458</v>
      </c>
      <c r="H1203">
        <v>67.063829699999999</v>
      </c>
      <c r="I1203">
        <v>-112.9487661</v>
      </c>
      <c r="J1203" s="1" t="str">
        <f t="shared" si="102"/>
        <v>Till</v>
      </c>
      <c r="K1203" s="1" t="str">
        <f t="shared" si="103"/>
        <v>&lt;63 micron</v>
      </c>
      <c r="L1203" t="s">
        <v>51</v>
      </c>
      <c r="M1203" t="s">
        <v>155</v>
      </c>
      <c r="N1203" t="s">
        <v>81</v>
      </c>
      <c r="O1203" t="s">
        <v>2632</v>
      </c>
      <c r="P1203" t="s">
        <v>154</v>
      </c>
      <c r="Q1203" t="s">
        <v>116</v>
      </c>
      <c r="R1203" t="s">
        <v>140</v>
      </c>
      <c r="S1203" t="s">
        <v>209</v>
      </c>
      <c r="T1203" t="s">
        <v>93</v>
      </c>
      <c r="U1203" t="s">
        <v>56</v>
      </c>
      <c r="V1203" t="s">
        <v>154</v>
      </c>
      <c r="W1203" t="s">
        <v>997</v>
      </c>
      <c r="X1203" t="s">
        <v>97</v>
      </c>
      <c r="Y1203" t="s">
        <v>64</v>
      </c>
      <c r="Z1203" t="s">
        <v>51</v>
      </c>
      <c r="AA1203" t="s">
        <v>65</v>
      </c>
      <c r="AB1203" t="s">
        <v>487</v>
      </c>
      <c r="AC1203" t="s">
        <v>64</v>
      </c>
      <c r="AD1203" t="s">
        <v>5037</v>
      </c>
      <c r="AE1203" t="s">
        <v>162</v>
      </c>
      <c r="AF1203" t="s">
        <v>69</v>
      </c>
      <c r="AG1203" t="s">
        <v>70</v>
      </c>
      <c r="AH1203" t="s">
        <v>104</v>
      </c>
      <c r="AI1203" t="s">
        <v>119</v>
      </c>
      <c r="AJ1203" t="s">
        <v>73</v>
      </c>
      <c r="AK1203" t="s">
        <v>339</v>
      </c>
      <c r="AL1203" t="s">
        <v>75</v>
      </c>
      <c r="AM1203" t="s">
        <v>76</v>
      </c>
      <c r="AN1203" t="s">
        <v>61</v>
      </c>
      <c r="AO1203" t="s">
        <v>168</v>
      </c>
      <c r="AP1203" t="s">
        <v>419</v>
      </c>
      <c r="AQ1203" t="s">
        <v>126</v>
      </c>
      <c r="AR1203" t="s">
        <v>64</v>
      </c>
      <c r="AS1203" t="s">
        <v>126</v>
      </c>
      <c r="AT1203" t="s">
        <v>171</v>
      </c>
      <c r="AU1203" t="s">
        <v>84</v>
      </c>
    </row>
    <row r="1204" spans="1:47" hidden="1" x14ac:dyDescent="0.3">
      <c r="A1204" t="s">
        <v>5459</v>
      </c>
      <c r="B1204" t="s">
        <v>5460</v>
      </c>
      <c r="C1204" s="1" t="str">
        <f t="shared" si="104"/>
        <v>21:0103</v>
      </c>
      <c r="D1204" s="1" t="str">
        <f t="shared" si="105"/>
        <v>21:0059</v>
      </c>
      <c r="E1204" t="s">
        <v>5461</v>
      </c>
      <c r="F1204" t="s">
        <v>5462</v>
      </c>
      <c r="H1204">
        <v>67.008791900000006</v>
      </c>
      <c r="I1204">
        <v>-112.8733196</v>
      </c>
      <c r="J1204" s="1" t="str">
        <f t="shared" si="102"/>
        <v>Till</v>
      </c>
      <c r="K1204" s="1" t="str">
        <f t="shared" si="103"/>
        <v>&lt;63 micron</v>
      </c>
      <c r="L1204" t="s">
        <v>51</v>
      </c>
      <c r="M1204" t="s">
        <v>92</v>
      </c>
      <c r="N1204" t="s">
        <v>53</v>
      </c>
      <c r="O1204" t="s">
        <v>345</v>
      </c>
      <c r="P1204" t="s">
        <v>246</v>
      </c>
      <c r="Q1204" t="s">
        <v>81</v>
      </c>
      <c r="R1204" t="s">
        <v>127</v>
      </c>
      <c r="S1204" t="s">
        <v>58</v>
      </c>
      <c r="T1204" t="s">
        <v>327</v>
      </c>
      <c r="U1204" t="s">
        <v>81</v>
      </c>
      <c r="V1204" t="s">
        <v>154</v>
      </c>
      <c r="W1204" t="s">
        <v>651</v>
      </c>
      <c r="X1204" t="s">
        <v>72</v>
      </c>
      <c r="Y1204" t="s">
        <v>64</v>
      </c>
      <c r="Z1204" t="s">
        <v>51</v>
      </c>
      <c r="AA1204" t="s">
        <v>68</v>
      </c>
      <c r="AB1204" t="s">
        <v>2766</v>
      </c>
      <c r="AC1204" t="s">
        <v>64</v>
      </c>
      <c r="AD1204" t="s">
        <v>407</v>
      </c>
      <c r="AE1204" t="s">
        <v>507</v>
      </c>
      <c r="AF1204" t="s">
        <v>69</v>
      </c>
      <c r="AG1204" t="s">
        <v>190</v>
      </c>
      <c r="AH1204" t="s">
        <v>194</v>
      </c>
      <c r="AI1204" t="s">
        <v>58</v>
      </c>
      <c r="AJ1204" t="s">
        <v>73</v>
      </c>
      <c r="AK1204" t="s">
        <v>167</v>
      </c>
      <c r="AL1204" t="s">
        <v>75</v>
      </c>
      <c r="AM1204" t="s">
        <v>76</v>
      </c>
      <c r="AN1204" t="s">
        <v>299</v>
      </c>
      <c r="AO1204" t="s">
        <v>168</v>
      </c>
      <c r="AP1204" t="s">
        <v>260</v>
      </c>
      <c r="AQ1204" t="s">
        <v>56</v>
      </c>
      <c r="AR1204" t="s">
        <v>259</v>
      </c>
      <c r="AS1204" t="s">
        <v>481</v>
      </c>
      <c r="AT1204" t="s">
        <v>171</v>
      </c>
      <c r="AU1204" t="s">
        <v>84</v>
      </c>
    </row>
    <row r="1205" spans="1:47" hidden="1" x14ac:dyDescent="0.3">
      <c r="A1205" t="s">
        <v>5463</v>
      </c>
      <c r="B1205" t="s">
        <v>5464</v>
      </c>
      <c r="C1205" s="1" t="str">
        <f t="shared" si="104"/>
        <v>21:0103</v>
      </c>
      <c r="D1205" s="1" t="str">
        <f t="shared" si="105"/>
        <v>21:0059</v>
      </c>
      <c r="E1205" t="s">
        <v>5461</v>
      </c>
      <c r="F1205" t="s">
        <v>5465</v>
      </c>
      <c r="H1205">
        <v>67.008791900000006</v>
      </c>
      <c r="I1205">
        <v>-112.8733196</v>
      </c>
      <c r="J1205" s="1" t="str">
        <f t="shared" si="102"/>
        <v>Till</v>
      </c>
      <c r="K1205" s="1" t="str">
        <f t="shared" si="103"/>
        <v>&lt;63 micron</v>
      </c>
      <c r="L1205" t="s">
        <v>51</v>
      </c>
      <c r="M1205" t="s">
        <v>117</v>
      </c>
      <c r="N1205" t="s">
        <v>116</v>
      </c>
      <c r="O1205" t="s">
        <v>345</v>
      </c>
      <c r="P1205" t="s">
        <v>246</v>
      </c>
      <c r="Q1205" t="s">
        <v>64</v>
      </c>
      <c r="R1205" t="s">
        <v>369</v>
      </c>
      <c r="S1205" t="s">
        <v>209</v>
      </c>
      <c r="T1205" t="s">
        <v>93</v>
      </c>
      <c r="U1205" t="s">
        <v>81</v>
      </c>
      <c r="V1205" t="s">
        <v>147</v>
      </c>
      <c r="W1205" t="s">
        <v>595</v>
      </c>
      <c r="X1205" t="s">
        <v>72</v>
      </c>
      <c r="Y1205" t="s">
        <v>64</v>
      </c>
      <c r="Z1205" t="s">
        <v>51</v>
      </c>
      <c r="AA1205" t="s">
        <v>68</v>
      </c>
      <c r="AB1205" t="s">
        <v>1156</v>
      </c>
      <c r="AC1205" t="s">
        <v>64</v>
      </c>
      <c r="AD1205" t="s">
        <v>81</v>
      </c>
      <c r="AE1205" t="s">
        <v>507</v>
      </c>
      <c r="AF1205" t="s">
        <v>69</v>
      </c>
      <c r="AG1205" t="s">
        <v>115</v>
      </c>
      <c r="AH1205" t="s">
        <v>102</v>
      </c>
      <c r="AI1205" t="s">
        <v>58</v>
      </c>
      <c r="AJ1205" t="s">
        <v>73</v>
      </c>
      <c r="AK1205" t="s">
        <v>155</v>
      </c>
      <c r="AL1205" t="s">
        <v>75</v>
      </c>
      <c r="AM1205" t="s">
        <v>76</v>
      </c>
      <c r="AN1205" t="s">
        <v>126</v>
      </c>
      <c r="AO1205" t="s">
        <v>219</v>
      </c>
      <c r="AP1205" t="s">
        <v>260</v>
      </c>
      <c r="AQ1205" t="s">
        <v>405</v>
      </c>
      <c r="AR1205" t="s">
        <v>56</v>
      </c>
      <c r="AS1205" t="s">
        <v>271</v>
      </c>
      <c r="AT1205" t="s">
        <v>184</v>
      </c>
      <c r="AU1205" t="s">
        <v>84</v>
      </c>
    </row>
    <row r="1206" spans="1:47" hidden="1" x14ac:dyDescent="0.3">
      <c r="A1206" t="s">
        <v>5466</v>
      </c>
      <c r="B1206" t="s">
        <v>5467</v>
      </c>
      <c r="C1206" s="1" t="str">
        <f t="shared" si="104"/>
        <v>21:0103</v>
      </c>
      <c r="D1206" s="1" t="str">
        <f t="shared" si="105"/>
        <v>21:0059</v>
      </c>
      <c r="E1206" t="s">
        <v>5468</v>
      </c>
      <c r="F1206" t="s">
        <v>5469</v>
      </c>
      <c r="H1206">
        <v>67.005304499999994</v>
      </c>
      <c r="I1206">
        <v>-112.5177229</v>
      </c>
      <c r="J1206" s="1" t="str">
        <f t="shared" si="102"/>
        <v>Till</v>
      </c>
      <c r="K1206" s="1" t="str">
        <f t="shared" si="103"/>
        <v>&lt;63 micron</v>
      </c>
      <c r="L1206" t="s">
        <v>51</v>
      </c>
      <c r="M1206" t="s">
        <v>253</v>
      </c>
      <c r="N1206" t="s">
        <v>53</v>
      </c>
      <c r="O1206" t="s">
        <v>189</v>
      </c>
      <c r="P1206" t="s">
        <v>333</v>
      </c>
      <c r="Q1206" t="s">
        <v>81</v>
      </c>
      <c r="R1206" t="s">
        <v>389</v>
      </c>
      <c r="S1206" t="s">
        <v>63</v>
      </c>
      <c r="T1206" t="s">
        <v>120</v>
      </c>
      <c r="U1206" t="s">
        <v>81</v>
      </c>
      <c r="V1206" t="s">
        <v>154</v>
      </c>
      <c r="W1206" t="s">
        <v>299</v>
      </c>
      <c r="X1206" t="s">
        <v>119</v>
      </c>
      <c r="Y1206" t="s">
        <v>64</v>
      </c>
      <c r="Z1206" t="s">
        <v>51</v>
      </c>
      <c r="AA1206" t="s">
        <v>249</v>
      </c>
      <c r="AB1206" t="s">
        <v>487</v>
      </c>
      <c r="AC1206" t="s">
        <v>64</v>
      </c>
      <c r="AD1206" t="s">
        <v>326</v>
      </c>
      <c r="AE1206" t="s">
        <v>334</v>
      </c>
      <c r="AF1206" t="s">
        <v>69</v>
      </c>
      <c r="AG1206" t="s">
        <v>106</v>
      </c>
      <c r="AH1206" t="s">
        <v>102</v>
      </c>
      <c r="AI1206" t="s">
        <v>636</v>
      </c>
      <c r="AJ1206" t="s">
        <v>73</v>
      </c>
      <c r="AK1206" t="s">
        <v>181</v>
      </c>
      <c r="AL1206" t="s">
        <v>75</v>
      </c>
      <c r="AM1206" t="s">
        <v>76</v>
      </c>
      <c r="AN1206" t="s">
        <v>147</v>
      </c>
      <c r="AO1206" t="s">
        <v>219</v>
      </c>
      <c r="AP1206" t="s">
        <v>507</v>
      </c>
      <c r="AQ1206" t="s">
        <v>422</v>
      </c>
      <c r="AR1206" t="s">
        <v>56</v>
      </c>
      <c r="AS1206" t="s">
        <v>126</v>
      </c>
      <c r="AT1206" t="s">
        <v>140</v>
      </c>
      <c r="AU1206" t="s">
        <v>84</v>
      </c>
    </row>
    <row r="1207" spans="1:47" hidden="1" x14ac:dyDescent="0.3">
      <c r="A1207" t="s">
        <v>5470</v>
      </c>
      <c r="B1207" t="s">
        <v>5471</v>
      </c>
      <c r="C1207" s="1" t="str">
        <f t="shared" si="104"/>
        <v>21:0103</v>
      </c>
      <c r="D1207" s="1" t="str">
        <f t="shared" si="105"/>
        <v>21:0059</v>
      </c>
      <c r="E1207" t="s">
        <v>5472</v>
      </c>
      <c r="F1207" t="s">
        <v>5473</v>
      </c>
      <c r="H1207">
        <v>67.374563899999998</v>
      </c>
      <c r="I1207">
        <v>-113.84117190000001</v>
      </c>
      <c r="J1207" s="1" t="str">
        <f t="shared" si="102"/>
        <v>Till</v>
      </c>
      <c r="K1207" s="1" t="str">
        <f t="shared" si="103"/>
        <v>&lt;63 micron</v>
      </c>
      <c r="L1207" t="s">
        <v>51</v>
      </c>
      <c r="M1207" t="s">
        <v>481</v>
      </c>
      <c r="N1207" t="s">
        <v>56</v>
      </c>
      <c r="O1207" t="s">
        <v>743</v>
      </c>
      <c r="P1207" t="s">
        <v>139</v>
      </c>
      <c r="Q1207" t="s">
        <v>81</v>
      </c>
      <c r="R1207" t="s">
        <v>414</v>
      </c>
      <c r="S1207" t="s">
        <v>63</v>
      </c>
      <c r="T1207" t="s">
        <v>120</v>
      </c>
      <c r="U1207" t="s">
        <v>56</v>
      </c>
      <c r="V1207" t="s">
        <v>259</v>
      </c>
      <c r="W1207" t="s">
        <v>220</v>
      </c>
      <c r="X1207" t="s">
        <v>63</v>
      </c>
      <c r="Y1207" t="s">
        <v>64</v>
      </c>
      <c r="Z1207" t="s">
        <v>51</v>
      </c>
      <c r="AA1207" t="s">
        <v>206</v>
      </c>
      <c r="AB1207" t="s">
        <v>408</v>
      </c>
      <c r="AC1207" t="s">
        <v>64</v>
      </c>
      <c r="AD1207" t="s">
        <v>630</v>
      </c>
      <c r="AE1207" t="s">
        <v>419</v>
      </c>
      <c r="AF1207" t="s">
        <v>69</v>
      </c>
      <c r="AG1207" t="s">
        <v>83</v>
      </c>
      <c r="AH1207" t="s">
        <v>391</v>
      </c>
      <c r="AI1207" t="s">
        <v>298</v>
      </c>
      <c r="AJ1207" t="s">
        <v>73</v>
      </c>
      <c r="AK1207" t="s">
        <v>297</v>
      </c>
      <c r="AL1207" t="s">
        <v>75</v>
      </c>
      <c r="AM1207" t="s">
        <v>76</v>
      </c>
      <c r="AN1207" t="s">
        <v>117</v>
      </c>
      <c r="AO1207" t="s">
        <v>168</v>
      </c>
      <c r="AP1207" t="s">
        <v>114</v>
      </c>
      <c r="AQ1207" t="s">
        <v>253</v>
      </c>
      <c r="AR1207" t="s">
        <v>64</v>
      </c>
      <c r="AS1207" t="s">
        <v>82</v>
      </c>
      <c r="AT1207" t="s">
        <v>171</v>
      </c>
      <c r="AU1207" t="s">
        <v>84</v>
      </c>
    </row>
    <row r="1208" spans="1:47" hidden="1" x14ac:dyDescent="0.3">
      <c r="A1208" t="s">
        <v>5474</v>
      </c>
      <c r="B1208" t="s">
        <v>5475</v>
      </c>
      <c r="C1208" s="1" t="str">
        <f t="shared" si="104"/>
        <v>21:0103</v>
      </c>
      <c r="D1208" s="1" t="str">
        <f t="shared" si="105"/>
        <v>21:0059</v>
      </c>
      <c r="E1208" t="s">
        <v>5472</v>
      </c>
      <c r="F1208" t="s">
        <v>5476</v>
      </c>
      <c r="H1208">
        <v>67.374563899999998</v>
      </c>
      <c r="I1208">
        <v>-113.84117190000001</v>
      </c>
      <c r="J1208" s="1" t="str">
        <f t="shared" si="102"/>
        <v>Till</v>
      </c>
      <c r="K1208" s="1" t="str">
        <f t="shared" si="103"/>
        <v>&lt;63 micron</v>
      </c>
      <c r="L1208" t="s">
        <v>51</v>
      </c>
      <c r="M1208" t="s">
        <v>56</v>
      </c>
      <c r="N1208" t="s">
        <v>116</v>
      </c>
      <c r="O1208" t="s">
        <v>315</v>
      </c>
      <c r="P1208" t="s">
        <v>117</v>
      </c>
      <c r="Q1208" t="s">
        <v>81</v>
      </c>
      <c r="R1208" t="s">
        <v>164</v>
      </c>
      <c r="S1208" t="s">
        <v>63</v>
      </c>
      <c r="T1208" t="s">
        <v>318</v>
      </c>
      <c r="U1208" t="s">
        <v>81</v>
      </c>
      <c r="V1208" t="s">
        <v>259</v>
      </c>
      <c r="W1208" t="s">
        <v>894</v>
      </c>
      <c r="X1208" t="s">
        <v>63</v>
      </c>
      <c r="Y1208" t="s">
        <v>64</v>
      </c>
      <c r="Z1208" t="s">
        <v>51</v>
      </c>
      <c r="AA1208" t="s">
        <v>334</v>
      </c>
      <c r="AB1208" t="s">
        <v>408</v>
      </c>
      <c r="AC1208" t="s">
        <v>64</v>
      </c>
      <c r="AD1208" t="s">
        <v>1308</v>
      </c>
      <c r="AE1208" t="s">
        <v>287</v>
      </c>
      <c r="AF1208" t="s">
        <v>69</v>
      </c>
      <c r="AG1208" t="s">
        <v>83</v>
      </c>
      <c r="AH1208" t="s">
        <v>391</v>
      </c>
      <c r="AI1208" t="s">
        <v>298</v>
      </c>
      <c r="AJ1208" t="s">
        <v>73</v>
      </c>
      <c r="AK1208" t="s">
        <v>105</v>
      </c>
      <c r="AL1208" t="s">
        <v>75</v>
      </c>
      <c r="AM1208" t="s">
        <v>76</v>
      </c>
      <c r="AN1208" t="s">
        <v>168</v>
      </c>
      <c r="AO1208" t="s">
        <v>104</v>
      </c>
      <c r="AP1208" t="s">
        <v>114</v>
      </c>
      <c r="AQ1208" t="s">
        <v>81</v>
      </c>
      <c r="AR1208" t="s">
        <v>64</v>
      </c>
      <c r="AS1208" t="s">
        <v>81</v>
      </c>
      <c r="AT1208" t="s">
        <v>171</v>
      </c>
      <c r="AU1208" t="s">
        <v>84</v>
      </c>
    </row>
    <row r="1209" spans="1:47" hidden="1" x14ac:dyDescent="0.3">
      <c r="A1209" t="s">
        <v>5477</v>
      </c>
      <c r="B1209" t="s">
        <v>5478</v>
      </c>
      <c r="C1209" s="1" t="str">
        <f t="shared" si="104"/>
        <v>21:0103</v>
      </c>
      <c r="D1209" s="1" t="str">
        <f t="shared" si="105"/>
        <v>21:0059</v>
      </c>
      <c r="E1209" t="s">
        <v>5479</v>
      </c>
      <c r="F1209" t="s">
        <v>5480</v>
      </c>
      <c r="H1209">
        <v>67.439668900000001</v>
      </c>
      <c r="I1209">
        <v>-112.3432593</v>
      </c>
      <c r="J1209" s="1" t="str">
        <f t="shared" si="102"/>
        <v>Till</v>
      </c>
      <c r="K1209" s="1" t="str">
        <f t="shared" si="103"/>
        <v>&lt;63 micron</v>
      </c>
      <c r="L1209" t="s">
        <v>51</v>
      </c>
      <c r="M1209" t="s">
        <v>405</v>
      </c>
      <c r="N1209" t="s">
        <v>53</v>
      </c>
      <c r="O1209" t="s">
        <v>2637</v>
      </c>
      <c r="P1209" t="s">
        <v>398</v>
      </c>
      <c r="Q1209" t="s">
        <v>60</v>
      </c>
      <c r="R1209" t="s">
        <v>136</v>
      </c>
      <c r="S1209" t="s">
        <v>79</v>
      </c>
      <c r="T1209" t="s">
        <v>435</v>
      </c>
      <c r="U1209" t="s">
        <v>56</v>
      </c>
      <c r="V1209" t="s">
        <v>259</v>
      </c>
      <c r="W1209" t="s">
        <v>5481</v>
      </c>
      <c r="X1209" t="s">
        <v>60</v>
      </c>
      <c r="Y1209" t="s">
        <v>64</v>
      </c>
      <c r="Z1209" t="s">
        <v>51</v>
      </c>
      <c r="AA1209" t="s">
        <v>470</v>
      </c>
      <c r="AB1209" t="s">
        <v>150</v>
      </c>
      <c r="AC1209" t="s">
        <v>64</v>
      </c>
      <c r="AD1209" t="s">
        <v>294</v>
      </c>
      <c r="AE1209" t="s">
        <v>507</v>
      </c>
      <c r="AF1209" t="s">
        <v>69</v>
      </c>
      <c r="AG1209" t="s">
        <v>115</v>
      </c>
      <c r="AH1209" t="s">
        <v>251</v>
      </c>
      <c r="AI1209" t="s">
        <v>58</v>
      </c>
      <c r="AJ1209" t="s">
        <v>73</v>
      </c>
      <c r="AK1209" t="s">
        <v>473</v>
      </c>
      <c r="AL1209" t="s">
        <v>75</v>
      </c>
      <c r="AM1209" t="s">
        <v>76</v>
      </c>
      <c r="AN1209" t="s">
        <v>154</v>
      </c>
      <c r="AO1209" t="s">
        <v>168</v>
      </c>
      <c r="AP1209" t="s">
        <v>58</v>
      </c>
      <c r="AQ1209" t="s">
        <v>300</v>
      </c>
      <c r="AR1209" t="s">
        <v>64</v>
      </c>
      <c r="AS1209" t="s">
        <v>246</v>
      </c>
      <c r="AT1209" t="s">
        <v>494</v>
      </c>
      <c r="AU1209" t="s">
        <v>84</v>
      </c>
    </row>
    <row r="1210" spans="1:47" hidden="1" x14ac:dyDescent="0.3">
      <c r="A1210" t="s">
        <v>5482</v>
      </c>
      <c r="B1210" t="s">
        <v>5483</v>
      </c>
      <c r="C1210" s="1" t="str">
        <f t="shared" ref="C1210:C1241" si="106">HYPERLINK("https://geochem.nrcan.gc.ca/cdogs/content/bdl/bdl210103_e.htm", "21:0103")</f>
        <v>21:0103</v>
      </c>
      <c r="D1210" s="1" t="str">
        <f t="shared" ref="D1210:D1241" si="107">HYPERLINK("https://geochem.nrcan.gc.ca/cdogs/content/svy/svy210059_e.htm", "21:0059")</f>
        <v>21:0059</v>
      </c>
      <c r="E1210" t="s">
        <v>5484</v>
      </c>
      <c r="F1210" t="s">
        <v>5485</v>
      </c>
      <c r="H1210">
        <v>67.494876300000001</v>
      </c>
      <c r="I1210">
        <v>-112.4506391</v>
      </c>
      <c r="J1210" s="1" t="str">
        <f t="shared" si="102"/>
        <v>Till</v>
      </c>
      <c r="K1210" s="1" t="str">
        <f t="shared" si="103"/>
        <v>&lt;63 micron</v>
      </c>
      <c r="L1210" t="s">
        <v>51</v>
      </c>
      <c r="M1210" t="s">
        <v>139</v>
      </c>
      <c r="N1210" t="s">
        <v>53</v>
      </c>
      <c r="O1210" t="s">
        <v>5486</v>
      </c>
      <c r="P1210" t="s">
        <v>78</v>
      </c>
      <c r="Q1210" t="s">
        <v>81</v>
      </c>
      <c r="R1210" t="s">
        <v>369</v>
      </c>
      <c r="S1210" t="s">
        <v>79</v>
      </c>
      <c r="T1210" t="s">
        <v>113</v>
      </c>
      <c r="U1210" t="s">
        <v>56</v>
      </c>
      <c r="V1210" t="s">
        <v>95</v>
      </c>
      <c r="W1210" t="s">
        <v>5487</v>
      </c>
      <c r="X1210" t="s">
        <v>181</v>
      </c>
      <c r="Y1210" t="s">
        <v>64</v>
      </c>
      <c r="Z1210" t="s">
        <v>51</v>
      </c>
      <c r="AA1210" t="s">
        <v>68</v>
      </c>
      <c r="AB1210" t="s">
        <v>768</v>
      </c>
      <c r="AC1210" t="s">
        <v>64</v>
      </c>
      <c r="AD1210" t="s">
        <v>831</v>
      </c>
      <c r="AE1210" t="s">
        <v>287</v>
      </c>
      <c r="AF1210" t="s">
        <v>69</v>
      </c>
      <c r="AG1210" t="s">
        <v>709</v>
      </c>
      <c r="AH1210" t="s">
        <v>391</v>
      </c>
      <c r="AI1210" t="s">
        <v>114</v>
      </c>
      <c r="AJ1210" t="s">
        <v>73</v>
      </c>
      <c r="AK1210" t="s">
        <v>355</v>
      </c>
      <c r="AL1210" t="s">
        <v>75</v>
      </c>
      <c r="AM1210" t="s">
        <v>76</v>
      </c>
      <c r="AN1210" t="s">
        <v>78</v>
      </c>
      <c r="AO1210" t="s">
        <v>137</v>
      </c>
      <c r="AP1210" t="s">
        <v>260</v>
      </c>
      <c r="AQ1210" t="s">
        <v>253</v>
      </c>
      <c r="AR1210" t="s">
        <v>64</v>
      </c>
      <c r="AS1210" t="s">
        <v>333</v>
      </c>
      <c r="AT1210" t="s">
        <v>2825</v>
      </c>
      <c r="AU1210" t="s">
        <v>84</v>
      </c>
    </row>
    <row r="1211" spans="1:47" hidden="1" x14ac:dyDescent="0.3">
      <c r="A1211" t="s">
        <v>5488</v>
      </c>
      <c r="B1211" t="s">
        <v>5489</v>
      </c>
      <c r="C1211" s="1" t="str">
        <f t="shared" si="106"/>
        <v>21:0103</v>
      </c>
      <c r="D1211" s="1" t="str">
        <f t="shared" si="107"/>
        <v>21:0059</v>
      </c>
      <c r="E1211" t="s">
        <v>5490</v>
      </c>
      <c r="F1211" t="s">
        <v>5491</v>
      </c>
      <c r="H1211">
        <v>67.495604200000002</v>
      </c>
      <c r="I1211">
        <v>-112.15801519999999</v>
      </c>
      <c r="J1211" s="1" t="str">
        <f t="shared" si="102"/>
        <v>Till</v>
      </c>
      <c r="K1211" s="1" t="str">
        <f t="shared" si="103"/>
        <v>&lt;63 micron</v>
      </c>
      <c r="L1211" t="s">
        <v>51</v>
      </c>
      <c r="M1211" t="s">
        <v>436</v>
      </c>
      <c r="N1211" t="s">
        <v>53</v>
      </c>
      <c r="O1211" t="s">
        <v>568</v>
      </c>
      <c r="P1211" t="s">
        <v>595</v>
      </c>
      <c r="Q1211" t="s">
        <v>64</v>
      </c>
      <c r="R1211" t="s">
        <v>156</v>
      </c>
      <c r="S1211" t="s">
        <v>58</v>
      </c>
      <c r="T1211" t="s">
        <v>218</v>
      </c>
      <c r="U1211" t="s">
        <v>116</v>
      </c>
      <c r="V1211" t="s">
        <v>259</v>
      </c>
      <c r="W1211" t="s">
        <v>997</v>
      </c>
      <c r="X1211" t="s">
        <v>181</v>
      </c>
      <c r="Y1211" t="s">
        <v>64</v>
      </c>
      <c r="Z1211" t="s">
        <v>51</v>
      </c>
      <c r="AA1211" t="s">
        <v>334</v>
      </c>
      <c r="AB1211" t="s">
        <v>134</v>
      </c>
      <c r="AC1211" t="s">
        <v>116</v>
      </c>
      <c r="AD1211" t="s">
        <v>708</v>
      </c>
      <c r="AE1211" t="s">
        <v>337</v>
      </c>
      <c r="AF1211" t="s">
        <v>69</v>
      </c>
      <c r="AG1211" t="s">
        <v>261</v>
      </c>
      <c r="AH1211" t="s">
        <v>391</v>
      </c>
      <c r="AI1211" t="s">
        <v>232</v>
      </c>
      <c r="AJ1211" t="s">
        <v>73</v>
      </c>
      <c r="AK1211" t="s">
        <v>473</v>
      </c>
      <c r="AL1211" t="s">
        <v>75</v>
      </c>
      <c r="AM1211" t="s">
        <v>76</v>
      </c>
      <c r="AN1211" t="s">
        <v>61</v>
      </c>
      <c r="AO1211" t="s">
        <v>78</v>
      </c>
      <c r="AP1211" t="s">
        <v>79</v>
      </c>
      <c r="AQ1211" t="s">
        <v>333</v>
      </c>
      <c r="AR1211" t="s">
        <v>81</v>
      </c>
      <c r="AS1211" t="s">
        <v>246</v>
      </c>
      <c r="AT1211" t="s">
        <v>709</v>
      </c>
      <c r="AU1211" t="s">
        <v>84</v>
      </c>
    </row>
    <row r="1212" spans="1:47" hidden="1" x14ac:dyDescent="0.3">
      <c r="A1212" t="s">
        <v>5492</v>
      </c>
      <c r="B1212" t="s">
        <v>5493</v>
      </c>
      <c r="C1212" s="1" t="str">
        <f t="shared" si="106"/>
        <v>21:0103</v>
      </c>
      <c r="D1212" s="1" t="str">
        <f t="shared" si="107"/>
        <v>21:0059</v>
      </c>
      <c r="E1212" t="s">
        <v>5494</v>
      </c>
      <c r="F1212" t="s">
        <v>5495</v>
      </c>
      <c r="H1212">
        <v>67.402296399999997</v>
      </c>
      <c r="I1212">
        <v>-112.170182</v>
      </c>
      <c r="J1212" s="1" t="str">
        <f t="shared" si="102"/>
        <v>Till</v>
      </c>
      <c r="K1212" s="1" t="str">
        <f t="shared" si="103"/>
        <v>&lt;63 micron</v>
      </c>
      <c r="L1212" t="s">
        <v>51</v>
      </c>
      <c r="M1212" t="s">
        <v>126</v>
      </c>
      <c r="N1212" t="s">
        <v>53</v>
      </c>
      <c r="O1212" t="s">
        <v>743</v>
      </c>
      <c r="P1212" t="s">
        <v>299</v>
      </c>
      <c r="Q1212" t="s">
        <v>81</v>
      </c>
      <c r="R1212" t="s">
        <v>284</v>
      </c>
      <c r="S1212" t="s">
        <v>119</v>
      </c>
      <c r="T1212" t="s">
        <v>211</v>
      </c>
      <c r="U1212" t="s">
        <v>81</v>
      </c>
      <c r="V1212" t="s">
        <v>259</v>
      </c>
      <c r="W1212" t="s">
        <v>982</v>
      </c>
      <c r="X1212" t="s">
        <v>63</v>
      </c>
      <c r="Y1212" t="s">
        <v>64</v>
      </c>
      <c r="Z1212" t="s">
        <v>51</v>
      </c>
      <c r="AA1212" t="s">
        <v>152</v>
      </c>
      <c r="AB1212" t="s">
        <v>150</v>
      </c>
      <c r="AC1212" t="s">
        <v>64</v>
      </c>
      <c r="AD1212" t="s">
        <v>820</v>
      </c>
      <c r="AE1212" t="s">
        <v>225</v>
      </c>
      <c r="AF1212" t="s">
        <v>69</v>
      </c>
      <c r="AG1212" t="s">
        <v>234</v>
      </c>
      <c r="AH1212" t="s">
        <v>194</v>
      </c>
      <c r="AI1212" t="s">
        <v>392</v>
      </c>
      <c r="AJ1212" t="s">
        <v>73</v>
      </c>
      <c r="AK1212" t="s">
        <v>405</v>
      </c>
      <c r="AL1212" t="s">
        <v>75</v>
      </c>
      <c r="AM1212" t="s">
        <v>76</v>
      </c>
      <c r="AN1212" t="s">
        <v>259</v>
      </c>
      <c r="AO1212" t="s">
        <v>104</v>
      </c>
      <c r="AP1212" t="s">
        <v>72</v>
      </c>
      <c r="AQ1212" t="s">
        <v>246</v>
      </c>
      <c r="AR1212" t="s">
        <v>64</v>
      </c>
      <c r="AS1212" t="s">
        <v>126</v>
      </c>
      <c r="AT1212" t="s">
        <v>327</v>
      </c>
      <c r="AU1212" t="s">
        <v>84</v>
      </c>
    </row>
    <row r="1213" spans="1:47" hidden="1" x14ac:dyDescent="0.3">
      <c r="A1213" t="s">
        <v>5496</v>
      </c>
      <c r="B1213" t="s">
        <v>5497</v>
      </c>
      <c r="C1213" s="1" t="str">
        <f t="shared" si="106"/>
        <v>21:0103</v>
      </c>
      <c r="D1213" s="1" t="str">
        <f t="shared" si="107"/>
        <v>21:0059</v>
      </c>
      <c r="E1213" t="s">
        <v>5498</v>
      </c>
      <c r="F1213" t="s">
        <v>5499</v>
      </c>
      <c r="H1213">
        <v>67.371826999999996</v>
      </c>
      <c r="I1213">
        <v>-112.0243852</v>
      </c>
      <c r="J1213" s="1" t="str">
        <f t="shared" si="102"/>
        <v>Till</v>
      </c>
      <c r="K1213" s="1" t="str">
        <f t="shared" si="103"/>
        <v>&lt;63 micron</v>
      </c>
      <c r="L1213" t="s">
        <v>51</v>
      </c>
      <c r="M1213" t="s">
        <v>117</v>
      </c>
      <c r="N1213" t="s">
        <v>53</v>
      </c>
      <c r="O1213" t="s">
        <v>203</v>
      </c>
      <c r="P1213" t="s">
        <v>166</v>
      </c>
      <c r="Q1213" t="s">
        <v>64</v>
      </c>
      <c r="R1213" t="s">
        <v>413</v>
      </c>
      <c r="S1213" t="s">
        <v>97</v>
      </c>
      <c r="T1213" t="s">
        <v>318</v>
      </c>
      <c r="U1213" t="s">
        <v>81</v>
      </c>
      <c r="V1213" t="s">
        <v>168</v>
      </c>
      <c r="W1213" t="s">
        <v>479</v>
      </c>
      <c r="X1213" t="s">
        <v>63</v>
      </c>
      <c r="Y1213" t="s">
        <v>64</v>
      </c>
      <c r="Z1213" t="s">
        <v>51</v>
      </c>
      <c r="AA1213" t="s">
        <v>223</v>
      </c>
      <c r="AB1213" t="s">
        <v>150</v>
      </c>
      <c r="AC1213" t="s">
        <v>56</v>
      </c>
      <c r="AD1213" t="s">
        <v>864</v>
      </c>
      <c r="AE1213" t="s">
        <v>225</v>
      </c>
      <c r="AF1213" t="s">
        <v>69</v>
      </c>
      <c r="AG1213" t="s">
        <v>224</v>
      </c>
      <c r="AH1213" t="s">
        <v>194</v>
      </c>
      <c r="AI1213" t="s">
        <v>97</v>
      </c>
      <c r="AJ1213" t="s">
        <v>73</v>
      </c>
      <c r="AK1213" t="s">
        <v>348</v>
      </c>
      <c r="AL1213" t="s">
        <v>75</v>
      </c>
      <c r="AM1213" t="s">
        <v>76</v>
      </c>
      <c r="AN1213" t="s">
        <v>81</v>
      </c>
      <c r="AO1213" t="s">
        <v>78</v>
      </c>
      <c r="AP1213" t="s">
        <v>79</v>
      </c>
      <c r="AQ1213" t="s">
        <v>340</v>
      </c>
      <c r="AR1213" t="s">
        <v>259</v>
      </c>
      <c r="AS1213" t="s">
        <v>82</v>
      </c>
      <c r="AT1213" t="s">
        <v>171</v>
      </c>
      <c r="AU1213" t="s">
        <v>84</v>
      </c>
    </row>
    <row r="1214" spans="1:47" hidden="1" x14ac:dyDescent="0.3">
      <c r="A1214" t="s">
        <v>5500</v>
      </c>
      <c r="B1214" t="s">
        <v>5501</v>
      </c>
      <c r="C1214" s="1" t="str">
        <f t="shared" si="106"/>
        <v>21:0103</v>
      </c>
      <c r="D1214" s="1" t="str">
        <f t="shared" si="107"/>
        <v>21:0059</v>
      </c>
      <c r="E1214" t="s">
        <v>5502</v>
      </c>
      <c r="F1214" t="s">
        <v>5503</v>
      </c>
      <c r="H1214">
        <v>67.285653199999999</v>
      </c>
      <c r="I1214">
        <v>-112.2251631</v>
      </c>
      <c r="J1214" s="1" t="str">
        <f t="shared" si="102"/>
        <v>Till</v>
      </c>
      <c r="K1214" s="1" t="str">
        <f t="shared" si="103"/>
        <v>&lt;63 micron</v>
      </c>
      <c r="L1214" t="s">
        <v>51</v>
      </c>
      <c r="M1214" t="s">
        <v>147</v>
      </c>
      <c r="N1214" t="s">
        <v>116</v>
      </c>
      <c r="O1214" t="s">
        <v>1116</v>
      </c>
      <c r="P1214" t="s">
        <v>58</v>
      </c>
      <c r="Q1214" t="s">
        <v>259</v>
      </c>
      <c r="R1214" t="s">
        <v>607</v>
      </c>
      <c r="S1214" t="s">
        <v>72</v>
      </c>
      <c r="T1214" t="s">
        <v>354</v>
      </c>
      <c r="U1214" t="s">
        <v>81</v>
      </c>
      <c r="V1214" t="s">
        <v>259</v>
      </c>
      <c r="W1214" t="s">
        <v>2776</v>
      </c>
      <c r="X1214" t="s">
        <v>97</v>
      </c>
      <c r="Y1214" t="s">
        <v>64</v>
      </c>
      <c r="Z1214" t="s">
        <v>51</v>
      </c>
      <c r="AA1214" t="s">
        <v>101</v>
      </c>
      <c r="AB1214" t="s">
        <v>66</v>
      </c>
      <c r="AC1214" t="s">
        <v>56</v>
      </c>
      <c r="AD1214" t="s">
        <v>820</v>
      </c>
      <c r="AE1214" t="s">
        <v>269</v>
      </c>
      <c r="AF1214" t="s">
        <v>69</v>
      </c>
      <c r="AG1214" t="s">
        <v>131</v>
      </c>
      <c r="AH1214" t="s">
        <v>102</v>
      </c>
      <c r="AI1214" t="s">
        <v>570</v>
      </c>
      <c r="AJ1214" t="s">
        <v>73</v>
      </c>
      <c r="AK1214" t="s">
        <v>116</v>
      </c>
      <c r="AL1214" t="s">
        <v>75</v>
      </c>
      <c r="AM1214" t="s">
        <v>76</v>
      </c>
      <c r="AN1214" t="s">
        <v>117</v>
      </c>
      <c r="AO1214" t="s">
        <v>168</v>
      </c>
      <c r="AP1214" t="s">
        <v>58</v>
      </c>
      <c r="AQ1214" t="s">
        <v>91</v>
      </c>
      <c r="AR1214" t="s">
        <v>64</v>
      </c>
      <c r="AS1214" t="s">
        <v>126</v>
      </c>
      <c r="AT1214" t="s">
        <v>171</v>
      </c>
      <c r="AU1214" t="s">
        <v>84</v>
      </c>
    </row>
    <row r="1215" spans="1:47" hidden="1" x14ac:dyDescent="0.3">
      <c r="A1215" t="s">
        <v>5504</v>
      </c>
      <c r="B1215" t="s">
        <v>5505</v>
      </c>
      <c r="C1215" s="1" t="str">
        <f t="shared" si="106"/>
        <v>21:0103</v>
      </c>
      <c r="D1215" s="1" t="str">
        <f t="shared" si="107"/>
        <v>21:0059</v>
      </c>
      <c r="E1215" t="s">
        <v>5506</v>
      </c>
      <c r="F1215" t="s">
        <v>5507</v>
      </c>
      <c r="H1215">
        <v>67.292491400000003</v>
      </c>
      <c r="I1215">
        <v>-112.0404044</v>
      </c>
      <c r="J1215" s="1" t="str">
        <f t="shared" si="102"/>
        <v>Till</v>
      </c>
      <c r="K1215" s="1" t="str">
        <f t="shared" si="103"/>
        <v>&lt;63 micron</v>
      </c>
      <c r="L1215" t="s">
        <v>51</v>
      </c>
      <c r="M1215" t="s">
        <v>170</v>
      </c>
      <c r="N1215" t="s">
        <v>53</v>
      </c>
      <c r="O1215" t="s">
        <v>381</v>
      </c>
      <c r="P1215" t="s">
        <v>364</v>
      </c>
      <c r="Q1215" t="s">
        <v>64</v>
      </c>
      <c r="R1215" t="s">
        <v>83</v>
      </c>
      <c r="S1215" t="s">
        <v>72</v>
      </c>
      <c r="T1215" t="s">
        <v>273</v>
      </c>
      <c r="U1215" t="s">
        <v>81</v>
      </c>
      <c r="V1215" t="s">
        <v>154</v>
      </c>
      <c r="W1215" t="s">
        <v>1083</v>
      </c>
      <c r="X1215" t="s">
        <v>119</v>
      </c>
      <c r="Y1215" t="s">
        <v>64</v>
      </c>
      <c r="Z1215" t="s">
        <v>51</v>
      </c>
      <c r="AA1215" t="s">
        <v>206</v>
      </c>
      <c r="AB1215" t="s">
        <v>487</v>
      </c>
      <c r="AC1215" t="s">
        <v>81</v>
      </c>
      <c r="AD1215" t="s">
        <v>543</v>
      </c>
      <c r="AE1215" t="s">
        <v>287</v>
      </c>
      <c r="AF1215" t="s">
        <v>69</v>
      </c>
      <c r="AG1215" t="s">
        <v>435</v>
      </c>
      <c r="AH1215" t="s">
        <v>71</v>
      </c>
      <c r="AI1215" t="s">
        <v>239</v>
      </c>
      <c r="AJ1215" t="s">
        <v>73</v>
      </c>
      <c r="AK1215" t="s">
        <v>421</v>
      </c>
      <c r="AL1215" t="s">
        <v>75</v>
      </c>
      <c r="AM1215" t="s">
        <v>76</v>
      </c>
      <c r="AN1215" t="s">
        <v>55</v>
      </c>
      <c r="AO1215" t="s">
        <v>78</v>
      </c>
      <c r="AP1215" t="s">
        <v>183</v>
      </c>
      <c r="AQ1215" t="s">
        <v>340</v>
      </c>
      <c r="AR1215" t="s">
        <v>64</v>
      </c>
      <c r="AS1215" t="s">
        <v>82</v>
      </c>
      <c r="AT1215" t="s">
        <v>171</v>
      </c>
      <c r="AU1215" t="s">
        <v>84</v>
      </c>
    </row>
    <row r="1216" spans="1:47" hidden="1" x14ac:dyDescent="0.3">
      <c r="A1216" t="s">
        <v>5508</v>
      </c>
      <c r="B1216" t="s">
        <v>5509</v>
      </c>
      <c r="C1216" s="1" t="str">
        <f t="shared" si="106"/>
        <v>21:0103</v>
      </c>
      <c r="D1216" s="1" t="str">
        <f t="shared" si="107"/>
        <v>21:0059</v>
      </c>
      <c r="E1216" t="s">
        <v>5510</v>
      </c>
      <c r="F1216" t="s">
        <v>5511</v>
      </c>
      <c r="H1216">
        <v>67.266249099999996</v>
      </c>
      <c r="I1216">
        <v>-112.4589098</v>
      </c>
      <c r="J1216" s="1" t="str">
        <f t="shared" si="102"/>
        <v>Till</v>
      </c>
      <c r="K1216" s="1" t="str">
        <f t="shared" si="103"/>
        <v>&lt;63 micron</v>
      </c>
      <c r="L1216" t="s">
        <v>51</v>
      </c>
      <c r="M1216" t="s">
        <v>74</v>
      </c>
      <c r="N1216" t="s">
        <v>60</v>
      </c>
      <c r="O1216" t="s">
        <v>5512</v>
      </c>
      <c r="P1216" t="s">
        <v>570</v>
      </c>
      <c r="Q1216" t="s">
        <v>56</v>
      </c>
      <c r="R1216" t="s">
        <v>327</v>
      </c>
      <c r="S1216" t="s">
        <v>225</v>
      </c>
      <c r="T1216" t="s">
        <v>234</v>
      </c>
      <c r="U1216" t="s">
        <v>116</v>
      </c>
      <c r="V1216" t="s">
        <v>259</v>
      </c>
      <c r="W1216" t="s">
        <v>5513</v>
      </c>
      <c r="X1216" t="s">
        <v>60</v>
      </c>
      <c r="Y1216" t="s">
        <v>64</v>
      </c>
      <c r="Z1216" t="s">
        <v>51</v>
      </c>
      <c r="AA1216" t="s">
        <v>206</v>
      </c>
      <c r="AB1216" t="s">
        <v>134</v>
      </c>
      <c r="AC1216" t="s">
        <v>64</v>
      </c>
      <c r="AD1216" t="s">
        <v>5514</v>
      </c>
      <c r="AE1216" t="s">
        <v>419</v>
      </c>
      <c r="AF1216" t="s">
        <v>69</v>
      </c>
      <c r="AG1216" t="s">
        <v>261</v>
      </c>
      <c r="AH1216" t="s">
        <v>104</v>
      </c>
      <c r="AI1216" t="s">
        <v>114</v>
      </c>
      <c r="AJ1216" t="s">
        <v>73</v>
      </c>
      <c r="AK1216" t="s">
        <v>155</v>
      </c>
      <c r="AL1216" t="s">
        <v>75</v>
      </c>
      <c r="AM1216" t="s">
        <v>76</v>
      </c>
      <c r="AN1216" t="s">
        <v>78</v>
      </c>
      <c r="AO1216" t="s">
        <v>137</v>
      </c>
      <c r="AP1216" t="s">
        <v>260</v>
      </c>
      <c r="AQ1216" t="s">
        <v>126</v>
      </c>
      <c r="AR1216" t="s">
        <v>64</v>
      </c>
      <c r="AS1216" t="s">
        <v>126</v>
      </c>
      <c r="AT1216" t="s">
        <v>825</v>
      </c>
      <c r="AU1216" t="s">
        <v>84</v>
      </c>
    </row>
    <row r="1217" spans="1:47" hidden="1" x14ac:dyDescent="0.3">
      <c r="A1217" t="s">
        <v>5515</v>
      </c>
      <c r="B1217" t="s">
        <v>5516</v>
      </c>
      <c r="C1217" s="1" t="str">
        <f t="shared" si="106"/>
        <v>21:0103</v>
      </c>
      <c r="D1217" s="1" t="str">
        <f t="shared" si="107"/>
        <v>21:0059</v>
      </c>
      <c r="E1217" t="s">
        <v>5517</v>
      </c>
      <c r="F1217" t="s">
        <v>5518</v>
      </c>
      <c r="H1217">
        <v>67.3359047</v>
      </c>
      <c r="I1217">
        <v>-112.3025852</v>
      </c>
      <c r="J1217" s="1" t="str">
        <f t="shared" si="102"/>
        <v>Till</v>
      </c>
      <c r="K1217" s="1" t="str">
        <f t="shared" si="103"/>
        <v>&lt;63 micron</v>
      </c>
      <c r="L1217" t="s">
        <v>51</v>
      </c>
      <c r="M1217" t="s">
        <v>105</v>
      </c>
      <c r="N1217" t="s">
        <v>60</v>
      </c>
      <c r="O1217" t="s">
        <v>2695</v>
      </c>
      <c r="P1217" t="s">
        <v>321</v>
      </c>
      <c r="Q1217" t="s">
        <v>64</v>
      </c>
      <c r="R1217" t="s">
        <v>621</v>
      </c>
      <c r="S1217" t="s">
        <v>111</v>
      </c>
      <c r="T1217" t="s">
        <v>238</v>
      </c>
      <c r="U1217" t="s">
        <v>60</v>
      </c>
      <c r="V1217" t="s">
        <v>253</v>
      </c>
      <c r="W1217" t="s">
        <v>167</v>
      </c>
      <c r="X1217" t="s">
        <v>97</v>
      </c>
      <c r="Y1217" t="s">
        <v>64</v>
      </c>
      <c r="Z1217" t="s">
        <v>51</v>
      </c>
      <c r="AA1217" t="s">
        <v>211</v>
      </c>
      <c r="AB1217" t="s">
        <v>2358</v>
      </c>
      <c r="AC1217" t="s">
        <v>64</v>
      </c>
      <c r="AD1217" t="s">
        <v>1473</v>
      </c>
      <c r="AE1217" t="s">
        <v>192</v>
      </c>
      <c r="AF1217" t="s">
        <v>69</v>
      </c>
      <c r="AG1217" t="s">
        <v>261</v>
      </c>
      <c r="AH1217" t="s">
        <v>104</v>
      </c>
      <c r="AI1217" t="s">
        <v>183</v>
      </c>
      <c r="AJ1217" t="s">
        <v>73</v>
      </c>
      <c r="AK1217" t="s">
        <v>600</v>
      </c>
      <c r="AL1217" t="s">
        <v>75</v>
      </c>
      <c r="AM1217" t="s">
        <v>76</v>
      </c>
      <c r="AN1217" t="s">
        <v>117</v>
      </c>
      <c r="AO1217" t="s">
        <v>154</v>
      </c>
      <c r="AP1217" t="s">
        <v>225</v>
      </c>
      <c r="AQ1217" t="s">
        <v>56</v>
      </c>
      <c r="AR1217" t="s">
        <v>64</v>
      </c>
      <c r="AS1217" t="s">
        <v>348</v>
      </c>
      <c r="AT1217" t="s">
        <v>472</v>
      </c>
      <c r="AU1217" t="s">
        <v>84</v>
      </c>
    </row>
    <row r="1218" spans="1:47" hidden="1" x14ac:dyDescent="0.3">
      <c r="A1218" t="s">
        <v>5519</v>
      </c>
      <c r="B1218" t="s">
        <v>5520</v>
      </c>
      <c r="C1218" s="1" t="str">
        <f t="shared" si="106"/>
        <v>21:0103</v>
      </c>
      <c r="D1218" s="1" t="str">
        <f t="shared" si="107"/>
        <v>21:0059</v>
      </c>
      <c r="E1218" t="s">
        <v>5521</v>
      </c>
      <c r="F1218" t="s">
        <v>5522</v>
      </c>
      <c r="H1218">
        <v>67.390086100000005</v>
      </c>
      <c r="I1218">
        <v>-112.4434687</v>
      </c>
      <c r="J1218" s="1" t="str">
        <f t="shared" si="102"/>
        <v>Till</v>
      </c>
      <c r="K1218" s="1" t="str">
        <f t="shared" si="103"/>
        <v>&lt;63 micron</v>
      </c>
      <c r="L1218" t="s">
        <v>51</v>
      </c>
      <c r="M1218" t="s">
        <v>277</v>
      </c>
      <c r="N1218" t="s">
        <v>53</v>
      </c>
      <c r="O1218" t="s">
        <v>5523</v>
      </c>
      <c r="P1218" t="s">
        <v>78</v>
      </c>
      <c r="Q1218" t="s">
        <v>181</v>
      </c>
      <c r="R1218" t="s">
        <v>249</v>
      </c>
      <c r="S1218" t="s">
        <v>114</v>
      </c>
      <c r="T1218" t="s">
        <v>562</v>
      </c>
      <c r="U1218" t="s">
        <v>56</v>
      </c>
      <c r="V1218" t="s">
        <v>219</v>
      </c>
      <c r="W1218" t="s">
        <v>5422</v>
      </c>
      <c r="X1218" t="s">
        <v>60</v>
      </c>
      <c r="Y1218" t="s">
        <v>64</v>
      </c>
      <c r="Z1218" t="s">
        <v>51</v>
      </c>
      <c r="AA1218" t="s">
        <v>98</v>
      </c>
      <c r="AB1218" t="s">
        <v>606</v>
      </c>
      <c r="AC1218" t="s">
        <v>64</v>
      </c>
      <c r="AD1218" t="s">
        <v>4919</v>
      </c>
      <c r="AE1218" t="s">
        <v>507</v>
      </c>
      <c r="AF1218" t="s">
        <v>69</v>
      </c>
      <c r="AG1218" t="s">
        <v>70</v>
      </c>
      <c r="AH1218" t="s">
        <v>251</v>
      </c>
      <c r="AI1218" t="s">
        <v>209</v>
      </c>
      <c r="AJ1218" t="s">
        <v>73</v>
      </c>
      <c r="AK1218" t="s">
        <v>105</v>
      </c>
      <c r="AL1218" t="s">
        <v>75</v>
      </c>
      <c r="AM1218" t="s">
        <v>76</v>
      </c>
      <c r="AN1218" t="s">
        <v>95</v>
      </c>
      <c r="AO1218" t="s">
        <v>78</v>
      </c>
      <c r="AP1218" t="s">
        <v>114</v>
      </c>
      <c r="AQ1218" t="s">
        <v>78</v>
      </c>
      <c r="AR1218" t="s">
        <v>64</v>
      </c>
      <c r="AS1218" t="s">
        <v>126</v>
      </c>
      <c r="AT1218" t="s">
        <v>140</v>
      </c>
      <c r="AU1218" t="s">
        <v>84</v>
      </c>
    </row>
    <row r="1219" spans="1:47" hidden="1" x14ac:dyDescent="0.3">
      <c r="A1219" t="s">
        <v>5524</v>
      </c>
      <c r="B1219" t="s">
        <v>5525</v>
      </c>
      <c r="C1219" s="1" t="str">
        <f t="shared" si="106"/>
        <v>21:0103</v>
      </c>
      <c r="D1219" s="1" t="str">
        <f t="shared" si="107"/>
        <v>21:0059</v>
      </c>
      <c r="E1219" t="s">
        <v>5526</v>
      </c>
      <c r="F1219" t="s">
        <v>5527</v>
      </c>
      <c r="H1219">
        <v>67.429980400000005</v>
      </c>
      <c r="I1219">
        <v>-112.49124140000001</v>
      </c>
      <c r="J1219" s="1" t="str">
        <f t="shared" si="102"/>
        <v>Till</v>
      </c>
      <c r="K1219" s="1" t="str">
        <f t="shared" si="103"/>
        <v>&lt;63 micron</v>
      </c>
      <c r="L1219" t="s">
        <v>51</v>
      </c>
      <c r="M1219" t="s">
        <v>309</v>
      </c>
      <c r="N1219" t="s">
        <v>53</v>
      </c>
      <c r="O1219" t="s">
        <v>5329</v>
      </c>
      <c r="P1219" t="s">
        <v>288</v>
      </c>
      <c r="Q1219" t="s">
        <v>116</v>
      </c>
      <c r="R1219" t="s">
        <v>83</v>
      </c>
      <c r="S1219" t="s">
        <v>260</v>
      </c>
      <c r="T1219" t="s">
        <v>472</v>
      </c>
      <c r="U1219" t="s">
        <v>56</v>
      </c>
      <c r="V1219" t="s">
        <v>95</v>
      </c>
      <c r="W1219" t="s">
        <v>5528</v>
      </c>
      <c r="X1219" t="s">
        <v>97</v>
      </c>
      <c r="Y1219" t="s">
        <v>64</v>
      </c>
      <c r="Z1219" t="s">
        <v>51</v>
      </c>
      <c r="AA1219" t="s">
        <v>318</v>
      </c>
      <c r="AB1219" t="s">
        <v>1172</v>
      </c>
      <c r="AC1219" t="s">
        <v>64</v>
      </c>
      <c r="AD1219" t="s">
        <v>658</v>
      </c>
      <c r="AE1219" t="s">
        <v>206</v>
      </c>
      <c r="AF1219" t="s">
        <v>69</v>
      </c>
      <c r="AG1219" t="s">
        <v>261</v>
      </c>
      <c r="AH1219" t="s">
        <v>104</v>
      </c>
      <c r="AI1219" t="s">
        <v>114</v>
      </c>
      <c r="AJ1219" t="s">
        <v>73</v>
      </c>
      <c r="AK1219" t="s">
        <v>208</v>
      </c>
      <c r="AL1219" t="s">
        <v>75</v>
      </c>
      <c r="AM1219" t="s">
        <v>76</v>
      </c>
      <c r="AN1219" t="s">
        <v>78</v>
      </c>
      <c r="AO1219" t="s">
        <v>219</v>
      </c>
      <c r="AP1219" t="s">
        <v>79</v>
      </c>
      <c r="AQ1219" t="s">
        <v>78</v>
      </c>
      <c r="AR1219" t="s">
        <v>64</v>
      </c>
      <c r="AS1219" t="s">
        <v>436</v>
      </c>
      <c r="AT1219" t="s">
        <v>1309</v>
      </c>
      <c r="AU1219" t="s">
        <v>84</v>
      </c>
    </row>
    <row r="1220" spans="1:47" hidden="1" x14ac:dyDescent="0.3">
      <c r="A1220" t="s">
        <v>5529</v>
      </c>
      <c r="B1220" t="s">
        <v>5530</v>
      </c>
      <c r="C1220" s="1" t="str">
        <f t="shared" si="106"/>
        <v>21:0103</v>
      </c>
      <c r="D1220" s="1" t="str">
        <f t="shared" si="107"/>
        <v>21:0059</v>
      </c>
      <c r="E1220" t="s">
        <v>5531</v>
      </c>
      <c r="F1220" t="s">
        <v>5532</v>
      </c>
      <c r="H1220">
        <v>67.555850899999996</v>
      </c>
      <c r="I1220">
        <v>-112.5928492</v>
      </c>
      <c r="J1220" s="1" t="str">
        <f t="shared" si="102"/>
        <v>Till</v>
      </c>
      <c r="K1220" s="1" t="str">
        <f t="shared" si="103"/>
        <v>&lt;63 micron</v>
      </c>
      <c r="L1220" t="s">
        <v>51</v>
      </c>
      <c r="M1220" t="s">
        <v>421</v>
      </c>
      <c r="N1220" t="s">
        <v>53</v>
      </c>
      <c r="O1220" t="s">
        <v>2632</v>
      </c>
      <c r="P1220" t="s">
        <v>78</v>
      </c>
      <c r="Q1220" t="s">
        <v>64</v>
      </c>
      <c r="R1220" t="s">
        <v>59</v>
      </c>
      <c r="S1220" t="s">
        <v>225</v>
      </c>
      <c r="T1220" t="s">
        <v>94</v>
      </c>
      <c r="U1220" t="s">
        <v>56</v>
      </c>
      <c r="V1220" t="s">
        <v>117</v>
      </c>
      <c r="W1220" t="s">
        <v>5533</v>
      </c>
      <c r="X1220" t="s">
        <v>97</v>
      </c>
      <c r="Y1220" t="s">
        <v>64</v>
      </c>
      <c r="Z1220" t="s">
        <v>51</v>
      </c>
      <c r="AA1220" t="s">
        <v>65</v>
      </c>
      <c r="AB1220" t="s">
        <v>251</v>
      </c>
      <c r="AC1220" t="s">
        <v>119</v>
      </c>
      <c r="AD1220" t="s">
        <v>248</v>
      </c>
      <c r="AE1220" t="s">
        <v>470</v>
      </c>
      <c r="AF1220" t="s">
        <v>69</v>
      </c>
      <c r="AG1220" t="s">
        <v>954</v>
      </c>
      <c r="AH1220" t="s">
        <v>104</v>
      </c>
      <c r="AI1220" t="s">
        <v>260</v>
      </c>
      <c r="AJ1220" t="s">
        <v>73</v>
      </c>
      <c r="AK1220" t="s">
        <v>125</v>
      </c>
      <c r="AL1220" t="s">
        <v>75</v>
      </c>
      <c r="AM1220" t="s">
        <v>76</v>
      </c>
      <c r="AN1220" t="s">
        <v>78</v>
      </c>
      <c r="AO1220" t="s">
        <v>78</v>
      </c>
      <c r="AP1220" t="s">
        <v>225</v>
      </c>
      <c r="AQ1220" t="s">
        <v>78</v>
      </c>
      <c r="AR1220" t="s">
        <v>64</v>
      </c>
      <c r="AS1220" t="s">
        <v>56</v>
      </c>
      <c r="AT1220" t="s">
        <v>140</v>
      </c>
      <c r="AU1220" t="s">
        <v>84</v>
      </c>
    </row>
    <row r="1221" spans="1:47" hidden="1" x14ac:dyDescent="0.3">
      <c r="A1221" t="s">
        <v>5534</v>
      </c>
      <c r="B1221" t="s">
        <v>5535</v>
      </c>
      <c r="C1221" s="1" t="str">
        <f t="shared" si="106"/>
        <v>21:0103</v>
      </c>
      <c r="D1221" s="1" t="str">
        <f t="shared" si="107"/>
        <v>21:0059</v>
      </c>
      <c r="E1221" t="s">
        <v>5536</v>
      </c>
      <c r="F1221" t="s">
        <v>5537</v>
      </c>
      <c r="H1221">
        <v>67.582552800000002</v>
      </c>
      <c r="I1221">
        <v>-112.56324720000001</v>
      </c>
      <c r="J1221" s="1" t="str">
        <f t="shared" si="102"/>
        <v>Till</v>
      </c>
      <c r="K1221" s="1" t="str">
        <f t="shared" si="103"/>
        <v>&lt;63 micron</v>
      </c>
      <c r="L1221" t="s">
        <v>51</v>
      </c>
      <c r="M1221" t="s">
        <v>56</v>
      </c>
      <c r="N1221" t="s">
        <v>53</v>
      </c>
      <c r="O1221" t="s">
        <v>5454</v>
      </c>
      <c r="P1221" t="s">
        <v>929</v>
      </c>
      <c r="Q1221" t="s">
        <v>81</v>
      </c>
      <c r="R1221" t="s">
        <v>127</v>
      </c>
      <c r="S1221" t="s">
        <v>183</v>
      </c>
      <c r="T1221" t="s">
        <v>132</v>
      </c>
      <c r="U1221" t="s">
        <v>116</v>
      </c>
      <c r="V1221" t="s">
        <v>61</v>
      </c>
      <c r="W1221" t="s">
        <v>5538</v>
      </c>
      <c r="X1221" t="s">
        <v>181</v>
      </c>
      <c r="Y1221" t="s">
        <v>64</v>
      </c>
      <c r="Z1221" t="s">
        <v>51</v>
      </c>
      <c r="AA1221" t="s">
        <v>68</v>
      </c>
      <c r="AB1221" t="s">
        <v>2761</v>
      </c>
      <c r="AC1221" t="s">
        <v>64</v>
      </c>
      <c r="AD1221" t="s">
        <v>1473</v>
      </c>
      <c r="AE1221" t="s">
        <v>176</v>
      </c>
      <c r="AF1221" t="s">
        <v>69</v>
      </c>
      <c r="AG1221" t="s">
        <v>825</v>
      </c>
      <c r="AH1221" t="s">
        <v>251</v>
      </c>
      <c r="AI1221" t="s">
        <v>114</v>
      </c>
      <c r="AJ1221" t="s">
        <v>73</v>
      </c>
      <c r="AK1221" t="s">
        <v>314</v>
      </c>
      <c r="AL1221" t="s">
        <v>75</v>
      </c>
      <c r="AM1221" t="s">
        <v>76</v>
      </c>
      <c r="AN1221" t="s">
        <v>78</v>
      </c>
      <c r="AO1221" t="s">
        <v>78</v>
      </c>
      <c r="AP1221" t="s">
        <v>114</v>
      </c>
      <c r="AQ1221" t="s">
        <v>139</v>
      </c>
      <c r="AR1221" t="s">
        <v>64</v>
      </c>
      <c r="AS1221" t="s">
        <v>55</v>
      </c>
      <c r="AT1221" t="s">
        <v>2825</v>
      </c>
      <c r="AU1221" t="s">
        <v>84</v>
      </c>
    </row>
    <row r="1222" spans="1:47" hidden="1" x14ac:dyDescent="0.3">
      <c r="A1222" t="s">
        <v>5539</v>
      </c>
      <c r="B1222" t="s">
        <v>5540</v>
      </c>
      <c r="C1222" s="1" t="str">
        <f t="shared" si="106"/>
        <v>21:0103</v>
      </c>
      <c r="D1222" s="1" t="str">
        <f t="shared" si="107"/>
        <v>21:0059</v>
      </c>
      <c r="E1222" t="s">
        <v>5541</v>
      </c>
      <c r="F1222" t="s">
        <v>5542</v>
      </c>
      <c r="H1222">
        <v>67.618047200000007</v>
      </c>
      <c r="I1222">
        <v>-112.54344930000001</v>
      </c>
      <c r="J1222" s="1" t="str">
        <f t="shared" si="102"/>
        <v>Till</v>
      </c>
      <c r="K1222" s="1" t="str">
        <f t="shared" si="103"/>
        <v>&lt;63 micron</v>
      </c>
      <c r="L1222" t="s">
        <v>51</v>
      </c>
      <c r="M1222" t="s">
        <v>686</v>
      </c>
      <c r="N1222" t="s">
        <v>81</v>
      </c>
      <c r="O1222" t="s">
        <v>2632</v>
      </c>
      <c r="P1222" t="s">
        <v>181</v>
      </c>
      <c r="Q1222" t="s">
        <v>64</v>
      </c>
      <c r="R1222" t="s">
        <v>115</v>
      </c>
      <c r="S1222" t="s">
        <v>269</v>
      </c>
      <c r="T1222" t="s">
        <v>70</v>
      </c>
      <c r="U1222" t="s">
        <v>181</v>
      </c>
      <c r="V1222" t="s">
        <v>147</v>
      </c>
      <c r="W1222" t="s">
        <v>5543</v>
      </c>
      <c r="X1222" t="s">
        <v>60</v>
      </c>
      <c r="Y1222" t="s">
        <v>64</v>
      </c>
      <c r="Z1222" t="s">
        <v>51</v>
      </c>
      <c r="AA1222" t="s">
        <v>338</v>
      </c>
      <c r="AB1222" t="s">
        <v>789</v>
      </c>
      <c r="AC1222" t="s">
        <v>64</v>
      </c>
      <c r="AD1222" t="s">
        <v>1862</v>
      </c>
      <c r="AE1222" t="s">
        <v>276</v>
      </c>
      <c r="AF1222" t="s">
        <v>69</v>
      </c>
      <c r="AG1222" t="s">
        <v>954</v>
      </c>
      <c r="AH1222" t="s">
        <v>154</v>
      </c>
      <c r="AI1222" t="s">
        <v>79</v>
      </c>
      <c r="AJ1222" t="s">
        <v>73</v>
      </c>
      <c r="AK1222" t="s">
        <v>264</v>
      </c>
      <c r="AL1222" t="s">
        <v>75</v>
      </c>
      <c r="AM1222" t="s">
        <v>76</v>
      </c>
      <c r="AN1222" t="s">
        <v>78</v>
      </c>
      <c r="AO1222" t="s">
        <v>78</v>
      </c>
      <c r="AP1222" t="s">
        <v>507</v>
      </c>
      <c r="AQ1222" t="s">
        <v>314</v>
      </c>
      <c r="AR1222" t="s">
        <v>64</v>
      </c>
      <c r="AS1222" t="s">
        <v>170</v>
      </c>
      <c r="AT1222" t="s">
        <v>4828</v>
      </c>
      <c r="AU1222" t="s">
        <v>84</v>
      </c>
    </row>
    <row r="1223" spans="1:47" hidden="1" x14ac:dyDescent="0.3">
      <c r="A1223" t="s">
        <v>5544</v>
      </c>
      <c r="B1223" t="s">
        <v>5545</v>
      </c>
      <c r="C1223" s="1" t="str">
        <f t="shared" si="106"/>
        <v>21:0103</v>
      </c>
      <c r="D1223" s="1" t="str">
        <f t="shared" si="107"/>
        <v>21:0059</v>
      </c>
      <c r="E1223" t="s">
        <v>5546</v>
      </c>
      <c r="F1223" t="s">
        <v>5547</v>
      </c>
      <c r="H1223">
        <v>67.668025400000005</v>
      </c>
      <c r="I1223">
        <v>-112.52872929999999</v>
      </c>
      <c r="J1223" s="1" t="str">
        <f t="shared" si="102"/>
        <v>Till</v>
      </c>
      <c r="K1223" s="1" t="str">
        <f t="shared" si="103"/>
        <v>&lt;63 micron</v>
      </c>
      <c r="L1223" t="s">
        <v>51</v>
      </c>
      <c r="M1223" t="s">
        <v>116</v>
      </c>
      <c r="N1223" t="s">
        <v>116</v>
      </c>
      <c r="O1223" t="s">
        <v>397</v>
      </c>
      <c r="P1223" t="s">
        <v>196</v>
      </c>
      <c r="Q1223" t="s">
        <v>64</v>
      </c>
      <c r="R1223" t="s">
        <v>238</v>
      </c>
      <c r="S1223" t="s">
        <v>178</v>
      </c>
      <c r="T1223" t="s">
        <v>106</v>
      </c>
      <c r="U1223" t="s">
        <v>181</v>
      </c>
      <c r="V1223" t="s">
        <v>253</v>
      </c>
      <c r="W1223" t="s">
        <v>5548</v>
      </c>
      <c r="X1223" t="s">
        <v>181</v>
      </c>
      <c r="Y1223" t="s">
        <v>64</v>
      </c>
      <c r="Z1223" t="s">
        <v>51</v>
      </c>
      <c r="AA1223" t="s">
        <v>65</v>
      </c>
      <c r="AB1223" t="s">
        <v>2680</v>
      </c>
      <c r="AC1223" t="s">
        <v>64</v>
      </c>
      <c r="AD1223" t="s">
        <v>2646</v>
      </c>
      <c r="AE1223" t="s">
        <v>318</v>
      </c>
      <c r="AF1223" t="s">
        <v>69</v>
      </c>
      <c r="AG1223" t="s">
        <v>261</v>
      </c>
      <c r="AH1223" t="s">
        <v>251</v>
      </c>
      <c r="AI1223" t="s">
        <v>79</v>
      </c>
      <c r="AJ1223" t="s">
        <v>73</v>
      </c>
      <c r="AK1223" t="s">
        <v>277</v>
      </c>
      <c r="AL1223" t="s">
        <v>75</v>
      </c>
      <c r="AM1223" t="s">
        <v>76</v>
      </c>
      <c r="AN1223" t="s">
        <v>147</v>
      </c>
      <c r="AO1223" t="s">
        <v>137</v>
      </c>
      <c r="AP1223" t="s">
        <v>178</v>
      </c>
      <c r="AQ1223" t="s">
        <v>91</v>
      </c>
      <c r="AR1223" t="s">
        <v>64</v>
      </c>
      <c r="AS1223" t="s">
        <v>56</v>
      </c>
      <c r="AT1223" t="s">
        <v>171</v>
      </c>
      <c r="AU1223" t="s">
        <v>84</v>
      </c>
    </row>
    <row r="1224" spans="1:47" hidden="1" x14ac:dyDescent="0.3">
      <c r="A1224" t="s">
        <v>5549</v>
      </c>
      <c r="B1224" t="s">
        <v>5550</v>
      </c>
      <c r="C1224" s="1" t="str">
        <f t="shared" si="106"/>
        <v>21:0103</v>
      </c>
      <c r="D1224" s="1" t="str">
        <f t="shared" si="107"/>
        <v>21:0059</v>
      </c>
      <c r="E1224" t="s">
        <v>5551</v>
      </c>
      <c r="F1224" t="s">
        <v>5552</v>
      </c>
      <c r="H1224">
        <v>67.641259199999993</v>
      </c>
      <c r="I1224">
        <v>-112.6739115</v>
      </c>
      <c r="J1224" s="1" t="str">
        <f t="shared" si="102"/>
        <v>Till</v>
      </c>
      <c r="K1224" s="1" t="str">
        <f t="shared" si="103"/>
        <v>&lt;63 micron</v>
      </c>
      <c r="L1224" t="s">
        <v>51</v>
      </c>
      <c r="M1224" t="s">
        <v>124</v>
      </c>
      <c r="N1224" t="s">
        <v>81</v>
      </c>
      <c r="O1224" t="s">
        <v>2632</v>
      </c>
      <c r="P1224" t="s">
        <v>78</v>
      </c>
      <c r="Q1224" t="s">
        <v>64</v>
      </c>
      <c r="R1224" t="s">
        <v>146</v>
      </c>
      <c r="S1224" t="s">
        <v>225</v>
      </c>
      <c r="T1224" t="s">
        <v>70</v>
      </c>
      <c r="U1224" t="s">
        <v>60</v>
      </c>
      <c r="V1224" t="s">
        <v>117</v>
      </c>
      <c r="W1224" t="s">
        <v>5553</v>
      </c>
      <c r="X1224" t="s">
        <v>181</v>
      </c>
      <c r="Y1224" t="s">
        <v>64</v>
      </c>
      <c r="Z1224" t="s">
        <v>51</v>
      </c>
      <c r="AA1224" t="s">
        <v>284</v>
      </c>
      <c r="AB1224" t="s">
        <v>789</v>
      </c>
      <c r="AC1224" t="s">
        <v>119</v>
      </c>
      <c r="AD1224" t="s">
        <v>684</v>
      </c>
      <c r="AE1224" t="s">
        <v>336</v>
      </c>
      <c r="AF1224" t="s">
        <v>69</v>
      </c>
      <c r="AG1224" t="s">
        <v>954</v>
      </c>
      <c r="AH1224" t="s">
        <v>104</v>
      </c>
      <c r="AI1224" t="s">
        <v>79</v>
      </c>
      <c r="AJ1224" t="s">
        <v>73</v>
      </c>
      <c r="AK1224" t="s">
        <v>288</v>
      </c>
      <c r="AL1224" t="s">
        <v>75</v>
      </c>
      <c r="AM1224" t="s">
        <v>76</v>
      </c>
      <c r="AN1224" t="s">
        <v>78</v>
      </c>
      <c r="AO1224" t="s">
        <v>95</v>
      </c>
      <c r="AP1224" t="s">
        <v>419</v>
      </c>
      <c r="AQ1224" t="s">
        <v>340</v>
      </c>
      <c r="AR1224" t="s">
        <v>64</v>
      </c>
      <c r="AS1224" t="s">
        <v>56</v>
      </c>
      <c r="AT1224" t="s">
        <v>5554</v>
      </c>
      <c r="AU1224" t="s">
        <v>84</v>
      </c>
    </row>
    <row r="1225" spans="1:47" hidden="1" x14ac:dyDescent="0.3">
      <c r="A1225" t="s">
        <v>5555</v>
      </c>
      <c r="B1225" t="s">
        <v>5556</v>
      </c>
      <c r="C1225" s="1" t="str">
        <f t="shared" si="106"/>
        <v>21:0103</v>
      </c>
      <c r="D1225" s="1" t="str">
        <f t="shared" si="107"/>
        <v>21:0059</v>
      </c>
      <c r="E1225" t="s">
        <v>5557</v>
      </c>
      <c r="F1225" t="s">
        <v>5558</v>
      </c>
      <c r="H1225">
        <v>67.669546600000004</v>
      </c>
      <c r="I1225">
        <v>-112.7400282</v>
      </c>
      <c r="J1225" s="1" t="str">
        <f t="shared" si="102"/>
        <v>Till</v>
      </c>
      <c r="K1225" s="1" t="str">
        <f t="shared" si="103"/>
        <v>&lt;63 micron</v>
      </c>
      <c r="L1225" t="s">
        <v>51</v>
      </c>
      <c r="M1225" t="s">
        <v>116</v>
      </c>
      <c r="N1225" t="s">
        <v>81</v>
      </c>
      <c r="O1225" t="s">
        <v>493</v>
      </c>
      <c r="P1225" t="s">
        <v>78</v>
      </c>
      <c r="Q1225" t="s">
        <v>56</v>
      </c>
      <c r="R1225" t="s">
        <v>692</v>
      </c>
      <c r="S1225" t="s">
        <v>225</v>
      </c>
      <c r="T1225" t="s">
        <v>435</v>
      </c>
      <c r="U1225" t="s">
        <v>181</v>
      </c>
      <c r="V1225" t="s">
        <v>253</v>
      </c>
      <c r="W1225" t="s">
        <v>5559</v>
      </c>
      <c r="X1225" t="s">
        <v>181</v>
      </c>
      <c r="Y1225" t="s">
        <v>64</v>
      </c>
      <c r="Z1225" t="s">
        <v>51</v>
      </c>
      <c r="AA1225" t="s">
        <v>814</v>
      </c>
      <c r="AB1225" t="s">
        <v>2349</v>
      </c>
      <c r="AC1225" t="s">
        <v>64</v>
      </c>
      <c r="AD1225" t="s">
        <v>1548</v>
      </c>
      <c r="AE1225" t="s">
        <v>334</v>
      </c>
      <c r="AF1225" t="s">
        <v>69</v>
      </c>
      <c r="AG1225" t="s">
        <v>224</v>
      </c>
      <c r="AH1225" t="s">
        <v>391</v>
      </c>
      <c r="AI1225" t="s">
        <v>183</v>
      </c>
      <c r="AJ1225" t="s">
        <v>73</v>
      </c>
      <c r="AK1225" t="s">
        <v>125</v>
      </c>
      <c r="AL1225" t="s">
        <v>75</v>
      </c>
      <c r="AM1225" t="s">
        <v>76</v>
      </c>
      <c r="AN1225" t="s">
        <v>78</v>
      </c>
      <c r="AO1225" t="s">
        <v>78</v>
      </c>
      <c r="AP1225" t="s">
        <v>79</v>
      </c>
      <c r="AQ1225" t="s">
        <v>170</v>
      </c>
      <c r="AR1225" t="s">
        <v>64</v>
      </c>
      <c r="AS1225" t="s">
        <v>56</v>
      </c>
      <c r="AT1225" t="s">
        <v>171</v>
      </c>
      <c r="AU1225" t="s">
        <v>84</v>
      </c>
    </row>
    <row r="1226" spans="1:47" hidden="1" x14ac:dyDescent="0.3">
      <c r="A1226" t="s">
        <v>5560</v>
      </c>
      <c r="B1226" t="s">
        <v>5561</v>
      </c>
      <c r="C1226" s="1" t="str">
        <f t="shared" si="106"/>
        <v>21:0103</v>
      </c>
      <c r="D1226" s="1" t="str">
        <f t="shared" si="107"/>
        <v>21:0059</v>
      </c>
      <c r="E1226" t="s">
        <v>5562</v>
      </c>
      <c r="F1226" t="s">
        <v>5563</v>
      </c>
      <c r="H1226">
        <v>67.663338600000003</v>
      </c>
      <c r="I1226">
        <v>-112.85373319999999</v>
      </c>
      <c r="J1226" s="1" t="str">
        <f t="shared" si="102"/>
        <v>Till</v>
      </c>
      <c r="K1226" s="1" t="str">
        <f t="shared" si="103"/>
        <v>&lt;63 micron</v>
      </c>
      <c r="L1226" t="s">
        <v>51</v>
      </c>
      <c r="M1226" t="s">
        <v>210</v>
      </c>
      <c r="N1226" t="s">
        <v>53</v>
      </c>
      <c r="O1226" t="s">
        <v>691</v>
      </c>
      <c r="P1226" t="s">
        <v>398</v>
      </c>
      <c r="Q1226" t="s">
        <v>64</v>
      </c>
      <c r="R1226" t="s">
        <v>197</v>
      </c>
      <c r="S1226" t="s">
        <v>79</v>
      </c>
      <c r="T1226" t="s">
        <v>115</v>
      </c>
      <c r="U1226" t="s">
        <v>60</v>
      </c>
      <c r="V1226" t="s">
        <v>61</v>
      </c>
      <c r="W1226" t="s">
        <v>5564</v>
      </c>
      <c r="X1226" t="s">
        <v>181</v>
      </c>
      <c r="Y1226" t="s">
        <v>64</v>
      </c>
      <c r="Z1226" t="s">
        <v>51</v>
      </c>
      <c r="AA1226" t="s">
        <v>120</v>
      </c>
      <c r="AB1226" t="s">
        <v>487</v>
      </c>
      <c r="AC1226" t="s">
        <v>64</v>
      </c>
      <c r="AD1226" t="s">
        <v>915</v>
      </c>
      <c r="AE1226" t="s">
        <v>98</v>
      </c>
      <c r="AF1226" t="s">
        <v>69</v>
      </c>
      <c r="AG1226" t="s">
        <v>179</v>
      </c>
      <c r="AH1226" t="s">
        <v>104</v>
      </c>
      <c r="AI1226" t="s">
        <v>260</v>
      </c>
      <c r="AJ1226" t="s">
        <v>73</v>
      </c>
      <c r="AK1226" t="s">
        <v>52</v>
      </c>
      <c r="AL1226" t="s">
        <v>75</v>
      </c>
      <c r="AM1226" t="s">
        <v>76</v>
      </c>
      <c r="AN1226" t="s">
        <v>300</v>
      </c>
      <c r="AO1226" t="s">
        <v>78</v>
      </c>
      <c r="AP1226" t="s">
        <v>111</v>
      </c>
      <c r="AQ1226" t="s">
        <v>55</v>
      </c>
      <c r="AR1226" t="s">
        <v>64</v>
      </c>
      <c r="AS1226" t="s">
        <v>299</v>
      </c>
      <c r="AT1226" t="s">
        <v>113</v>
      </c>
      <c r="AU1226" t="s">
        <v>84</v>
      </c>
    </row>
    <row r="1227" spans="1:47" hidden="1" x14ac:dyDescent="0.3">
      <c r="A1227" t="s">
        <v>5565</v>
      </c>
      <c r="B1227" t="s">
        <v>5566</v>
      </c>
      <c r="C1227" s="1" t="str">
        <f t="shared" si="106"/>
        <v>21:0103</v>
      </c>
      <c r="D1227" s="1" t="str">
        <f t="shared" si="107"/>
        <v>21:0059</v>
      </c>
      <c r="E1227" t="s">
        <v>5567</v>
      </c>
      <c r="F1227" t="s">
        <v>5568</v>
      </c>
      <c r="H1227">
        <v>67.630020799999997</v>
      </c>
      <c r="I1227">
        <v>-112.9316901</v>
      </c>
      <c r="J1227" s="1" t="str">
        <f t="shared" si="102"/>
        <v>Till</v>
      </c>
      <c r="K1227" s="1" t="str">
        <f t="shared" si="103"/>
        <v>&lt;63 micron</v>
      </c>
      <c r="L1227" t="s">
        <v>51</v>
      </c>
      <c r="M1227" t="s">
        <v>297</v>
      </c>
      <c r="N1227" t="s">
        <v>116</v>
      </c>
      <c r="O1227" t="s">
        <v>5329</v>
      </c>
      <c r="P1227" t="s">
        <v>78</v>
      </c>
      <c r="Q1227" t="s">
        <v>60</v>
      </c>
      <c r="R1227" t="s">
        <v>369</v>
      </c>
      <c r="S1227" t="s">
        <v>114</v>
      </c>
      <c r="T1227" t="s">
        <v>525</v>
      </c>
      <c r="U1227" t="s">
        <v>56</v>
      </c>
      <c r="V1227" t="s">
        <v>259</v>
      </c>
      <c r="W1227" t="s">
        <v>4468</v>
      </c>
      <c r="X1227" t="s">
        <v>97</v>
      </c>
      <c r="Y1227" t="s">
        <v>64</v>
      </c>
      <c r="Z1227" t="s">
        <v>51</v>
      </c>
      <c r="AA1227" t="s">
        <v>334</v>
      </c>
      <c r="AB1227" t="s">
        <v>319</v>
      </c>
      <c r="AC1227" t="s">
        <v>64</v>
      </c>
      <c r="AD1227" t="s">
        <v>1354</v>
      </c>
      <c r="AE1227" t="s">
        <v>337</v>
      </c>
      <c r="AF1227" t="s">
        <v>69</v>
      </c>
      <c r="AG1227" t="s">
        <v>106</v>
      </c>
      <c r="AH1227" t="s">
        <v>251</v>
      </c>
      <c r="AI1227" t="s">
        <v>114</v>
      </c>
      <c r="AJ1227" t="s">
        <v>73</v>
      </c>
      <c r="AK1227" t="s">
        <v>155</v>
      </c>
      <c r="AL1227" t="s">
        <v>75</v>
      </c>
      <c r="AM1227" t="s">
        <v>76</v>
      </c>
      <c r="AN1227" t="s">
        <v>154</v>
      </c>
      <c r="AO1227" t="s">
        <v>168</v>
      </c>
      <c r="AP1227" t="s">
        <v>260</v>
      </c>
      <c r="AQ1227" t="s">
        <v>595</v>
      </c>
      <c r="AR1227" t="s">
        <v>64</v>
      </c>
      <c r="AS1227" t="s">
        <v>92</v>
      </c>
      <c r="AT1227" t="s">
        <v>692</v>
      </c>
      <c r="AU1227" t="s">
        <v>84</v>
      </c>
    </row>
    <row r="1228" spans="1:47" hidden="1" x14ac:dyDescent="0.3">
      <c r="A1228" t="s">
        <v>5569</v>
      </c>
      <c r="B1228" t="s">
        <v>5570</v>
      </c>
      <c r="C1228" s="1" t="str">
        <f t="shared" si="106"/>
        <v>21:0103</v>
      </c>
      <c r="D1228" s="1" t="str">
        <f t="shared" si="107"/>
        <v>21:0059</v>
      </c>
      <c r="E1228" t="s">
        <v>5571</v>
      </c>
      <c r="F1228" t="s">
        <v>5572</v>
      </c>
      <c r="H1228">
        <v>67.568864700000006</v>
      </c>
      <c r="I1228">
        <v>-112.92212910000001</v>
      </c>
      <c r="J1228" s="1" t="str">
        <f t="shared" si="102"/>
        <v>Till</v>
      </c>
      <c r="K1228" s="1" t="str">
        <f t="shared" si="103"/>
        <v>&lt;63 micron</v>
      </c>
      <c r="L1228" t="s">
        <v>51</v>
      </c>
      <c r="M1228" t="s">
        <v>481</v>
      </c>
      <c r="N1228" t="s">
        <v>181</v>
      </c>
      <c r="O1228" t="s">
        <v>2632</v>
      </c>
      <c r="P1228" t="s">
        <v>271</v>
      </c>
      <c r="Q1228" t="s">
        <v>60</v>
      </c>
      <c r="R1228" t="s">
        <v>113</v>
      </c>
      <c r="S1228" t="s">
        <v>260</v>
      </c>
      <c r="T1228" t="s">
        <v>83</v>
      </c>
      <c r="U1228" t="s">
        <v>116</v>
      </c>
      <c r="V1228" t="s">
        <v>95</v>
      </c>
      <c r="W1228" t="s">
        <v>5573</v>
      </c>
      <c r="X1228" t="s">
        <v>97</v>
      </c>
      <c r="Y1228" t="s">
        <v>64</v>
      </c>
      <c r="Z1228" t="s">
        <v>51</v>
      </c>
      <c r="AA1228" t="s">
        <v>318</v>
      </c>
      <c r="AB1228" t="s">
        <v>2761</v>
      </c>
      <c r="AC1228" t="s">
        <v>64</v>
      </c>
      <c r="AD1228" t="s">
        <v>253</v>
      </c>
      <c r="AE1228" t="s">
        <v>101</v>
      </c>
      <c r="AF1228" t="s">
        <v>69</v>
      </c>
      <c r="AG1228" t="s">
        <v>146</v>
      </c>
      <c r="AH1228" t="s">
        <v>154</v>
      </c>
      <c r="AI1228" t="s">
        <v>114</v>
      </c>
      <c r="AJ1228" t="s">
        <v>73</v>
      </c>
      <c r="AK1228" t="s">
        <v>153</v>
      </c>
      <c r="AL1228" t="s">
        <v>75</v>
      </c>
      <c r="AM1228" t="s">
        <v>76</v>
      </c>
      <c r="AN1228" t="s">
        <v>126</v>
      </c>
      <c r="AO1228" t="s">
        <v>78</v>
      </c>
      <c r="AP1228" t="s">
        <v>178</v>
      </c>
      <c r="AQ1228" t="s">
        <v>56</v>
      </c>
      <c r="AR1228" t="s">
        <v>64</v>
      </c>
      <c r="AS1228" t="s">
        <v>170</v>
      </c>
      <c r="AT1228" t="s">
        <v>2993</v>
      </c>
      <c r="AU1228" t="s">
        <v>84</v>
      </c>
    </row>
    <row r="1229" spans="1:47" hidden="1" x14ac:dyDescent="0.3">
      <c r="A1229" t="s">
        <v>5574</v>
      </c>
      <c r="B1229" t="s">
        <v>5575</v>
      </c>
      <c r="C1229" s="1" t="str">
        <f t="shared" si="106"/>
        <v>21:0103</v>
      </c>
      <c r="D1229" s="1" t="str">
        <f t="shared" si="107"/>
        <v>21:0059</v>
      </c>
      <c r="E1229" t="s">
        <v>5576</v>
      </c>
      <c r="F1229" t="s">
        <v>5577</v>
      </c>
      <c r="H1229">
        <v>67.587602099999998</v>
      </c>
      <c r="I1229">
        <v>-112.7314452</v>
      </c>
      <c r="J1229" s="1" t="str">
        <f t="shared" si="102"/>
        <v>Till</v>
      </c>
      <c r="K1229" s="1" t="str">
        <f t="shared" si="103"/>
        <v>&lt;63 micron</v>
      </c>
      <c r="L1229" t="s">
        <v>181</v>
      </c>
      <c r="M1229" t="s">
        <v>264</v>
      </c>
      <c r="N1229" t="s">
        <v>53</v>
      </c>
      <c r="O1229" t="s">
        <v>5578</v>
      </c>
      <c r="P1229" t="s">
        <v>78</v>
      </c>
      <c r="Q1229" t="s">
        <v>60</v>
      </c>
      <c r="R1229" t="s">
        <v>123</v>
      </c>
      <c r="S1229" t="s">
        <v>209</v>
      </c>
      <c r="T1229" t="s">
        <v>131</v>
      </c>
      <c r="U1229" t="s">
        <v>56</v>
      </c>
      <c r="V1229" t="s">
        <v>61</v>
      </c>
      <c r="W1229" t="s">
        <v>5579</v>
      </c>
      <c r="X1229" t="s">
        <v>97</v>
      </c>
      <c r="Y1229" t="s">
        <v>64</v>
      </c>
      <c r="Z1229" t="s">
        <v>51</v>
      </c>
      <c r="AA1229" t="s">
        <v>334</v>
      </c>
      <c r="AB1229" t="s">
        <v>576</v>
      </c>
      <c r="AC1229" t="s">
        <v>64</v>
      </c>
      <c r="AD1229" t="s">
        <v>718</v>
      </c>
      <c r="AE1229" t="s">
        <v>276</v>
      </c>
      <c r="AF1229" t="s">
        <v>69</v>
      </c>
      <c r="AG1229" t="s">
        <v>115</v>
      </c>
      <c r="AH1229" t="s">
        <v>168</v>
      </c>
      <c r="AI1229" t="s">
        <v>209</v>
      </c>
      <c r="AJ1229" t="s">
        <v>73</v>
      </c>
      <c r="AK1229" t="s">
        <v>103</v>
      </c>
      <c r="AL1229" t="s">
        <v>75</v>
      </c>
      <c r="AM1229" t="s">
        <v>76</v>
      </c>
      <c r="AN1229" t="s">
        <v>78</v>
      </c>
      <c r="AO1229" t="s">
        <v>219</v>
      </c>
      <c r="AP1229" t="s">
        <v>260</v>
      </c>
      <c r="AQ1229" t="s">
        <v>398</v>
      </c>
      <c r="AR1229" t="s">
        <v>64</v>
      </c>
      <c r="AS1229" t="s">
        <v>333</v>
      </c>
      <c r="AT1229" t="s">
        <v>171</v>
      </c>
      <c r="AU1229" t="s">
        <v>84</v>
      </c>
    </row>
    <row r="1230" spans="1:47" hidden="1" x14ac:dyDescent="0.3">
      <c r="A1230" t="s">
        <v>5580</v>
      </c>
      <c r="B1230" t="s">
        <v>5581</v>
      </c>
      <c r="C1230" s="1" t="str">
        <f t="shared" si="106"/>
        <v>21:0103</v>
      </c>
      <c r="D1230" s="1" t="str">
        <f t="shared" si="107"/>
        <v>21:0059</v>
      </c>
      <c r="E1230" t="s">
        <v>5582</v>
      </c>
      <c r="F1230" t="s">
        <v>5583</v>
      </c>
      <c r="H1230">
        <v>67.534050899999997</v>
      </c>
      <c r="I1230">
        <v>-112.95714150000001</v>
      </c>
      <c r="J1230" s="1" t="str">
        <f t="shared" si="102"/>
        <v>Till</v>
      </c>
      <c r="K1230" s="1" t="str">
        <f t="shared" si="103"/>
        <v>&lt;63 micron</v>
      </c>
      <c r="L1230" t="s">
        <v>51</v>
      </c>
      <c r="M1230" t="s">
        <v>77</v>
      </c>
      <c r="N1230" t="s">
        <v>60</v>
      </c>
      <c r="O1230" t="s">
        <v>5584</v>
      </c>
      <c r="P1230" t="s">
        <v>55</v>
      </c>
      <c r="Q1230" t="s">
        <v>56</v>
      </c>
      <c r="R1230" t="s">
        <v>136</v>
      </c>
      <c r="S1230" t="s">
        <v>119</v>
      </c>
      <c r="T1230" t="s">
        <v>218</v>
      </c>
      <c r="U1230" t="s">
        <v>81</v>
      </c>
      <c r="V1230" t="s">
        <v>95</v>
      </c>
      <c r="W1230" t="s">
        <v>5585</v>
      </c>
      <c r="X1230" t="s">
        <v>63</v>
      </c>
      <c r="Y1230" t="s">
        <v>64</v>
      </c>
      <c r="Z1230" t="s">
        <v>51</v>
      </c>
      <c r="AA1230" t="s">
        <v>98</v>
      </c>
      <c r="AB1230" t="s">
        <v>576</v>
      </c>
      <c r="AC1230" t="s">
        <v>81</v>
      </c>
      <c r="AD1230" t="s">
        <v>248</v>
      </c>
      <c r="AE1230" t="s">
        <v>287</v>
      </c>
      <c r="AF1230" t="s">
        <v>69</v>
      </c>
      <c r="AG1230" t="s">
        <v>692</v>
      </c>
      <c r="AH1230" t="s">
        <v>391</v>
      </c>
      <c r="AI1230" t="s">
        <v>232</v>
      </c>
      <c r="AJ1230" t="s">
        <v>73</v>
      </c>
      <c r="AK1230" t="s">
        <v>473</v>
      </c>
      <c r="AL1230" t="s">
        <v>75</v>
      </c>
      <c r="AM1230" t="s">
        <v>76</v>
      </c>
      <c r="AN1230" t="s">
        <v>253</v>
      </c>
      <c r="AO1230" t="s">
        <v>168</v>
      </c>
      <c r="AP1230" t="s">
        <v>209</v>
      </c>
      <c r="AQ1230" t="s">
        <v>246</v>
      </c>
      <c r="AR1230" t="s">
        <v>64</v>
      </c>
      <c r="AS1230" t="s">
        <v>55</v>
      </c>
      <c r="AT1230" t="s">
        <v>494</v>
      </c>
      <c r="AU1230" t="s">
        <v>84</v>
      </c>
    </row>
    <row r="1231" spans="1:47" hidden="1" x14ac:dyDescent="0.3">
      <c r="A1231" t="s">
        <v>5586</v>
      </c>
      <c r="B1231" t="s">
        <v>5587</v>
      </c>
      <c r="C1231" s="1" t="str">
        <f t="shared" si="106"/>
        <v>21:0103</v>
      </c>
      <c r="D1231" s="1" t="str">
        <f t="shared" si="107"/>
        <v>21:0059</v>
      </c>
      <c r="E1231" t="s">
        <v>5588</v>
      </c>
      <c r="F1231" t="s">
        <v>5589</v>
      </c>
      <c r="H1231">
        <v>67.530304999999998</v>
      </c>
      <c r="I1231">
        <v>-112.8244727</v>
      </c>
      <c r="J1231" s="1" t="str">
        <f t="shared" si="102"/>
        <v>Till</v>
      </c>
      <c r="K1231" s="1" t="str">
        <f t="shared" si="103"/>
        <v>&lt;63 micron</v>
      </c>
      <c r="L1231" t="s">
        <v>51</v>
      </c>
      <c r="M1231" t="s">
        <v>154</v>
      </c>
      <c r="N1231" t="s">
        <v>53</v>
      </c>
      <c r="O1231" t="s">
        <v>3289</v>
      </c>
      <c r="P1231" t="s">
        <v>297</v>
      </c>
      <c r="Q1231" t="s">
        <v>64</v>
      </c>
      <c r="R1231" t="s">
        <v>197</v>
      </c>
      <c r="S1231" t="s">
        <v>260</v>
      </c>
      <c r="T1231" t="s">
        <v>525</v>
      </c>
      <c r="U1231" t="s">
        <v>60</v>
      </c>
      <c r="V1231" t="s">
        <v>117</v>
      </c>
      <c r="W1231" t="s">
        <v>5590</v>
      </c>
      <c r="X1231" t="s">
        <v>97</v>
      </c>
      <c r="Y1231" t="s">
        <v>64</v>
      </c>
      <c r="Z1231" t="s">
        <v>51</v>
      </c>
      <c r="AA1231" t="s">
        <v>548</v>
      </c>
      <c r="AB1231" t="s">
        <v>1156</v>
      </c>
      <c r="AC1231" t="s">
        <v>64</v>
      </c>
      <c r="AD1231" t="s">
        <v>713</v>
      </c>
      <c r="AE1231" t="s">
        <v>98</v>
      </c>
      <c r="AF1231" t="s">
        <v>69</v>
      </c>
      <c r="AG1231" t="s">
        <v>224</v>
      </c>
      <c r="AH1231" t="s">
        <v>104</v>
      </c>
      <c r="AI1231" t="s">
        <v>183</v>
      </c>
      <c r="AJ1231" t="s">
        <v>73</v>
      </c>
      <c r="AK1231" t="s">
        <v>277</v>
      </c>
      <c r="AL1231" t="s">
        <v>75</v>
      </c>
      <c r="AM1231" t="s">
        <v>76</v>
      </c>
      <c r="AN1231" t="s">
        <v>61</v>
      </c>
      <c r="AO1231" t="s">
        <v>219</v>
      </c>
      <c r="AP1231" t="s">
        <v>281</v>
      </c>
      <c r="AQ1231" t="s">
        <v>595</v>
      </c>
      <c r="AR1231" t="s">
        <v>64</v>
      </c>
      <c r="AS1231" t="s">
        <v>481</v>
      </c>
      <c r="AT1231" t="s">
        <v>146</v>
      </c>
      <c r="AU1231" t="s">
        <v>84</v>
      </c>
    </row>
    <row r="1232" spans="1:47" hidden="1" x14ac:dyDescent="0.3">
      <c r="A1232" t="s">
        <v>5591</v>
      </c>
      <c r="B1232" t="s">
        <v>5592</v>
      </c>
      <c r="C1232" s="1" t="str">
        <f t="shared" si="106"/>
        <v>21:0103</v>
      </c>
      <c r="D1232" s="1" t="str">
        <f t="shared" si="107"/>
        <v>21:0059</v>
      </c>
      <c r="E1232" t="s">
        <v>5593</v>
      </c>
      <c r="F1232" t="s">
        <v>5594</v>
      </c>
      <c r="H1232">
        <v>67.268605800000003</v>
      </c>
      <c r="I1232">
        <v>-113.3811405</v>
      </c>
      <c r="J1232" s="1" t="str">
        <f t="shared" si="102"/>
        <v>Till</v>
      </c>
      <c r="K1232" s="1" t="str">
        <f t="shared" si="103"/>
        <v>&lt;63 micron</v>
      </c>
      <c r="L1232" t="s">
        <v>51</v>
      </c>
      <c r="M1232" t="s">
        <v>56</v>
      </c>
      <c r="N1232" t="s">
        <v>53</v>
      </c>
      <c r="O1232" t="s">
        <v>177</v>
      </c>
      <c r="P1232" t="s">
        <v>126</v>
      </c>
      <c r="Q1232" t="s">
        <v>56</v>
      </c>
      <c r="R1232" t="s">
        <v>131</v>
      </c>
      <c r="S1232" t="s">
        <v>119</v>
      </c>
      <c r="T1232" t="s">
        <v>354</v>
      </c>
      <c r="U1232" t="s">
        <v>81</v>
      </c>
      <c r="V1232" t="s">
        <v>154</v>
      </c>
      <c r="W1232" t="s">
        <v>555</v>
      </c>
      <c r="X1232" t="s">
        <v>63</v>
      </c>
      <c r="Y1232" t="s">
        <v>64</v>
      </c>
      <c r="Z1232" t="s">
        <v>51</v>
      </c>
      <c r="AA1232" t="s">
        <v>68</v>
      </c>
      <c r="AB1232" t="s">
        <v>768</v>
      </c>
      <c r="AC1232" t="s">
        <v>64</v>
      </c>
      <c r="AD1232" t="s">
        <v>1135</v>
      </c>
      <c r="AE1232" t="s">
        <v>337</v>
      </c>
      <c r="AF1232" t="s">
        <v>69</v>
      </c>
      <c r="AG1232" t="s">
        <v>384</v>
      </c>
      <c r="AH1232" t="s">
        <v>251</v>
      </c>
      <c r="AI1232" t="s">
        <v>169</v>
      </c>
      <c r="AJ1232" t="s">
        <v>73</v>
      </c>
      <c r="AK1232" t="s">
        <v>339</v>
      </c>
      <c r="AL1232" t="s">
        <v>75</v>
      </c>
      <c r="AM1232" t="s">
        <v>76</v>
      </c>
      <c r="AN1232" t="s">
        <v>95</v>
      </c>
      <c r="AO1232" t="s">
        <v>78</v>
      </c>
      <c r="AP1232" t="s">
        <v>114</v>
      </c>
      <c r="AQ1232" t="s">
        <v>77</v>
      </c>
      <c r="AR1232" t="s">
        <v>64</v>
      </c>
      <c r="AS1232" t="s">
        <v>299</v>
      </c>
      <c r="AT1232" t="s">
        <v>171</v>
      </c>
      <c r="AU1232" t="s">
        <v>84</v>
      </c>
    </row>
    <row r="1233" spans="1:47" hidden="1" x14ac:dyDescent="0.3">
      <c r="A1233" t="s">
        <v>5595</v>
      </c>
      <c r="B1233" t="s">
        <v>5596</v>
      </c>
      <c r="C1233" s="1" t="str">
        <f t="shared" si="106"/>
        <v>21:0103</v>
      </c>
      <c r="D1233" s="1" t="str">
        <f t="shared" si="107"/>
        <v>21:0059</v>
      </c>
      <c r="E1233" t="s">
        <v>5597</v>
      </c>
      <c r="F1233" t="s">
        <v>5598</v>
      </c>
      <c r="H1233">
        <v>67.284748800000003</v>
      </c>
      <c r="I1233">
        <v>-113.2520169</v>
      </c>
      <c r="J1233" s="1" t="str">
        <f t="shared" si="102"/>
        <v>Till</v>
      </c>
      <c r="K1233" s="1" t="str">
        <f t="shared" si="103"/>
        <v>&lt;63 micron</v>
      </c>
      <c r="L1233" t="s">
        <v>51</v>
      </c>
      <c r="M1233" t="s">
        <v>405</v>
      </c>
      <c r="N1233" t="s">
        <v>53</v>
      </c>
      <c r="O1233" t="s">
        <v>177</v>
      </c>
      <c r="P1233" t="s">
        <v>74</v>
      </c>
      <c r="Q1233" t="s">
        <v>259</v>
      </c>
      <c r="R1233" t="s">
        <v>115</v>
      </c>
      <c r="S1233" t="s">
        <v>72</v>
      </c>
      <c r="T1233" t="s">
        <v>607</v>
      </c>
      <c r="U1233" t="s">
        <v>116</v>
      </c>
      <c r="V1233" t="s">
        <v>117</v>
      </c>
      <c r="W1233" t="s">
        <v>2776</v>
      </c>
      <c r="X1233" t="s">
        <v>63</v>
      </c>
      <c r="Y1233" t="s">
        <v>64</v>
      </c>
      <c r="Z1233" t="s">
        <v>51</v>
      </c>
      <c r="AA1233" t="s">
        <v>382</v>
      </c>
      <c r="AB1233" t="s">
        <v>753</v>
      </c>
      <c r="AC1233" t="s">
        <v>64</v>
      </c>
      <c r="AD1233" t="s">
        <v>1442</v>
      </c>
      <c r="AE1233" t="s">
        <v>98</v>
      </c>
      <c r="AF1233" t="s">
        <v>69</v>
      </c>
      <c r="AG1233" t="s">
        <v>224</v>
      </c>
      <c r="AH1233" t="s">
        <v>104</v>
      </c>
      <c r="AI1233" t="s">
        <v>58</v>
      </c>
      <c r="AJ1233" t="s">
        <v>73</v>
      </c>
      <c r="AK1233" t="s">
        <v>422</v>
      </c>
      <c r="AL1233" t="s">
        <v>75</v>
      </c>
      <c r="AM1233" t="s">
        <v>76</v>
      </c>
      <c r="AN1233" t="s">
        <v>78</v>
      </c>
      <c r="AO1233" t="s">
        <v>219</v>
      </c>
      <c r="AP1233" t="s">
        <v>178</v>
      </c>
      <c r="AQ1233" t="s">
        <v>170</v>
      </c>
      <c r="AR1233" t="s">
        <v>64</v>
      </c>
      <c r="AS1233" t="s">
        <v>333</v>
      </c>
      <c r="AT1233" t="s">
        <v>171</v>
      </c>
      <c r="AU1233" t="s">
        <v>84</v>
      </c>
    </row>
    <row r="1234" spans="1:47" hidden="1" x14ac:dyDescent="0.3">
      <c r="A1234" t="s">
        <v>5599</v>
      </c>
      <c r="B1234" t="s">
        <v>5600</v>
      </c>
      <c r="C1234" s="1" t="str">
        <f t="shared" si="106"/>
        <v>21:0103</v>
      </c>
      <c r="D1234" s="1" t="str">
        <f t="shared" si="107"/>
        <v>21:0059</v>
      </c>
      <c r="E1234" t="s">
        <v>5601</v>
      </c>
      <c r="F1234" t="s">
        <v>5602</v>
      </c>
      <c r="H1234">
        <v>67.312627199999994</v>
      </c>
      <c r="I1234">
        <v>-113.482832</v>
      </c>
      <c r="J1234" s="1" t="str">
        <f t="shared" si="102"/>
        <v>Till</v>
      </c>
      <c r="K1234" s="1" t="str">
        <f t="shared" si="103"/>
        <v>&lt;63 micron</v>
      </c>
      <c r="L1234" t="s">
        <v>51</v>
      </c>
      <c r="M1234" t="s">
        <v>155</v>
      </c>
      <c r="N1234" t="s">
        <v>53</v>
      </c>
      <c r="O1234" t="s">
        <v>258</v>
      </c>
      <c r="P1234" t="s">
        <v>78</v>
      </c>
      <c r="Q1234" t="s">
        <v>81</v>
      </c>
      <c r="R1234" t="s">
        <v>472</v>
      </c>
      <c r="S1234" t="s">
        <v>58</v>
      </c>
      <c r="T1234" t="s">
        <v>316</v>
      </c>
      <c r="U1234" t="s">
        <v>56</v>
      </c>
      <c r="V1234" t="s">
        <v>147</v>
      </c>
      <c r="W1234" t="s">
        <v>4765</v>
      </c>
      <c r="X1234" t="s">
        <v>72</v>
      </c>
      <c r="Y1234" t="s">
        <v>64</v>
      </c>
      <c r="Z1234" t="s">
        <v>51</v>
      </c>
      <c r="AA1234" t="s">
        <v>354</v>
      </c>
      <c r="AB1234" t="s">
        <v>2761</v>
      </c>
      <c r="AC1234" t="s">
        <v>60</v>
      </c>
      <c r="AD1234" t="s">
        <v>506</v>
      </c>
      <c r="AE1234" t="s">
        <v>206</v>
      </c>
      <c r="AF1234" t="s">
        <v>69</v>
      </c>
      <c r="AG1234" t="s">
        <v>132</v>
      </c>
      <c r="AH1234" t="s">
        <v>137</v>
      </c>
      <c r="AI1234" t="s">
        <v>464</v>
      </c>
      <c r="AJ1234" t="s">
        <v>73</v>
      </c>
      <c r="AK1234" t="s">
        <v>288</v>
      </c>
      <c r="AL1234" t="s">
        <v>75</v>
      </c>
      <c r="AM1234" t="s">
        <v>76</v>
      </c>
      <c r="AN1234" t="s">
        <v>78</v>
      </c>
      <c r="AO1234" t="s">
        <v>154</v>
      </c>
      <c r="AP1234" t="s">
        <v>79</v>
      </c>
      <c r="AQ1234" t="s">
        <v>55</v>
      </c>
      <c r="AR1234" t="s">
        <v>64</v>
      </c>
      <c r="AS1234" t="s">
        <v>436</v>
      </c>
      <c r="AT1234" t="s">
        <v>171</v>
      </c>
      <c r="AU1234" t="s">
        <v>84</v>
      </c>
    </row>
    <row r="1235" spans="1:47" hidden="1" x14ac:dyDescent="0.3">
      <c r="A1235" t="s">
        <v>5603</v>
      </c>
      <c r="B1235" t="s">
        <v>5604</v>
      </c>
      <c r="C1235" s="1" t="str">
        <f t="shared" si="106"/>
        <v>21:0103</v>
      </c>
      <c r="D1235" s="1" t="str">
        <f t="shared" si="107"/>
        <v>21:0059</v>
      </c>
      <c r="E1235" t="s">
        <v>5605</v>
      </c>
      <c r="F1235" t="s">
        <v>5606</v>
      </c>
      <c r="H1235">
        <v>67.328583899999998</v>
      </c>
      <c r="I1235">
        <v>-113.3356265</v>
      </c>
      <c r="J1235" s="1" t="str">
        <f t="shared" si="102"/>
        <v>Till</v>
      </c>
      <c r="K1235" s="1" t="str">
        <f t="shared" si="103"/>
        <v>&lt;63 micron</v>
      </c>
      <c r="L1235" t="s">
        <v>51</v>
      </c>
      <c r="M1235" t="s">
        <v>116</v>
      </c>
      <c r="N1235" t="s">
        <v>53</v>
      </c>
      <c r="O1235" t="s">
        <v>5352</v>
      </c>
      <c r="P1235" t="s">
        <v>78</v>
      </c>
      <c r="Q1235" t="s">
        <v>56</v>
      </c>
      <c r="R1235" t="s">
        <v>197</v>
      </c>
      <c r="S1235" t="s">
        <v>183</v>
      </c>
      <c r="T1235" t="s">
        <v>131</v>
      </c>
      <c r="U1235" t="s">
        <v>116</v>
      </c>
      <c r="V1235" t="s">
        <v>95</v>
      </c>
      <c r="W1235" t="s">
        <v>5261</v>
      </c>
      <c r="X1235" t="s">
        <v>97</v>
      </c>
      <c r="Y1235" t="s">
        <v>64</v>
      </c>
      <c r="Z1235" t="s">
        <v>51</v>
      </c>
      <c r="AA1235" t="s">
        <v>120</v>
      </c>
      <c r="AB1235" t="s">
        <v>487</v>
      </c>
      <c r="AC1235" t="s">
        <v>259</v>
      </c>
      <c r="AD1235" t="s">
        <v>500</v>
      </c>
      <c r="AE1235" t="s">
        <v>101</v>
      </c>
      <c r="AF1235" t="s">
        <v>69</v>
      </c>
      <c r="AG1235" t="s">
        <v>261</v>
      </c>
      <c r="AH1235" t="s">
        <v>137</v>
      </c>
      <c r="AI1235" t="s">
        <v>209</v>
      </c>
      <c r="AJ1235" t="s">
        <v>73</v>
      </c>
      <c r="AK1235" t="s">
        <v>52</v>
      </c>
      <c r="AL1235" t="s">
        <v>75</v>
      </c>
      <c r="AM1235" t="s">
        <v>76</v>
      </c>
      <c r="AN1235" t="s">
        <v>61</v>
      </c>
      <c r="AO1235" t="s">
        <v>219</v>
      </c>
      <c r="AP1235" t="s">
        <v>281</v>
      </c>
      <c r="AQ1235" t="s">
        <v>299</v>
      </c>
      <c r="AR1235" t="s">
        <v>64</v>
      </c>
      <c r="AS1235" t="s">
        <v>55</v>
      </c>
      <c r="AT1235" t="s">
        <v>2842</v>
      </c>
      <c r="AU1235" t="s">
        <v>84</v>
      </c>
    </row>
    <row r="1236" spans="1:47" hidden="1" x14ac:dyDescent="0.3">
      <c r="A1236" t="s">
        <v>5607</v>
      </c>
      <c r="B1236" t="s">
        <v>5608</v>
      </c>
      <c r="C1236" s="1" t="str">
        <f t="shared" si="106"/>
        <v>21:0103</v>
      </c>
      <c r="D1236" s="1" t="str">
        <f t="shared" si="107"/>
        <v>21:0059</v>
      </c>
      <c r="E1236" t="s">
        <v>5609</v>
      </c>
      <c r="F1236" t="s">
        <v>5610</v>
      </c>
      <c r="H1236">
        <v>67.362405600000002</v>
      </c>
      <c r="I1236">
        <v>-113.44665259999999</v>
      </c>
      <c r="J1236" s="1" t="str">
        <f t="shared" si="102"/>
        <v>Till</v>
      </c>
      <c r="K1236" s="1" t="str">
        <f t="shared" si="103"/>
        <v>&lt;63 micron</v>
      </c>
      <c r="L1236" t="s">
        <v>51</v>
      </c>
      <c r="M1236" t="s">
        <v>167</v>
      </c>
      <c r="N1236" t="s">
        <v>53</v>
      </c>
      <c r="O1236" t="s">
        <v>650</v>
      </c>
      <c r="P1236" t="s">
        <v>78</v>
      </c>
      <c r="Q1236" t="s">
        <v>81</v>
      </c>
      <c r="R1236" t="s">
        <v>472</v>
      </c>
      <c r="S1236" t="s">
        <v>114</v>
      </c>
      <c r="T1236" t="s">
        <v>369</v>
      </c>
      <c r="U1236" t="s">
        <v>116</v>
      </c>
      <c r="V1236" t="s">
        <v>95</v>
      </c>
      <c r="W1236" t="s">
        <v>56</v>
      </c>
      <c r="X1236" t="s">
        <v>119</v>
      </c>
      <c r="Y1236" t="s">
        <v>64</v>
      </c>
      <c r="Z1236" t="s">
        <v>51</v>
      </c>
      <c r="AA1236" t="s">
        <v>363</v>
      </c>
      <c r="AB1236" t="s">
        <v>768</v>
      </c>
      <c r="AC1236" t="s">
        <v>81</v>
      </c>
      <c r="AD1236" t="s">
        <v>294</v>
      </c>
      <c r="AE1236" t="s">
        <v>176</v>
      </c>
      <c r="AF1236" t="s">
        <v>69</v>
      </c>
      <c r="AG1236" t="s">
        <v>261</v>
      </c>
      <c r="AH1236" t="s">
        <v>137</v>
      </c>
      <c r="AI1236" t="s">
        <v>72</v>
      </c>
      <c r="AJ1236" t="s">
        <v>73</v>
      </c>
      <c r="AK1236" t="s">
        <v>153</v>
      </c>
      <c r="AL1236" t="s">
        <v>75</v>
      </c>
      <c r="AM1236" t="s">
        <v>76</v>
      </c>
      <c r="AN1236" t="s">
        <v>81</v>
      </c>
      <c r="AO1236" t="s">
        <v>137</v>
      </c>
      <c r="AP1236" t="s">
        <v>281</v>
      </c>
      <c r="AQ1236" t="s">
        <v>92</v>
      </c>
      <c r="AR1236" t="s">
        <v>64</v>
      </c>
      <c r="AS1236" t="s">
        <v>333</v>
      </c>
      <c r="AT1236" t="s">
        <v>146</v>
      </c>
      <c r="AU1236" t="s">
        <v>84</v>
      </c>
    </row>
    <row r="1237" spans="1:47" hidden="1" x14ac:dyDescent="0.3">
      <c r="A1237" t="s">
        <v>5611</v>
      </c>
      <c r="B1237" t="s">
        <v>5612</v>
      </c>
      <c r="C1237" s="1" t="str">
        <f t="shared" si="106"/>
        <v>21:0103</v>
      </c>
      <c r="D1237" s="1" t="str">
        <f t="shared" si="107"/>
        <v>21:0059</v>
      </c>
      <c r="E1237" t="s">
        <v>5613</v>
      </c>
      <c r="F1237" t="s">
        <v>5614</v>
      </c>
      <c r="H1237">
        <v>67.402407499999995</v>
      </c>
      <c r="I1237">
        <v>-113.3317723</v>
      </c>
      <c r="J1237" s="1" t="str">
        <f t="shared" si="102"/>
        <v>Till</v>
      </c>
      <c r="K1237" s="1" t="str">
        <f t="shared" si="103"/>
        <v>&lt;63 micron</v>
      </c>
      <c r="L1237" t="s">
        <v>51</v>
      </c>
      <c r="M1237" t="s">
        <v>340</v>
      </c>
      <c r="N1237" t="s">
        <v>53</v>
      </c>
      <c r="O1237" t="s">
        <v>457</v>
      </c>
      <c r="P1237" t="s">
        <v>78</v>
      </c>
      <c r="Q1237" t="s">
        <v>56</v>
      </c>
      <c r="R1237" t="s">
        <v>190</v>
      </c>
      <c r="S1237" t="s">
        <v>260</v>
      </c>
      <c r="T1237" t="s">
        <v>249</v>
      </c>
      <c r="U1237" t="s">
        <v>56</v>
      </c>
      <c r="V1237" t="s">
        <v>95</v>
      </c>
      <c r="W1237" t="s">
        <v>4765</v>
      </c>
      <c r="X1237" t="s">
        <v>72</v>
      </c>
      <c r="Y1237" t="s">
        <v>64</v>
      </c>
      <c r="Z1237" t="s">
        <v>51</v>
      </c>
      <c r="AA1237" t="s">
        <v>346</v>
      </c>
      <c r="AB1237" t="s">
        <v>487</v>
      </c>
      <c r="AC1237" t="s">
        <v>64</v>
      </c>
      <c r="AD1237" t="s">
        <v>451</v>
      </c>
      <c r="AE1237" t="s">
        <v>337</v>
      </c>
      <c r="AF1237" t="s">
        <v>69</v>
      </c>
      <c r="AG1237" t="s">
        <v>106</v>
      </c>
      <c r="AH1237" t="s">
        <v>104</v>
      </c>
      <c r="AI1237" t="s">
        <v>166</v>
      </c>
      <c r="AJ1237" t="s">
        <v>73</v>
      </c>
      <c r="AK1237" t="s">
        <v>52</v>
      </c>
      <c r="AL1237" t="s">
        <v>75</v>
      </c>
      <c r="AM1237" t="s">
        <v>76</v>
      </c>
      <c r="AN1237" t="s">
        <v>253</v>
      </c>
      <c r="AO1237" t="s">
        <v>78</v>
      </c>
      <c r="AP1237" t="s">
        <v>178</v>
      </c>
      <c r="AQ1237" t="s">
        <v>333</v>
      </c>
      <c r="AR1237" t="s">
        <v>64</v>
      </c>
      <c r="AS1237" t="s">
        <v>299</v>
      </c>
      <c r="AT1237" t="s">
        <v>171</v>
      </c>
      <c r="AU1237" t="s">
        <v>84</v>
      </c>
    </row>
    <row r="1238" spans="1:47" hidden="1" x14ac:dyDescent="0.3">
      <c r="A1238" t="s">
        <v>5615</v>
      </c>
      <c r="B1238" t="s">
        <v>5616</v>
      </c>
      <c r="C1238" s="1" t="str">
        <f t="shared" si="106"/>
        <v>21:0103</v>
      </c>
      <c r="D1238" s="1" t="str">
        <f t="shared" si="107"/>
        <v>21:0059</v>
      </c>
      <c r="E1238" t="s">
        <v>5617</v>
      </c>
      <c r="F1238" t="s">
        <v>5618</v>
      </c>
      <c r="H1238">
        <v>67.424540300000004</v>
      </c>
      <c r="I1238">
        <v>-113.4722806</v>
      </c>
      <c r="J1238" s="1" t="str">
        <f t="shared" si="102"/>
        <v>Till</v>
      </c>
      <c r="K1238" s="1" t="str">
        <f t="shared" si="103"/>
        <v>&lt;63 micron</v>
      </c>
      <c r="L1238" t="s">
        <v>51</v>
      </c>
      <c r="M1238" t="s">
        <v>55</v>
      </c>
      <c r="N1238" t="s">
        <v>53</v>
      </c>
      <c r="O1238" t="s">
        <v>397</v>
      </c>
      <c r="P1238" t="s">
        <v>78</v>
      </c>
      <c r="Q1238" t="s">
        <v>259</v>
      </c>
      <c r="R1238" t="s">
        <v>190</v>
      </c>
      <c r="S1238" t="s">
        <v>58</v>
      </c>
      <c r="T1238" t="s">
        <v>308</v>
      </c>
      <c r="U1238" t="s">
        <v>116</v>
      </c>
      <c r="V1238" t="s">
        <v>95</v>
      </c>
      <c r="W1238" t="s">
        <v>795</v>
      </c>
      <c r="X1238" t="s">
        <v>119</v>
      </c>
      <c r="Y1238" t="s">
        <v>64</v>
      </c>
      <c r="Z1238" t="s">
        <v>51</v>
      </c>
      <c r="AA1238" t="s">
        <v>284</v>
      </c>
      <c r="AB1238" t="s">
        <v>789</v>
      </c>
      <c r="AC1238" t="s">
        <v>64</v>
      </c>
      <c r="AD1238" t="s">
        <v>1492</v>
      </c>
      <c r="AE1238" t="s">
        <v>336</v>
      </c>
      <c r="AF1238" t="s">
        <v>69</v>
      </c>
      <c r="AG1238" t="s">
        <v>261</v>
      </c>
      <c r="AH1238" t="s">
        <v>104</v>
      </c>
      <c r="AI1238" t="s">
        <v>58</v>
      </c>
      <c r="AJ1238" t="s">
        <v>73</v>
      </c>
      <c r="AK1238" t="s">
        <v>208</v>
      </c>
      <c r="AL1238" t="s">
        <v>75</v>
      </c>
      <c r="AM1238" t="s">
        <v>76</v>
      </c>
      <c r="AN1238" t="s">
        <v>154</v>
      </c>
      <c r="AO1238" t="s">
        <v>137</v>
      </c>
      <c r="AP1238" t="s">
        <v>178</v>
      </c>
      <c r="AQ1238" t="s">
        <v>55</v>
      </c>
      <c r="AR1238" t="s">
        <v>64</v>
      </c>
      <c r="AS1238" t="s">
        <v>126</v>
      </c>
      <c r="AT1238" t="s">
        <v>217</v>
      </c>
      <c r="AU1238" t="s">
        <v>84</v>
      </c>
    </row>
    <row r="1239" spans="1:47" hidden="1" x14ac:dyDescent="0.3">
      <c r="A1239" t="s">
        <v>5619</v>
      </c>
      <c r="B1239" t="s">
        <v>5620</v>
      </c>
      <c r="C1239" s="1" t="str">
        <f t="shared" si="106"/>
        <v>21:0103</v>
      </c>
      <c r="D1239" s="1" t="str">
        <f t="shared" si="107"/>
        <v>21:0059</v>
      </c>
      <c r="E1239" t="s">
        <v>5621</v>
      </c>
      <c r="F1239" t="s">
        <v>5622</v>
      </c>
      <c r="H1239">
        <v>67.476852300000004</v>
      </c>
      <c r="I1239">
        <v>-113.4019746</v>
      </c>
      <c r="J1239" s="1" t="str">
        <f t="shared" si="102"/>
        <v>Till</v>
      </c>
      <c r="K1239" s="1" t="str">
        <f t="shared" si="103"/>
        <v>&lt;63 micron</v>
      </c>
      <c r="L1239" t="s">
        <v>51</v>
      </c>
      <c r="M1239" t="s">
        <v>210</v>
      </c>
      <c r="N1239" t="s">
        <v>53</v>
      </c>
      <c r="O1239" t="s">
        <v>5623</v>
      </c>
      <c r="P1239" t="s">
        <v>333</v>
      </c>
      <c r="Q1239" t="s">
        <v>56</v>
      </c>
      <c r="R1239" t="s">
        <v>115</v>
      </c>
      <c r="S1239" t="s">
        <v>114</v>
      </c>
      <c r="T1239" t="s">
        <v>93</v>
      </c>
      <c r="U1239" t="s">
        <v>56</v>
      </c>
      <c r="V1239" t="s">
        <v>95</v>
      </c>
      <c r="W1239" t="s">
        <v>518</v>
      </c>
      <c r="X1239" t="s">
        <v>119</v>
      </c>
      <c r="Y1239" t="s">
        <v>64</v>
      </c>
      <c r="Z1239" t="s">
        <v>51</v>
      </c>
      <c r="AA1239" t="s">
        <v>354</v>
      </c>
      <c r="AB1239" t="s">
        <v>2055</v>
      </c>
      <c r="AC1239" t="s">
        <v>64</v>
      </c>
      <c r="AD1239" t="s">
        <v>1492</v>
      </c>
      <c r="AE1239" t="s">
        <v>334</v>
      </c>
      <c r="AF1239" t="s">
        <v>69</v>
      </c>
      <c r="AG1239" t="s">
        <v>238</v>
      </c>
      <c r="AH1239" t="s">
        <v>168</v>
      </c>
      <c r="AI1239" t="s">
        <v>58</v>
      </c>
      <c r="AJ1239" t="s">
        <v>73</v>
      </c>
      <c r="AK1239" t="s">
        <v>124</v>
      </c>
      <c r="AL1239" t="s">
        <v>75</v>
      </c>
      <c r="AM1239" t="s">
        <v>76</v>
      </c>
      <c r="AN1239" t="s">
        <v>78</v>
      </c>
      <c r="AO1239" t="s">
        <v>78</v>
      </c>
      <c r="AP1239" t="s">
        <v>281</v>
      </c>
      <c r="AQ1239" t="s">
        <v>82</v>
      </c>
      <c r="AR1239" t="s">
        <v>64</v>
      </c>
      <c r="AS1239" t="s">
        <v>92</v>
      </c>
      <c r="AT1239" t="s">
        <v>211</v>
      </c>
      <c r="AU1239" t="s">
        <v>84</v>
      </c>
    </row>
    <row r="1240" spans="1:47" hidden="1" x14ac:dyDescent="0.3">
      <c r="A1240" t="s">
        <v>5624</v>
      </c>
      <c r="B1240" t="s">
        <v>5625</v>
      </c>
      <c r="C1240" s="1" t="str">
        <f t="shared" si="106"/>
        <v>21:0103</v>
      </c>
      <c r="D1240" s="1" t="str">
        <f t="shared" si="107"/>
        <v>21:0059</v>
      </c>
      <c r="E1240" t="s">
        <v>5626</v>
      </c>
      <c r="F1240" t="s">
        <v>5627</v>
      </c>
      <c r="H1240">
        <v>67.458463499999993</v>
      </c>
      <c r="I1240">
        <v>-113.2126557</v>
      </c>
      <c r="J1240" s="1" t="str">
        <f t="shared" si="102"/>
        <v>Till</v>
      </c>
      <c r="K1240" s="1" t="str">
        <f t="shared" si="103"/>
        <v>&lt;63 micron</v>
      </c>
      <c r="L1240" t="s">
        <v>51</v>
      </c>
      <c r="M1240" t="s">
        <v>595</v>
      </c>
      <c r="N1240" t="s">
        <v>116</v>
      </c>
      <c r="O1240" t="s">
        <v>5432</v>
      </c>
      <c r="P1240" t="s">
        <v>481</v>
      </c>
      <c r="Q1240" t="s">
        <v>56</v>
      </c>
      <c r="R1240" t="s">
        <v>562</v>
      </c>
      <c r="S1240" t="s">
        <v>260</v>
      </c>
      <c r="T1240" t="s">
        <v>384</v>
      </c>
      <c r="U1240" t="s">
        <v>116</v>
      </c>
      <c r="V1240" t="s">
        <v>154</v>
      </c>
      <c r="W1240" t="s">
        <v>340</v>
      </c>
      <c r="X1240" t="s">
        <v>60</v>
      </c>
      <c r="Y1240" t="s">
        <v>64</v>
      </c>
      <c r="Z1240" t="s">
        <v>51</v>
      </c>
      <c r="AA1240" t="s">
        <v>346</v>
      </c>
      <c r="AB1240" t="s">
        <v>487</v>
      </c>
      <c r="AC1240" t="s">
        <v>64</v>
      </c>
      <c r="AD1240" t="s">
        <v>5370</v>
      </c>
      <c r="AE1240" t="s">
        <v>101</v>
      </c>
      <c r="AF1240" t="s">
        <v>69</v>
      </c>
      <c r="AG1240" t="s">
        <v>70</v>
      </c>
      <c r="AH1240" t="s">
        <v>104</v>
      </c>
      <c r="AI1240" t="s">
        <v>209</v>
      </c>
      <c r="AJ1240" t="s">
        <v>73</v>
      </c>
      <c r="AK1240" t="s">
        <v>196</v>
      </c>
      <c r="AL1240" t="s">
        <v>75</v>
      </c>
      <c r="AM1240" t="s">
        <v>76</v>
      </c>
      <c r="AN1240" t="s">
        <v>61</v>
      </c>
      <c r="AO1240" t="s">
        <v>137</v>
      </c>
      <c r="AP1240" t="s">
        <v>79</v>
      </c>
      <c r="AQ1240" t="s">
        <v>196</v>
      </c>
      <c r="AR1240" t="s">
        <v>64</v>
      </c>
      <c r="AS1240" t="s">
        <v>299</v>
      </c>
      <c r="AT1240" t="s">
        <v>249</v>
      </c>
      <c r="AU1240" t="s">
        <v>84</v>
      </c>
    </row>
    <row r="1241" spans="1:47" hidden="1" x14ac:dyDescent="0.3">
      <c r="A1241" t="s">
        <v>5628</v>
      </c>
      <c r="B1241" t="s">
        <v>5629</v>
      </c>
      <c r="C1241" s="1" t="str">
        <f t="shared" si="106"/>
        <v>21:0103</v>
      </c>
      <c r="D1241" s="1" t="str">
        <f t="shared" si="107"/>
        <v>21:0059</v>
      </c>
      <c r="E1241" t="s">
        <v>5626</v>
      </c>
      <c r="F1241" t="s">
        <v>5630</v>
      </c>
      <c r="H1241">
        <v>67.458463499999993</v>
      </c>
      <c r="I1241">
        <v>-113.2126557</v>
      </c>
      <c r="J1241" s="1" t="str">
        <f t="shared" ref="J1241:J1283" si="108">HYPERLINK("https://geochem.nrcan.gc.ca/cdogs/content/kwd/kwd020044_e.htm", "Till")</f>
        <v>Till</v>
      </c>
      <c r="K1241" s="1" t="str">
        <f t="shared" ref="K1241:K1283" si="109">HYPERLINK("https://geochem.nrcan.gc.ca/cdogs/content/kwd/kwd080004_e.htm", "&lt;63 micron")</f>
        <v>&lt;63 micron</v>
      </c>
      <c r="L1241" t="s">
        <v>51</v>
      </c>
      <c r="M1241" t="s">
        <v>405</v>
      </c>
      <c r="N1241" t="s">
        <v>97</v>
      </c>
      <c r="O1241" t="s">
        <v>2632</v>
      </c>
      <c r="P1241" t="s">
        <v>170</v>
      </c>
      <c r="Q1241" t="s">
        <v>81</v>
      </c>
      <c r="R1241" t="s">
        <v>197</v>
      </c>
      <c r="S1241" t="s">
        <v>114</v>
      </c>
      <c r="T1241" t="s">
        <v>308</v>
      </c>
      <c r="U1241" t="s">
        <v>116</v>
      </c>
      <c r="V1241" t="s">
        <v>147</v>
      </c>
      <c r="W1241" t="s">
        <v>4905</v>
      </c>
      <c r="X1241" t="s">
        <v>181</v>
      </c>
      <c r="Y1241" t="s">
        <v>64</v>
      </c>
      <c r="Z1241" t="s">
        <v>51</v>
      </c>
      <c r="AA1241" t="s">
        <v>346</v>
      </c>
      <c r="AB1241" t="s">
        <v>2055</v>
      </c>
      <c r="AC1241" t="s">
        <v>63</v>
      </c>
      <c r="AD1241" t="s">
        <v>2605</v>
      </c>
      <c r="AE1241" t="s">
        <v>101</v>
      </c>
      <c r="AF1241" t="s">
        <v>594</v>
      </c>
      <c r="AG1241" t="s">
        <v>261</v>
      </c>
      <c r="AH1241" t="s">
        <v>168</v>
      </c>
      <c r="AI1241" t="s">
        <v>58</v>
      </c>
      <c r="AJ1241" t="s">
        <v>73</v>
      </c>
      <c r="AK1241" t="s">
        <v>196</v>
      </c>
      <c r="AL1241" t="s">
        <v>75</v>
      </c>
      <c r="AM1241" t="s">
        <v>76</v>
      </c>
      <c r="AN1241" t="s">
        <v>139</v>
      </c>
      <c r="AO1241" t="s">
        <v>219</v>
      </c>
      <c r="AP1241" t="s">
        <v>183</v>
      </c>
      <c r="AQ1241" t="s">
        <v>105</v>
      </c>
      <c r="AR1241" t="s">
        <v>64</v>
      </c>
      <c r="AS1241" t="s">
        <v>92</v>
      </c>
      <c r="AT1241" t="s">
        <v>5631</v>
      </c>
      <c r="AU1241" t="s">
        <v>84</v>
      </c>
    </row>
    <row r="1242" spans="1:47" hidden="1" x14ac:dyDescent="0.3">
      <c r="A1242" t="s">
        <v>5632</v>
      </c>
      <c r="B1242" t="s">
        <v>5633</v>
      </c>
      <c r="C1242" s="1" t="str">
        <f t="shared" ref="C1242:C1273" si="110">HYPERLINK("https://geochem.nrcan.gc.ca/cdogs/content/bdl/bdl210103_e.htm", "21:0103")</f>
        <v>21:0103</v>
      </c>
      <c r="D1242" s="1" t="str">
        <f t="shared" ref="D1242:D1273" si="111">HYPERLINK("https://geochem.nrcan.gc.ca/cdogs/content/svy/svy210059_e.htm", "21:0059")</f>
        <v>21:0059</v>
      </c>
      <c r="E1242" t="s">
        <v>5634</v>
      </c>
      <c r="F1242" t="s">
        <v>5635</v>
      </c>
      <c r="H1242">
        <v>67.472471799999994</v>
      </c>
      <c r="I1242">
        <v>-113.05993650000001</v>
      </c>
      <c r="J1242" s="1" t="str">
        <f t="shared" si="108"/>
        <v>Till</v>
      </c>
      <c r="K1242" s="1" t="str">
        <f t="shared" si="109"/>
        <v>&lt;63 micron</v>
      </c>
      <c r="L1242" t="s">
        <v>51</v>
      </c>
      <c r="M1242" t="s">
        <v>264</v>
      </c>
      <c r="N1242" t="s">
        <v>53</v>
      </c>
      <c r="O1242" t="s">
        <v>5329</v>
      </c>
      <c r="P1242" t="s">
        <v>78</v>
      </c>
      <c r="Q1242" t="s">
        <v>60</v>
      </c>
      <c r="R1242" t="s">
        <v>217</v>
      </c>
      <c r="S1242" t="s">
        <v>183</v>
      </c>
      <c r="T1242" t="s">
        <v>93</v>
      </c>
      <c r="U1242" t="s">
        <v>116</v>
      </c>
      <c r="V1242" t="s">
        <v>259</v>
      </c>
      <c r="W1242" t="s">
        <v>5636</v>
      </c>
      <c r="X1242" t="s">
        <v>60</v>
      </c>
      <c r="Y1242" t="s">
        <v>64</v>
      </c>
      <c r="Z1242" t="s">
        <v>51</v>
      </c>
      <c r="AA1242" t="s">
        <v>68</v>
      </c>
      <c r="AB1242" t="s">
        <v>134</v>
      </c>
      <c r="AC1242" t="s">
        <v>56</v>
      </c>
      <c r="AD1242" t="s">
        <v>4775</v>
      </c>
      <c r="AE1242" t="s">
        <v>223</v>
      </c>
      <c r="AF1242" t="s">
        <v>774</v>
      </c>
      <c r="AG1242" t="s">
        <v>261</v>
      </c>
      <c r="AH1242" t="s">
        <v>104</v>
      </c>
      <c r="AI1242" t="s">
        <v>58</v>
      </c>
      <c r="AJ1242" t="s">
        <v>73</v>
      </c>
      <c r="AK1242" t="s">
        <v>210</v>
      </c>
      <c r="AL1242" t="s">
        <v>75</v>
      </c>
      <c r="AM1242" t="s">
        <v>76</v>
      </c>
      <c r="AN1242" t="s">
        <v>78</v>
      </c>
      <c r="AO1242" t="s">
        <v>78</v>
      </c>
      <c r="AP1242" t="s">
        <v>225</v>
      </c>
      <c r="AQ1242" t="s">
        <v>77</v>
      </c>
      <c r="AR1242" t="s">
        <v>64</v>
      </c>
      <c r="AS1242" t="s">
        <v>246</v>
      </c>
      <c r="AT1242" t="s">
        <v>83</v>
      </c>
      <c r="AU1242" t="s">
        <v>84</v>
      </c>
    </row>
    <row r="1243" spans="1:47" hidden="1" x14ac:dyDescent="0.3">
      <c r="A1243" t="s">
        <v>5637</v>
      </c>
      <c r="B1243" t="s">
        <v>5638</v>
      </c>
      <c r="C1243" s="1" t="str">
        <f t="shared" si="110"/>
        <v>21:0103</v>
      </c>
      <c r="D1243" s="1" t="str">
        <f t="shared" si="111"/>
        <v>21:0059</v>
      </c>
      <c r="E1243" t="s">
        <v>5639</v>
      </c>
      <c r="F1243" t="s">
        <v>5640</v>
      </c>
      <c r="H1243">
        <v>67.418406099999999</v>
      </c>
      <c r="I1243">
        <v>-113.1619345</v>
      </c>
      <c r="J1243" s="1" t="str">
        <f t="shared" si="108"/>
        <v>Till</v>
      </c>
      <c r="K1243" s="1" t="str">
        <f t="shared" si="109"/>
        <v>&lt;63 micron</v>
      </c>
      <c r="L1243" t="s">
        <v>51</v>
      </c>
      <c r="M1243" t="s">
        <v>153</v>
      </c>
      <c r="N1243" t="s">
        <v>60</v>
      </c>
      <c r="O1243" t="s">
        <v>5329</v>
      </c>
      <c r="P1243" t="s">
        <v>78</v>
      </c>
      <c r="Q1243" t="s">
        <v>116</v>
      </c>
      <c r="R1243" t="s">
        <v>113</v>
      </c>
      <c r="S1243" t="s">
        <v>260</v>
      </c>
      <c r="T1243" t="s">
        <v>127</v>
      </c>
      <c r="U1243" t="s">
        <v>60</v>
      </c>
      <c r="V1243" t="s">
        <v>95</v>
      </c>
      <c r="W1243" t="s">
        <v>5636</v>
      </c>
      <c r="X1243" t="s">
        <v>181</v>
      </c>
      <c r="Y1243" t="s">
        <v>64</v>
      </c>
      <c r="Z1243" t="s">
        <v>51</v>
      </c>
      <c r="AA1243" t="s">
        <v>65</v>
      </c>
      <c r="AB1243" t="s">
        <v>391</v>
      </c>
      <c r="AC1243" t="s">
        <v>64</v>
      </c>
      <c r="AD1243" t="s">
        <v>550</v>
      </c>
      <c r="AE1243" t="s">
        <v>162</v>
      </c>
      <c r="AF1243" t="s">
        <v>69</v>
      </c>
      <c r="AG1243" t="s">
        <v>224</v>
      </c>
      <c r="AH1243" t="s">
        <v>137</v>
      </c>
      <c r="AI1243" t="s">
        <v>58</v>
      </c>
      <c r="AJ1243" t="s">
        <v>73</v>
      </c>
      <c r="AK1243" t="s">
        <v>52</v>
      </c>
      <c r="AL1243" t="s">
        <v>75</v>
      </c>
      <c r="AM1243" t="s">
        <v>76</v>
      </c>
      <c r="AN1243" t="s">
        <v>253</v>
      </c>
      <c r="AO1243" t="s">
        <v>78</v>
      </c>
      <c r="AP1243" t="s">
        <v>111</v>
      </c>
      <c r="AQ1243" t="s">
        <v>299</v>
      </c>
      <c r="AR1243" t="s">
        <v>64</v>
      </c>
      <c r="AS1243" t="s">
        <v>126</v>
      </c>
      <c r="AT1243" t="s">
        <v>106</v>
      </c>
      <c r="AU1243" t="s">
        <v>84</v>
      </c>
    </row>
    <row r="1244" spans="1:47" hidden="1" x14ac:dyDescent="0.3">
      <c r="A1244" t="s">
        <v>5641</v>
      </c>
      <c r="B1244" t="s">
        <v>5642</v>
      </c>
      <c r="C1244" s="1" t="str">
        <f t="shared" si="110"/>
        <v>21:0103</v>
      </c>
      <c r="D1244" s="1" t="str">
        <f t="shared" si="111"/>
        <v>21:0059</v>
      </c>
      <c r="E1244" t="s">
        <v>5643</v>
      </c>
      <c r="F1244" t="s">
        <v>5644</v>
      </c>
      <c r="H1244">
        <v>67.407160000000005</v>
      </c>
      <c r="I1244">
        <v>-113.0577442</v>
      </c>
      <c r="J1244" s="1" t="str">
        <f t="shared" si="108"/>
        <v>Till</v>
      </c>
      <c r="K1244" s="1" t="str">
        <f t="shared" si="109"/>
        <v>&lt;63 micron</v>
      </c>
      <c r="L1244" t="s">
        <v>51</v>
      </c>
      <c r="M1244" t="s">
        <v>55</v>
      </c>
      <c r="N1244" t="s">
        <v>181</v>
      </c>
      <c r="O1244" t="s">
        <v>5323</v>
      </c>
      <c r="P1244" t="s">
        <v>78</v>
      </c>
      <c r="Q1244" t="s">
        <v>56</v>
      </c>
      <c r="R1244" t="s">
        <v>113</v>
      </c>
      <c r="S1244" t="s">
        <v>72</v>
      </c>
      <c r="T1244" t="s">
        <v>218</v>
      </c>
      <c r="U1244" t="s">
        <v>116</v>
      </c>
      <c r="V1244" t="s">
        <v>154</v>
      </c>
      <c r="W1244" t="s">
        <v>2935</v>
      </c>
      <c r="X1244" t="s">
        <v>97</v>
      </c>
      <c r="Y1244" t="s">
        <v>64</v>
      </c>
      <c r="Z1244" t="s">
        <v>51</v>
      </c>
      <c r="AA1244" t="s">
        <v>814</v>
      </c>
      <c r="AB1244" t="s">
        <v>2055</v>
      </c>
      <c r="AC1244" t="s">
        <v>64</v>
      </c>
      <c r="AD1244" t="s">
        <v>1414</v>
      </c>
      <c r="AE1244" t="s">
        <v>152</v>
      </c>
      <c r="AF1244" t="s">
        <v>69</v>
      </c>
      <c r="AG1244" t="s">
        <v>106</v>
      </c>
      <c r="AH1244" t="s">
        <v>104</v>
      </c>
      <c r="AI1244" t="s">
        <v>72</v>
      </c>
      <c r="AJ1244" t="s">
        <v>73</v>
      </c>
      <c r="AK1244" t="s">
        <v>196</v>
      </c>
      <c r="AL1244" t="s">
        <v>75</v>
      </c>
      <c r="AM1244" t="s">
        <v>76</v>
      </c>
      <c r="AN1244" t="s">
        <v>117</v>
      </c>
      <c r="AO1244" t="s">
        <v>168</v>
      </c>
      <c r="AP1244" t="s">
        <v>183</v>
      </c>
      <c r="AQ1244" t="s">
        <v>246</v>
      </c>
      <c r="AR1244" t="s">
        <v>64</v>
      </c>
      <c r="AS1244" t="s">
        <v>92</v>
      </c>
      <c r="AT1244" t="s">
        <v>692</v>
      </c>
      <c r="AU1244" t="s">
        <v>84</v>
      </c>
    </row>
    <row r="1245" spans="1:47" hidden="1" x14ac:dyDescent="0.3">
      <c r="A1245" t="s">
        <v>5645</v>
      </c>
      <c r="B1245" t="s">
        <v>5646</v>
      </c>
      <c r="C1245" s="1" t="str">
        <f t="shared" si="110"/>
        <v>21:0103</v>
      </c>
      <c r="D1245" s="1" t="str">
        <f t="shared" si="111"/>
        <v>21:0059</v>
      </c>
      <c r="E1245" t="s">
        <v>5647</v>
      </c>
      <c r="F1245" t="s">
        <v>5648</v>
      </c>
      <c r="H1245">
        <v>67.358562599999999</v>
      </c>
      <c r="I1245">
        <v>-113.0712577</v>
      </c>
      <c r="J1245" s="1" t="str">
        <f t="shared" si="108"/>
        <v>Till</v>
      </c>
      <c r="K1245" s="1" t="str">
        <f t="shared" si="109"/>
        <v>&lt;63 micron</v>
      </c>
      <c r="L1245" t="s">
        <v>51</v>
      </c>
      <c r="M1245" t="s">
        <v>167</v>
      </c>
      <c r="N1245" t="s">
        <v>53</v>
      </c>
      <c r="O1245" t="s">
        <v>2632</v>
      </c>
      <c r="P1245" t="s">
        <v>340</v>
      </c>
      <c r="Q1245" t="s">
        <v>64</v>
      </c>
      <c r="R1245" t="s">
        <v>825</v>
      </c>
      <c r="S1245" t="s">
        <v>225</v>
      </c>
      <c r="T1245" t="s">
        <v>217</v>
      </c>
      <c r="U1245" t="s">
        <v>116</v>
      </c>
      <c r="V1245" t="s">
        <v>147</v>
      </c>
      <c r="W1245" t="s">
        <v>1041</v>
      </c>
      <c r="X1245" t="s">
        <v>97</v>
      </c>
      <c r="Y1245" t="s">
        <v>64</v>
      </c>
      <c r="Z1245" t="s">
        <v>51</v>
      </c>
      <c r="AA1245" t="s">
        <v>211</v>
      </c>
      <c r="AB1245" t="s">
        <v>2761</v>
      </c>
      <c r="AC1245" t="s">
        <v>64</v>
      </c>
      <c r="AD1245" t="s">
        <v>888</v>
      </c>
      <c r="AE1245" t="s">
        <v>334</v>
      </c>
      <c r="AF1245" t="s">
        <v>69</v>
      </c>
      <c r="AG1245" t="s">
        <v>70</v>
      </c>
      <c r="AH1245" t="s">
        <v>61</v>
      </c>
      <c r="AI1245" t="s">
        <v>209</v>
      </c>
      <c r="AJ1245" t="s">
        <v>73</v>
      </c>
      <c r="AK1245" t="s">
        <v>74</v>
      </c>
      <c r="AL1245" t="s">
        <v>75</v>
      </c>
      <c r="AM1245" t="s">
        <v>76</v>
      </c>
      <c r="AN1245" t="s">
        <v>253</v>
      </c>
      <c r="AO1245" t="s">
        <v>154</v>
      </c>
      <c r="AP1245" t="s">
        <v>79</v>
      </c>
      <c r="AQ1245" t="s">
        <v>348</v>
      </c>
      <c r="AR1245" t="s">
        <v>64</v>
      </c>
      <c r="AS1245" t="s">
        <v>333</v>
      </c>
      <c r="AT1245" t="s">
        <v>5649</v>
      </c>
      <c r="AU1245" t="s">
        <v>84</v>
      </c>
    </row>
    <row r="1246" spans="1:47" hidden="1" x14ac:dyDescent="0.3">
      <c r="A1246" t="s">
        <v>5650</v>
      </c>
      <c r="B1246" t="s">
        <v>5651</v>
      </c>
      <c r="C1246" s="1" t="str">
        <f t="shared" si="110"/>
        <v>21:0103</v>
      </c>
      <c r="D1246" s="1" t="str">
        <f t="shared" si="111"/>
        <v>21:0059</v>
      </c>
      <c r="E1246" t="s">
        <v>5652</v>
      </c>
      <c r="F1246" t="s">
        <v>5653</v>
      </c>
      <c r="H1246">
        <v>67.276668400000005</v>
      </c>
      <c r="I1246">
        <v>-113.09582</v>
      </c>
      <c r="J1246" s="1" t="str">
        <f t="shared" si="108"/>
        <v>Till</v>
      </c>
      <c r="K1246" s="1" t="str">
        <f t="shared" si="109"/>
        <v>&lt;63 micron</v>
      </c>
      <c r="L1246" t="s">
        <v>51</v>
      </c>
      <c r="M1246" t="s">
        <v>321</v>
      </c>
      <c r="N1246" t="s">
        <v>53</v>
      </c>
      <c r="O1246" t="s">
        <v>5654</v>
      </c>
      <c r="P1246" t="s">
        <v>422</v>
      </c>
      <c r="Q1246" t="s">
        <v>56</v>
      </c>
      <c r="R1246" t="s">
        <v>132</v>
      </c>
      <c r="S1246" t="s">
        <v>114</v>
      </c>
      <c r="T1246" t="s">
        <v>249</v>
      </c>
      <c r="U1246" t="s">
        <v>116</v>
      </c>
      <c r="V1246" t="s">
        <v>95</v>
      </c>
      <c r="W1246" t="s">
        <v>4415</v>
      </c>
      <c r="X1246" t="s">
        <v>97</v>
      </c>
      <c r="Y1246" t="s">
        <v>64</v>
      </c>
      <c r="Z1246" t="s">
        <v>51</v>
      </c>
      <c r="AA1246" t="s">
        <v>65</v>
      </c>
      <c r="AB1246" t="s">
        <v>576</v>
      </c>
      <c r="AC1246" t="s">
        <v>64</v>
      </c>
      <c r="AD1246" t="s">
        <v>95</v>
      </c>
      <c r="AE1246" t="s">
        <v>223</v>
      </c>
      <c r="AF1246" t="s">
        <v>106</v>
      </c>
      <c r="AG1246" t="s">
        <v>774</v>
      </c>
      <c r="AH1246" t="s">
        <v>219</v>
      </c>
      <c r="AI1246" t="s">
        <v>232</v>
      </c>
      <c r="AJ1246" t="s">
        <v>73</v>
      </c>
      <c r="AK1246" t="s">
        <v>314</v>
      </c>
      <c r="AL1246" t="s">
        <v>75</v>
      </c>
      <c r="AM1246" t="s">
        <v>76</v>
      </c>
      <c r="AN1246" t="s">
        <v>78</v>
      </c>
      <c r="AO1246" t="s">
        <v>137</v>
      </c>
      <c r="AP1246" t="s">
        <v>183</v>
      </c>
      <c r="AQ1246" t="s">
        <v>92</v>
      </c>
      <c r="AR1246" t="s">
        <v>64</v>
      </c>
      <c r="AS1246" t="s">
        <v>55</v>
      </c>
      <c r="AT1246" t="s">
        <v>2993</v>
      </c>
      <c r="AU1246" t="s">
        <v>84</v>
      </c>
    </row>
    <row r="1247" spans="1:47" hidden="1" x14ac:dyDescent="0.3">
      <c r="A1247" t="s">
        <v>5655</v>
      </c>
      <c r="B1247" t="s">
        <v>5656</v>
      </c>
      <c r="C1247" s="1" t="str">
        <f t="shared" si="110"/>
        <v>21:0103</v>
      </c>
      <c r="D1247" s="1" t="str">
        <f t="shared" si="111"/>
        <v>21:0059</v>
      </c>
      <c r="E1247" t="s">
        <v>5657</v>
      </c>
      <c r="F1247" t="s">
        <v>5658</v>
      </c>
      <c r="H1247">
        <v>67.2906859</v>
      </c>
      <c r="I1247">
        <v>-112.9363948</v>
      </c>
      <c r="J1247" s="1" t="str">
        <f t="shared" si="108"/>
        <v>Till</v>
      </c>
      <c r="K1247" s="1" t="str">
        <f t="shared" si="109"/>
        <v>&lt;63 micron</v>
      </c>
      <c r="L1247" t="s">
        <v>51</v>
      </c>
      <c r="M1247" t="s">
        <v>339</v>
      </c>
      <c r="N1247" t="s">
        <v>53</v>
      </c>
      <c r="O1247" t="s">
        <v>5659</v>
      </c>
      <c r="P1247" t="s">
        <v>114</v>
      </c>
      <c r="Q1247" t="s">
        <v>259</v>
      </c>
      <c r="R1247" t="s">
        <v>164</v>
      </c>
      <c r="S1247" t="s">
        <v>119</v>
      </c>
      <c r="T1247" t="s">
        <v>211</v>
      </c>
      <c r="U1247" t="s">
        <v>56</v>
      </c>
      <c r="V1247" t="s">
        <v>95</v>
      </c>
      <c r="W1247" t="s">
        <v>1570</v>
      </c>
      <c r="X1247" t="s">
        <v>181</v>
      </c>
      <c r="Y1247" t="s">
        <v>64</v>
      </c>
      <c r="Z1247" t="s">
        <v>51</v>
      </c>
      <c r="AA1247" t="s">
        <v>192</v>
      </c>
      <c r="AB1247" t="s">
        <v>606</v>
      </c>
      <c r="AC1247" t="s">
        <v>64</v>
      </c>
      <c r="AD1247" t="s">
        <v>550</v>
      </c>
      <c r="AE1247" t="s">
        <v>287</v>
      </c>
      <c r="AF1247" t="s">
        <v>69</v>
      </c>
      <c r="AG1247" t="s">
        <v>115</v>
      </c>
      <c r="AH1247" t="s">
        <v>391</v>
      </c>
      <c r="AI1247" t="s">
        <v>166</v>
      </c>
      <c r="AJ1247" t="s">
        <v>73</v>
      </c>
      <c r="AK1247" t="s">
        <v>210</v>
      </c>
      <c r="AL1247" t="s">
        <v>75</v>
      </c>
      <c r="AM1247" t="s">
        <v>76</v>
      </c>
      <c r="AN1247" t="s">
        <v>95</v>
      </c>
      <c r="AO1247" t="s">
        <v>104</v>
      </c>
      <c r="AP1247" t="s">
        <v>114</v>
      </c>
      <c r="AQ1247" t="s">
        <v>436</v>
      </c>
      <c r="AR1247" t="s">
        <v>64</v>
      </c>
      <c r="AS1247" t="s">
        <v>299</v>
      </c>
      <c r="AT1247" t="s">
        <v>692</v>
      </c>
      <c r="AU1247" t="s">
        <v>84</v>
      </c>
    </row>
    <row r="1248" spans="1:47" hidden="1" x14ac:dyDescent="0.3">
      <c r="A1248" t="s">
        <v>5660</v>
      </c>
      <c r="B1248" t="s">
        <v>5661</v>
      </c>
      <c r="C1248" s="1" t="str">
        <f t="shared" si="110"/>
        <v>21:0103</v>
      </c>
      <c r="D1248" s="1" t="str">
        <f t="shared" si="111"/>
        <v>21:0059</v>
      </c>
      <c r="E1248" t="s">
        <v>5657</v>
      </c>
      <c r="F1248" t="s">
        <v>5662</v>
      </c>
      <c r="H1248">
        <v>67.2906859</v>
      </c>
      <c r="I1248">
        <v>-112.9363948</v>
      </c>
      <c r="J1248" s="1" t="str">
        <f t="shared" si="108"/>
        <v>Till</v>
      </c>
      <c r="K1248" s="1" t="str">
        <f t="shared" si="109"/>
        <v>&lt;63 micron</v>
      </c>
      <c r="L1248" t="s">
        <v>51</v>
      </c>
      <c r="M1248" t="s">
        <v>52</v>
      </c>
      <c r="N1248" t="s">
        <v>53</v>
      </c>
      <c r="O1248" t="s">
        <v>5663</v>
      </c>
      <c r="P1248" t="s">
        <v>260</v>
      </c>
      <c r="Q1248" t="s">
        <v>56</v>
      </c>
      <c r="R1248" t="s">
        <v>414</v>
      </c>
      <c r="S1248" t="s">
        <v>119</v>
      </c>
      <c r="T1248" t="s">
        <v>296</v>
      </c>
      <c r="U1248" t="s">
        <v>56</v>
      </c>
      <c r="V1248" t="s">
        <v>219</v>
      </c>
      <c r="W1248" t="s">
        <v>779</v>
      </c>
      <c r="X1248" t="s">
        <v>97</v>
      </c>
      <c r="Y1248" t="s">
        <v>64</v>
      </c>
      <c r="Z1248" t="s">
        <v>51</v>
      </c>
      <c r="AA1248" t="s">
        <v>334</v>
      </c>
      <c r="AB1248" t="s">
        <v>391</v>
      </c>
      <c r="AC1248" t="s">
        <v>60</v>
      </c>
      <c r="AD1248" t="s">
        <v>294</v>
      </c>
      <c r="AE1248" t="s">
        <v>269</v>
      </c>
      <c r="AF1248" t="s">
        <v>69</v>
      </c>
      <c r="AG1248" t="s">
        <v>224</v>
      </c>
      <c r="AH1248" t="s">
        <v>251</v>
      </c>
      <c r="AI1248" t="s">
        <v>570</v>
      </c>
      <c r="AJ1248" t="s">
        <v>73</v>
      </c>
      <c r="AK1248" t="s">
        <v>210</v>
      </c>
      <c r="AL1248" t="s">
        <v>75</v>
      </c>
      <c r="AM1248" t="s">
        <v>76</v>
      </c>
      <c r="AN1248" t="s">
        <v>77</v>
      </c>
      <c r="AO1248" t="s">
        <v>251</v>
      </c>
      <c r="AP1248" t="s">
        <v>58</v>
      </c>
      <c r="AQ1248" t="s">
        <v>126</v>
      </c>
      <c r="AR1248" t="s">
        <v>64</v>
      </c>
      <c r="AS1248" t="s">
        <v>246</v>
      </c>
      <c r="AT1248" t="s">
        <v>5664</v>
      </c>
      <c r="AU1248" t="s">
        <v>84</v>
      </c>
    </row>
    <row r="1249" spans="1:47" hidden="1" x14ac:dyDescent="0.3">
      <c r="A1249" t="s">
        <v>5665</v>
      </c>
      <c r="B1249" t="s">
        <v>5666</v>
      </c>
      <c r="C1249" s="1" t="str">
        <f t="shared" si="110"/>
        <v>21:0103</v>
      </c>
      <c r="D1249" s="1" t="str">
        <f t="shared" si="111"/>
        <v>21:0059</v>
      </c>
      <c r="E1249" t="s">
        <v>5667</v>
      </c>
      <c r="F1249" t="s">
        <v>5668</v>
      </c>
      <c r="H1249">
        <v>67.278254099999998</v>
      </c>
      <c r="I1249">
        <v>-112.83111409999999</v>
      </c>
      <c r="J1249" s="1" t="str">
        <f t="shared" si="108"/>
        <v>Till</v>
      </c>
      <c r="K1249" s="1" t="str">
        <f t="shared" si="109"/>
        <v>&lt;63 micron</v>
      </c>
      <c r="L1249" t="s">
        <v>51</v>
      </c>
      <c r="M1249" t="s">
        <v>72</v>
      </c>
      <c r="N1249" t="s">
        <v>53</v>
      </c>
      <c r="O1249" t="s">
        <v>512</v>
      </c>
      <c r="P1249" t="s">
        <v>405</v>
      </c>
      <c r="Q1249" t="s">
        <v>56</v>
      </c>
      <c r="R1249" t="s">
        <v>145</v>
      </c>
      <c r="S1249" t="s">
        <v>260</v>
      </c>
      <c r="T1249" t="s">
        <v>413</v>
      </c>
      <c r="U1249" t="s">
        <v>116</v>
      </c>
      <c r="V1249" t="s">
        <v>61</v>
      </c>
      <c r="W1249" t="s">
        <v>5669</v>
      </c>
      <c r="X1249" t="s">
        <v>181</v>
      </c>
      <c r="Y1249" t="s">
        <v>64</v>
      </c>
      <c r="Z1249" t="s">
        <v>51</v>
      </c>
      <c r="AA1249" t="s">
        <v>318</v>
      </c>
      <c r="AB1249" t="s">
        <v>768</v>
      </c>
      <c r="AC1249" t="s">
        <v>81</v>
      </c>
      <c r="AD1249" t="s">
        <v>1473</v>
      </c>
      <c r="AE1249" t="s">
        <v>223</v>
      </c>
      <c r="AF1249" t="s">
        <v>69</v>
      </c>
      <c r="AG1249" t="s">
        <v>494</v>
      </c>
      <c r="AH1249" t="s">
        <v>95</v>
      </c>
      <c r="AI1249" t="s">
        <v>72</v>
      </c>
      <c r="AJ1249" t="s">
        <v>73</v>
      </c>
      <c r="AK1249" t="s">
        <v>52</v>
      </c>
      <c r="AL1249" t="s">
        <v>75</v>
      </c>
      <c r="AM1249" t="s">
        <v>76</v>
      </c>
      <c r="AN1249" t="s">
        <v>78</v>
      </c>
      <c r="AO1249" t="s">
        <v>137</v>
      </c>
      <c r="AP1249" t="s">
        <v>260</v>
      </c>
      <c r="AQ1249" t="s">
        <v>595</v>
      </c>
      <c r="AR1249" t="s">
        <v>64</v>
      </c>
      <c r="AS1249" t="s">
        <v>55</v>
      </c>
      <c r="AT1249" t="s">
        <v>5670</v>
      </c>
      <c r="AU1249" t="s">
        <v>84</v>
      </c>
    </row>
    <row r="1250" spans="1:47" hidden="1" x14ac:dyDescent="0.3">
      <c r="A1250" t="s">
        <v>5671</v>
      </c>
      <c r="B1250" t="s">
        <v>5672</v>
      </c>
      <c r="C1250" s="1" t="str">
        <f t="shared" si="110"/>
        <v>21:0103</v>
      </c>
      <c r="D1250" s="1" t="str">
        <f t="shared" si="111"/>
        <v>21:0059</v>
      </c>
      <c r="E1250" t="s">
        <v>5673</v>
      </c>
      <c r="F1250" t="s">
        <v>5674</v>
      </c>
      <c r="H1250">
        <v>67.383182199999993</v>
      </c>
      <c r="I1250">
        <v>-112.9028459</v>
      </c>
      <c r="J1250" s="1" t="str">
        <f t="shared" si="108"/>
        <v>Till</v>
      </c>
      <c r="K1250" s="1" t="str">
        <f t="shared" si="109"/>
        <v>&lt;63 micron</v>
      </c>
      <c r="L1250" t="s">
        <v>51</v>
      </c>
      <c r="M1250" t="s">
        <v>105</v>
      </c>
      <c r="N1250" t="s">
        <v>53</v>
      </c>
      <c r="O1250" t="s">
        <v>3289</v>
      </c>
      <c r="P1250" t="s">
        <v>339</v>
      </c>
      <c r="Q1250" t="s">
        <v>81</v>
      </c>
      <c r="R1250" t="s">
        <v>369</v>
      </c>
      <c r="S1250" t="s">
        <v>63</v>
      </c>
      <c r="T1250" t="s">
        <v>382</v>
      </c>
      <c r="U1250" t="s">
        <v>116</v>
      </c>
      <c r="V1250" t="s">
        <v>154</v>
      </c>
      <c r="W1250" t="s">
        <v>1782</v>
      </c>
      <c r="X1250" t="s">
        <v>97</v>
      </c>
      <c r="Y1250" t="s">
        <v>64</v>
      </c>
      <c r="Z1250" t="s">
        <v>51</v>
      </c>
      <c r="AA1250" t="s">
        <v>318</v>
      </c>
      <c r="AB1250" t="s">
        <v>487</v>
      </c>
      <c r="AC1250" t="s">
        <v>64</v>
      </c>
      <c r="AD1250" t="s">
        <v>836</v>
      </c>
      <c r="AE1250" t="s">
        <v>176</v>
      </c>
      <c r="AF1250" t="s">
        <v>69</v>
      </c>
      <c r="AG1250" t="s">
        <v>106</v>
      </c>
      <c r="AH1250" t="s">
        <v>251</v>
      </c>
      <c r="AI1250" t="s">
        <v>207</v>
      </c>
      <c r="AJ1250" t="s">
        <v>73</v>
      </c>
      <c r="AK1250" t="s">
        <v>60</v>
      </c>
      <c r="AL1250" t="s">
        <v>75</v>
      </c>
      <c r="AM1250" t="s">
        <v>76</v>
      </c>
      <c r="AN1250" t="s">
        <v>259</v>
      </c>
      <c r="AO1250" t="s">
        <v>137</v>
      </c>
      <c r="AP1250" t="s">
        <v>209</v>
      </c>
      <c r="AQ1250" t="s">
        <v>92</v>
      </c>
      <c r="AR1250" t="s">
        <v>64</v>
      </c>
      <c r="AS1250" t="s">
        <v>126</v>
      </c>
      <c r="AT1250" t="s">
        <v>127</v>
      </c>
      <c r="AU1250" t="s">
        <v>84</v>
      </c>
    </row>
    <row r="1251" spans="1:47" hidden="1" x14ac:dyDescent="0.3">
      <c r="A1251" t="s">
        <v>5675</v>
      </c>
      <c r="B1251" t="s">
        <v>5676</v>
      </c>
      <c r="C1251" s="1" t="str">
        <f t="shared" si="110"/>
        <v>21:0103</v>
      </c>
      <c r="D1251" s="1" t="str">
        <f t="shared" si="111"/>
        <v>21:0059</v>
      </c>
      <c r="E1251" t="s">
        <v>5677</v>
      </c>
      <c r="F1251" t="s">
        <v>5678</v>
      </c>
      <c r="H1251">
        <v>67.426374100000004</v>
      </c>
      <c r="I1251">
        <v>-112.87037909999999</v>
      </c>
      <c r="J1251" s="1" t="str">
        <f t="shared" si="108"/>
        <v>Till</v>
      </c>
      <c r="K1251" s="1" t="str">
        <f t="shared" si="109"/>
        <v>&lt;63 micron</v>
      </c>
      <c r="L1251" t="s">
        <v>51</v>
      </c>
      <c r="M1251" t="s">
        <v>55</v>
      </c>
      <c r="N1251" t="s">
        <v>53</v>
      </c>
      <c r="O1251" t="s">
        <v>2632</v>
      </c>
      <c r="P1251" t="s">
        <v>398</v>
      </c>
      <c r="Q1251" t="s">
        <v>64</v>
      </c>
      <c r="R1251" t="s">
        <v>140</v>
      </c>
      <c r="S1251" t="s">
        <v>209</v>
      </c>
      <c r="T1251" t="s">
        <v>272</v>
      </c>
      <c r="U1251" t="s">
        <v>60</v>
      </c>
      <c r="V1251" t="s">
        <v>95</v>
      </c>
      <c r="W1251" t="s">
        <v>5306</v>
      </c>
      <c r="X1251" t="s">
        <v>181</v>
      </c>
      <c r="Y1251" t="s">
        <v>64</v>
      </c>
      <c r="Z1251" t="s">
        <v>51</v>
      </c>
      <c r="AA1251" t="s">
        <v>120</v>
      </c>
      <c r="AB1251" t="s">
        <v>2055</v>
      </c>
      <c r="AC1251" t="s">
        <v>64</v>
      </c>
      <c r="AD1251" t="s">
        <v>836</v>
      </c>
      <c r="AE1251" t="s">
        <v>276</v>
      </c>
      <c r="AF1251" t="s">
        <v>69</v>
      </c>
      <c r="AG1251" t="s">
        <v>261</v>
      </c>
      <c r="AH1251" t="s">
        <v>168</v>
      </c>
      <c r="AI1251" t="s">
        <v>209</v>
      </c>
      <c r="AJ1251" t="s">
        <v>73</v>
      </c>
      <c r="AK1251" t="s">
        <v>52</v>
      </c>
      <c r="AL1251" t="s">
        <v>75</v>
      </c>
      <c r="AM1251" t="s">
        <v>76</v>
      </c>
      <c r="AN1251" t="s">
        <v>139</v>
      </c>
      <c r="AO1251" t="s">
        <v>78</v>
      </c>
      <c r="AP1251" t="s">
        <v>183</v>
      </c>
      <c r="AQ1251" t="s">
        <v>55</v>
      </c>
      <c r="AR1251" t="s">
        <v>64</v>
      </c>
      <c r="AS1251" t="s">
        <v>55</v>
      </c>
      <c r="AT1251" t="s">
        <v>106</v>
      </c>
      <c r="AU1251" t="s">
        <v>84</v>
      </c>
    </row>
    <row r="1252" spans="1:47" hidden="1" x14ac:dyDescent="0.3">
      <c r="A1252" t="s">
        <v>5679</v>
      </c>
      <c r="B1252" t="s">
        <v>5680</v>
      </c>
      <c r="C1252" s="1" t="str">
        <f t="shared" si="110"/>
        <v>21:0103</v>
      </c>
      <c r="D1252" s="1" t="str">
        <f t="shared" si="111"/>
        <v>21:0059</v>
      </c>
      <c r="E1252" t="s">
        <v>5681</v>
      </c>
      <c r="F1252" t="s">
        <v>5682</v>
      </c>
      <c r="H1252">
        <v>67.477775699999995</v>
      </c>
      <c r="I1252">
        <v>-112.8467167</v>
      </c>
      <c r="J1252" s="1" t="str">
        <f t="shared" si="108"/>
        <v>Till</v>
      </c>
      <c r="K1252" s="1" t="str">
        <f t="shared" si="109"/>
        <v>&lt;63 micron</v>
      </c>
      <c r="L1252" t="s">
        <v>51</v>
      </c>
      <c r="M1252" t="s">
        <v>246</v>
      </c>
      <c r="N1252" t="s">
        <v>60</v>
      </c>
      <c r="O1252" t="s">
        <v>2632</v>
      </c>
      <c r="P1252" t="s">
        <v>92</v>
      </c>
      <c r="Q1252" t="s">
        <v>116</v>
      </c>
      <c r="R1252" t="s">
        <v>127</v>
      </c>
      <c r="S1252" t="s">
        <v>72</v>
      </c>
      <c r="T1252" t="s">
        <v>164</v>
      </c>
      <c r="U1252" t="s">
        <v>116</v>
      </c>
      <c r="V1252" t="s">
        <v>154</v>
      </c>
      <c r="W1252" t="s">
        <v>481</v>
      </c>
      <c r="X1252" t="s">
        <v>181</v>
      </c>
      <c r="Y1252" t="s">
        <v>64</v>
      </c>
      <c r="Z1252" t="s">
        <v>51</v>
      </c>
      <c r="AA1252" t="s">
        <v>68</v>
      </c>
      <c r="AB1252" t="s">
        <v>2055</v>
      </c>
      <c r="AC1252" t="s">
        <v>64</v>
      </c>
      <c r="AD1252" t="s">
        <v>1354</v>
      </c>
      <c r="AE1252" t="s">
        <v>507</v>
      </c>
      <c r="AF1252" t="s">
        <v>69</v>
      </c>
      <c r="AG1252" t="s">
        <v>224</v>
      </c>
      <c r="AH1252" t="s">
        <v>168</v>
      </c>
      <c r="AI1252" t="s">
        <v>58</v>
      </c>
      <c r="AJ1252" t="s">
        <v>73</v>
      </c>
      <c r="AK1252" t="s">
        <v>339</v>
      </c>
      <c r="AL1252" t="s">
        <v>75</v>
      </c>
      <c r="AM1252" t="s">
        <v>76</v>
      </c>
      <c r="AN1252" t="s">
        <v>61</v>
      </c>
      <c r="AO1252" t="s">
        <v>104</v>
      </c>
      <c r="AP1252" t="s">
        <v>225</v>
      </c>
      <c r="AQ1252" t="s">
        <v>92</v>
      </c>
      <c r="AR1252" t="s">
        <v>64</v>
      </c>
      <c r="AS1252" t="s">
        <v>126</v>
      </c>
      <c r="AT1252" t="s">
        <v>4828</v>
      </c>
      <c r="AU1252" t="s">
        <v>84</v>
      </c>
    </row>
    <row r="1253" spans="1:47" hidden="1" x14ac:dyDescent="0.3">
      <c r="A1253" t="s">
        <v>5683</v>
      </c>
      <c r="B1253" t="s">
        <v>5684</v>
      </c>
      <c r="C1253" s="1" t="str">
        <f t="shared" si="110"/>
        <v>21:0103</v>
      </c>
      <c r="D1253" s="1" t="str">
        <f t="shared" si="111"/>
        <v>21:0059</v>
      </c>
      <c r="E1253" t="s">
        <v>5685</v>
      </c>
      <c r="F1253" t="s">
        <v>5686</v>
      </c>
      <c r="H1253">
        <v>67.482084200000003</v>
      </c>
      <c r="I1253">
        <v>-112.731399</v>
      </c>
      <c r="J1253" s="1" t="str">
        <f t="shared" si="108"/>
        <v>Till</v>
      </c>
      <c r="K1253" s="1" t="str">
        <f t="shared" si="109"/>
        <v>&lt;63 micron</v>
      </c>
      <c r="L1253" t="s">
        <v>51</v>
      </c>
      <c r="M1253" t="s">
        <v>103</v>
      </c>
      <c r="N1253" t="s">
        <v>53</v>
      </c>
      <c r="O1253" t="s">
        <v>2632</v>
      </c>
      <c r="P1253" t="s">
        <v>61</v>
      </c>
      <c r="Q1253" t="s">
        <v>60</v>
      </c>
      <c r="R1253" t="s">
        <v>93</v>
      </c>
      <c r="S1253" t="s">
        <v>183</v>
      </c>
      <c r="T1253" t="s">
        <v>234</v>
      </c>
      <c r="U1253" t="s">
        <v>56</v>
      </c>
      <c r="V1253" t="s">
        <v>154</v>
      </c>
      <c r="W1253" t="s">
        <v>5261</v>
      </c>
      <c r="X1253" t="s">
        <v>60</v>
      </c>
      <c r="Y1253" t="s">
        <v>64</v>
      </c>
      <c r="Z1253" t="s">
        <v>51</v>
      </c>
      <c r="AA1253" t="s">
        <v>336</v>
      </c>
      <c r="AB1253" t="s">
        <v>487</v>
      </c>
      <c r="AC1253" t="s">
        <v>64</v>
      </c>
      <c r="AD1253" t="s">
        <v>305</v>
      </c>
      <c r="AE1253" t="s">
        <v>276</v>
      </c>
      <c r="AF1253" t="s">
        <v>69</v>
      </c>
      <c r="AG1253" t="s">
        <v>261</v>
      </c>
      <c r="AH1253" t="s">
        <v>104</v>
      </c>
      <c r="AI1253" t="s">
        <v>209</v>
      </c>
      <c r="AJ1253" t="s">
        <v>73</v>
      </c>
      <c r="AK1253" t="s">
        <v>210</v>
      </c>
      <c r="AL1253" t="s">
        <v>75</v>
      </c>
      <c r="AM1253" t="s">
        <v>76</v>
      </c>
      <c r="AN1253" t="s">
        <v>78</v>
      </c>
      <c r="AO1253" t="s">
        <v>78</v>
      </c>
      <c r="AP1253" t="s">
        <v>79</v>
      </c>
      <c r="AQ1253" t="s">
        <v>300</v>
      </c>
      <c r="AR1253" t="s">
        <v>64</v>
      </c>
      <c r="AS1253" t="s">
        <v>246</v>
      </c>
      <c r="AT1253" t="s">
        <v>4828</v>
      </c>
      <c r="AU1253" t="s">
        <v>84</v>
      </c>
    </row>
    <row r="1254" spans="1:47" hidden="1" x14ac:dyDescent="0.3">
      <c r="A1254" t="s">
        <v>5687</v>
      </c>
      <c r="B1254" t="s">
        <v>5688</v>
      </c>
      <c r="C1254" s="1" t="str">
        <f t="shared" si="110"/>
        <v>21:0103</v>
      </c>
      <c r="D1254" s="1" t="str">
        <f t="shared" si="111"/>
        <v>21:0059</v>
      </c>
      <c r="E1254" t="s">
        <v>5689</v>
      </c>
      <c r="F1254" t="s">
        <v>5690</v>
      </c>
      <c r="H1254">
        <v>67.483792500000007</v>
      </c>
      <c r="I1254">
        <v>-112.6021745</v>
      </c>
      <c r="J1254" s="1" t="str">
        <f t="shared" si="108"/>
        <v>Till</v>
      </c>
      <c r="K1254" s="1" t="str">
        <f t="shared" si="109"/>
        <v>&lt;63 micron</v>
      </c>
      <c r="L1254" t="s">
        <v>51</v>
      </c>
      <c r="M1254" t="s">
        <v>58</v>
      </c>
      <c r="N1254" t="s">
        <v>53</v>
      </c>
      <c r="O1254" t="s">
        <v>493</v>
      </c>
      <c r="P1254" t="s">
        <v>260</v>
      </c>
      <c r="Q1254" t="s">
        <v>81</v>
      </c>
      <c r="R1254" t="s">
        <v>562</v>
      </c>
      <c r="S1254" t="s">
        <v>111</v>
      </c>
      <c r="T1254" t="s">
        <v>261</v>
      </c>
      <c r="U1254" t="s">
        <v>63</v>
      </c>
      <c r="V1254" t="s">
        <v>61</v>
      </c>
      <c r="W1254" t="s">
        <v>5691</v>
      </c>
      <c r="X1254" t="s">
        <v>60</v>
      </c>
      <c r="Y1254" t="s">
        <v>64</v>
      </c>
      <c r="Z1254" t="s">
        <v>51</v>
      </c>
      <c r="AA1254" t="s">
        <v>346</v>
      </c>
      <c r="AB1254" t="s">
        <v>576</v>
      </c>
      <c r="AC1254" t="s">
        <v>181</v>
      </c>
      <c r="AD1254" t="s">
        <v>658</v>
      </c>
      <c r="AE1254" t="s">
        <v>276</v>
      </c>
      <c r="AF1254" t="s">
        <v>69</v>
      </c>
      <c r="AG1254" t="s">
        <v>224</v>
      </c>
      <c r="AH1254" t="s">
        <v>168</v>
      </c>
      <c r="AI1254" t="s">
        <v>225</v>
      </c>
      <c r="AJ1254" t="s">
        <v>73</v>
      </c>
      <c r="AK1254" t="s">
        <v>124</v>
      </c>
      <c r="AL1254" t="s">
        <v>75</v>
      </c>
      <c r="AM1254" t="s">
        <v>76</v>
      </c>
      <c r="AN1254" t="s">
        <v>81</v>
      </c>
      <c r="AO1254" t="s">
        <v>137</v>
      </c>
      <c r="AP1254" t="s">
        <v>111</v>
      </c>
      <c r="AQ1254" t="s">
        <v>348</v>
      </c>
      <c r="AR1254" t="s">
        <v>64</v>
      </c>
      <c r="AS1254" t="s">
        <v>55</v>
      </c>
      <c r="AT1254" t="s">
        <v>5692</v>
      </c>
      <c r="AU1254" t="s">
        <v>84</v>
      </c>
    </row>
    <row r="1255" spans="1:47" hidden="1" x14ac:dyDescent="0.3">
      <c r="A1255" t="s">
        <v>5693</v>
      </c>
      <c r="B1255" t="s">
        <v>5694</v>
      </c>
      <c r="C1255" s="1" t="str">
        <f t="shared" si="110"/>
        <v>21:0103</v>
      </c>
      <c r="D1255" s="1" t="str">
        <f t="shared" si="111"/>
        <v>21:0059</v>
      </c>
      <c r="E1255" t="s">
        <v>5695</v>
      </c>
      <c r="F1255" t="s">
        <v>5696</v>
      </c>
      <c r="H1255">
        <v>67.444262300000005</v>
      </c>
      <c r="I1255">
        <v>-112.650992</v>
      </c>
      <c r="J1255" s="1" t="str">
        <f t="shared" si="108"/>
        <v>Till</v>
      </c>
      <c r="K1255" s="1" t="str">
        <f t="shared" si="109"/>
        <v>&lt;63 micron</v>
      </c>
      <c r="L1255" t="s">
        <v>51</v>
      </c>
      <c r="M1255" t="s">
        <v>58</v>
      </c>
      <c r="N1255" t="s">
        <v>60</v>
      </c>
      <c r="O1255" t="s">
        <v>2637</v>
      </c>
      <c r="P1255" t="s">
        <v>126</v>
      </c>
      <c r="Q1255" t="s">
        <v>56</v>
      </c>
      <c r="R1255" t="s">
        <v>217</v>
      </c>
      <c r="S1255" t="s">
        <v>225</v>
      </c>
      <c r="T1255" t="s">
        <v>774</v>
      </c>
      <c r="U1255" t="s">
        <v>116</v>
      </c>
      <c r="V1255" t="s">
        <v>95</v>
      </c>
      <c r="W1255" t="s">
        <v>5244</v>
      </c>
      <c r="X1255" t="s">
        <v>181</v>
      </c>
      <c r="Y1255" t="s">
        <v>64</v>
      </c>
      <c r="Z1255" t="s">
        <v>51</v>
      </c>
      <c r="AA1255" t="s">
        <v>149</v>
      </c>
      <c r="AB1255" t="s">
        <v>2055</v>
      </c>
      <c r="AC1255" t="s">
        <v>56</v>
      </c>
      <c r="AD1255" t="s">
        <v>305</v>
      </c>
      <c r="AE1255" t="s">
        <v>162</v>
      </c>
      <c r="AF1255" t="s">
        <v>69</v>
      </c>
      <c r="AG1255" t="s">
        <v>70</v>
      </c>
      <c r="AH1255" t="s">
        <v>259</v>
      </c>
      <c r="AI1255" t="s">
        <v>260</v>
      </c>
      <c r="AJ1255" t="s">
        <v>73</v>
      </c>
      <c r="AK1255" t="s">
        <v>196</v>
      </c>
      <c r="AL1255" t="s">
        <v>75</v>
      </c>
      <c r="AM1255" t="s">
        <v>76</v>
      </c>
      <c r="AN1255" t="s">
        <v>147</v>
      </c>
      <c r="AO1255" t="s">
        <v>219</v>
      </c>
      <c r="AP1255" t="s">
        <v>79</v>
      </c>
      <c r="AQ1255" t="s">
        <v>55</v>
      </c>
      <c r="AR1255" t="s">
        <v>64</v>
      </c>
      <c r="AS1255" t="s">
        <v>333</v>
      </c>
      <c r="AT1255" t="s">
        <v>709</v>
      </c>
      <c r="AU1255" t="s">
        <v>84</v>
      </c>
    </row>
    <row r="1256" spans="1:47" hidden="1" x14ac:dyDescent="0.3">
      <c r="A1256" t="s">
        <v>5697</v>
      </c>
      <c r="B1256" t="s">
        <v>5698</v>
      </c>
      <c r="C1256" s="1" t="str">
        <f t="shared" si="110"/>
        <v>21:0103</v>
      </c>
      <c r="D1256" s="1" t="str">
        <f t="shared" si="111"/>
        <v>21:0059</v>
      </c>
      <c r="E1256" t="s">
        <v>5699</v>
      </c>
      <c r="F1256" t="s">
        <v>5700</v>
      </c>
      <c r="H1256">
        <v>67.362297499999997</v>
      </c>
      <c r="I1256">
        <v>-112.5461643</v>
      </c>
      <c r="J1256" s="1" t="str">
        <f t="shared" si="108"/>
        <v>Till</v>
      </c>
      <c r="K1256" s="1" t="str">
        <f t="shared" si="109"/>
        <v>&lt;63 micron</v>
      </c>
      <c r="L1256" t="s">
        <v>51</v>
      </c>
      <c r="M1256" t="s">
        <v>283</v>
      </c>
      <c r="N1256" t="s">
        <v>116</v>
      </c>
      <c r="O1256" t="s">
        <v>568</v>
      </c>
      <c r="P1256" t="s">
        <v>78</v>
      </c>
      <c r="Q1256" t="s">
        <v>60</v>
      </c>
      <c r="R1256" t="s">
        <v>156</v>
      </c>
      <c r="S1256" t="s">
        <v>119</v>
      </c>
      <c r="T1256" t="s">
        <v>120</v>
      </c>
      <c r="U1256" t="s">
        <v>81</v>
      </c>
      <c r="V1256" t="s">
        <v>219</v>
      </c>
      <c r="W1256" t="s">
        <v>1557</v>
      </c>
      <c r="X1256" t="s">
        <v>97</v>
      </c>
      <c r="Y1256" t="s">
        <v>64</v>
      </c>
      <c r="Z1256" t="s">
        <v>51</v>
      </c>
      <c r="AA1256" t="s">
        <v>101</v>
      </c>
      <c r="AB1256" t="s">
        <v>66</v>
      </c>
      <c r="AC1256" t="s">
        <v>64</v>
      </c>
      <c r="AD1256" t="s">
        <v>5023</v>
      </c>
      <c r="AE1256" t="s">
        <v>419</v>
      </c>
      <c r="AF1256" t="s">
        <v>69</v>
      </c>
      <c r="AG1256" t="s">
        <v>327</v>
      </c>
      <c r="AH1256" t="s">
        <v>251</v>
      </c>
      <c r="AI1256" t="s">
        <v>298</v>
      </c>
      <c r="AJ1256" t="s">
        <v>73</v>
      </c>
      <c r="AK1256" t="s">
        <v>116</v>
      </c>
      <c r="AL1256" t="s">
        <v>75</v>
      </c>
      <c r="AM1256" t="s">
        <v>76</v>
      </c>
      <c r="AN1256" t="s">
        <v>137</v>
      </c>
      <c r="AO1256" t="s">
        <v>104</v>
      </c>
      <c r="AP1256" t="s">
        <v>58</v>
      </c>
      <c r="AQ1256" t="s">
        <v>81</v>
      </c>
      <c r="AR1256" t="s">
        <v>64</v>
      </c>
      <c r="AS1256" t="s">
        <v>81</v>
      </c>
      <c r="AT1256" t="s">
        <v>273</v>
      </c>
      <c r="AU1256" t="s">
        <v>84</v>
      </c>
    </row>
    <row r="1257" spans="1:47" hidden="1" x14ac:dyDescent="0.3">
      <c r="A1257" t="s">
        <v>5701</v>
      </c>
      <c r="B1257" t="s">
        <v>5702</v>
      </c>
      <c r="C1257" s="1" t="str">
        <f t="shared" si="110"/>
        <v>21:0103</v>
      </c>
      <c r="D1257" s="1" t="str">
        <f t="shared" si="111"/>
        <v>21:0059</v>
      </c>
      <c r="E1257" t="s">
        <v>5703</v>
      </c>
      <c r="F1257" t="s">
        <v>5704</v>
      </c>
      <c r="H1257">
        <v>67.398805699999997</v>
      </c>
      <c r="I1257">
        <v>-112.7037753</v>
      </c>
      <c r="J1257" s="1" t="str">
        <f t="shared" si="108"/>
        <v>Till</v>
      </c>
      <c r="K1257" s="1" t="str">
        <f t="shared" si="109"/>
        <v>&lt;63 micron</v>
      </c>
      <c r="L1257" t="s">
        <v>51</v>
      </c>
      <c r="M1257" t="s">
        <v>183</v>
      </c>
      <c r="N1257" t="s">
        <v>63</v>
      </c>
      <c r="O1257" t="s">
        <v>5663</v>
      </c>
      <c r="P1257" t="s">
        <v>250</v>
      </c>
      <c r="Q1257" t="s">
        <v>63</v>
      </c>
      <c r="R1257" t="s">
        <v>594</v>
      </c>
      <c r="S1257" t="s">
        <v>192</v>
      </c>
      <c r="T1257" t="s">
        <v>954</v>
      </c>
      <c r="U1257" t="s">
        <v>58</v>
      </c>
      <c r="V1257" t="s">
        <v>92</v>
      </c>
      <c r="W1257" t="s">
        <v>5705</v>
      </c>
      <c r="X1257" t="s">
        <v>209</v>
      </c>
      <c r="Y1257" t="s">
        <v>64</v>
      </c>
      <c r="Z1257" t="s">
        <v>51</v>
      </c>
      <c r="AA1257" t="s">
        <v>494</v>
      </c>
      <c r="AB1257" t="s">
        <v>2450</v>
      </c>
      <c r="AC1257" t="s">
        <v>116</v>
      </c>
      <c r="AD1257" t="s">
        <v>5706</v>
      </c>
      <c r="AE1257" t="s">
        <v>607</v>
      </c>
      <c r="AF1257" t="s">
        <v>69</v>
      </c>
      <c r="AG1257" t="s">
        <v>1482</v>
      </c>
      <c r="AH1257" t="s">
        <v>81</v>
      </c>
      <c r="AI1257" t="s">
        <v>223</v>
      </c>
      <c r="AJ1257" t="s">
        <v>73</v>
      </c>
      <c r="AK1257" t="s">
        <v>58</v>
      </c>
      <c r="AL1257" t="s">
        <v>75</v>
      </c>
      <c r="AM1257" t="s">
        <v>76</v>
      </c>
      <c r="AN1257" t="s">
        <v>283</v>
      </c>
      <c r="AO1257" t="s">
        <v>253</v>
      </c>
      <c r="AP1257" t="s">
        <v>334</v>
      </c>
      <c r="AQ1257" t="s">
        <v>124</v>
      </c>
      <c r="AR1257" t="s">
        <v>64</v>
      </c>
      <c r="AS1257" t="s">
        <v>314</v>
      </c>
      <c r="AT1257" t="s">
        <v>5707</v>
      </c>
      <c r="AU1257" t="s">
        <v>84</v>
      </c>
    </row>
    <row r="1258" spans="1:47" hidden="1" x14ac:dyDescent="0.3">
      <c r="A1258" t="s">
        <v>5708</v>
      </c>
      <c r="B1258" t="s">
        <v>5709</v>
      </c>
      <c r="C1258" s="1" t="str">
        <f t="shared" si="110"/>
        <v>21:0103</v>
      </c>
      <c r="D1258" s="1" t="str">
        <f t="shared" si="111"/>
        <v>21:0059</v>
      </c>
      <c r="E1258" t="s">
        <v>5710</v>
      </c>
      <c r="F1258" t="s">
        <v>5711</v>
      </c>
      <c r="H1258">
        <v>67.350198000000006</v>
      </c>
      <c r="I1258">
        <v>-112.73338699999999</v>
      </c>
      <c r="J1258" s="1" t="str">
        <f t="shared" si="108"/>
        <v>Till</v>
      </c>
      <c r="K1258" s="1" t="str">
        <f t="shared" si="109"/>
        <v>&lt;63 micron</v>
      </c>
      <c r="L1258" t="s">
        <v>51</v>
      </c>
      <c r="M1258" t="s">
        <v>97</v>
      </c>
      <c r="N1258" t="s">
        <v>81</v>
      </c>
      <c r="O1258" t="s">
        <v>5120</v>
      </c>
      <c r="P1258" t="s">
        <v>333</v>
      </c>
      <c r="Q1258" t="s">
        <v>81</v>
      </c>
      <c r="R1258" t="s">
        <v>272</v>
      </c>
      <c r="S1258" t="s">
        <v>209</v>
      </c>
      <c r="T1258" t="s">
        <v>607</v>
      </c>
      <c r="U1258" t="s">
        <v>116</v>
      </c>
      <c r="V1258" t="s">
        <v>219</v>
      </c>
      <c r="W1258" t="s">
        <v>5306</v>
      </c>
      <c r="X1258" t="s">
        <v>60</v>
      </c>
      <c r="Y1258" t="s">
        <v>64</v>
      </c>
      <c r="Z1258" t="s">
        <v>51</v>
      </c>
      <c r="AA1258" t="s">
        <v>336</v>
      </c>
      <c r="AB1258" t="s">
        <v>66</v>
      </c>
      <c r="AC1258" t="s">
        <v>64</v>
      </c>
      <c r="AD1258" t="s">
        <v>3904</v>
      </c>
      <c r="AE1258" t="s">
        <v>507</v>
      </c>
      <c r="AF1258" t="s">
        <v>69</v>
      </c>
      <c r="AG1258" t="s">
        <v>70</v>
      </c>
      <c r="AH1258" t="s">
        <v>137</v>
      </c>
      <c r="AI1258" t="s">
        <v>72</v>
      </c>
      <c r="AJ1258" t="s">
        <v>73</v>
      </c>
      <c r="AK1258" t="s">
        <v>473</v>
      </c>
      <c r="AL1258" t="s">
        <v>75</v>
      </c>
      <c r="AM1258" t="s">
        <v>76</v>
      </c>
      <c r="AN1258" t="s">
        <v>78</v>
      </c>
      <c r="AO1258" t="s">
        <v>104</v>
      </c>
      <c r="AP1258" t="s">
        <v>79</v>
      </c>
      <c r="AQ1258" t="s">
        <v>253</v>
      </c>
      <c r="AR1258" t="s">
        <v>81</v>
      </c>
      <c r="AS1258" t="s">
        <v>82</v>
      </c>
      <c r="AT1258" t="s">
        <v>115</v>
      </c>
      <c r="AU1258" t="s">
        <v>84</v>
      </c>
    </row>
    <row r="1259" spans="1:47" hidden="1" x14ac:dyDescent="0.3">
      <c r="A1259" t="s">
        <v>5712</v>
      </c>
      <c r="B1259" t="s">
        <v>5713</v>
      </c>
      <c r="C1259" s="1" t="str">
        <f t="shared" si="110"/>
        <v>21:0103</v>
      </c>
      <c r="D1259" s="1" t="str">
        <f t="shared" si="111"/>
        <v>21:0059</v>
      </c>
      <c r="E1259" t="s">
        <v>5714</v>
      </c>
      <c r="F1259" t="s">
        <v>5715</v>
      </c>
      <c r="H1259">
        <v>67.336095400000005</v>
      </c>
      <c r="I1259">
        <v>-112.91215200000001</v>
      </c>
      <c r="J1259" s="1" t="str">
        <f t="shared" si="108"/>
        <v>Till</v>
      </c>
      <c r="K1259" s="1" t="str">
        <f t="shared" si="109"/>
        <v>&lt;63 micron</v>
      </c>
      <c r="L1259" t="s">
        <v>51</v>
      </c>
      <c r="M1259" t="s">
        <v>355</v>
      </c>
      <c r="N1259" t="s">
        <v>53</v>
      </c>
      <c r="O1259" t="s">
        <v>2632</v>
      </c>
      <c r="P1259" t="s">
        <v>78</v>
      </c>
      <c r="Q1259" t="s">
        <v>60</v>
      </c>
      <c r="R1259" t="s">
        <v>132</v>
      </c>
      <c r="S1259" t="s">
        <v>79</v>
      </c>
      <c r="T1259" t="s">
        <v>692</v>
      </c>
      <c r="U1259" t="s">
        <v>60</v>
      </c>
      <c r="V1259" t="s">
        <v>95</v>
      </c>
      <c r="W1259" t="s">
        <v>5564</v>
      </c>
      <c r="X1259" t="s">
        <v>60</v>
      </c>
      <c r="Y1259" t="s">
        <v>64</v>
      </c>
      <c r="Z1259" t="s">
        <v>51</v>
      </c>
      <c r="AA1259" t="s">
        <v>65</v>
      </c>
      <c r="AB1259" t="s">
        <v>768</v>
      </c>
      <c r="AC1259" t="s">
        <v>259</v>
      </c>
      <c r="AD1259" t="s">
        <v>836</v>
      </c>
      <c r="AE1259" t="s">
        <v>101</v>
      </c>
      <c r="AF1259" t="s">
        <v>69</v>
      </c>
      <c r="AG1259" t="s">
        <v>261</v>
      </c>
      <c r="AH1259" t="s">
        <v>168</v>
      </c>
      <c r="AI1259" t="s">
        <v>114</v>
      </c>
      <c r="AJ1259" t="s">
        <v>73</v>
      </c>
      <c r="AK1259" t="s">
        <v>52</v>
      </c>
      <c r="AL1259" t="s">
        <v>75</v>
      </c>
      <c r="AM1259" t="s">
        <v>76</v>
      </c>
      <c r="AN1259" t="s">
        <v>78</v>
      </c>
      <c r="AO1259" t="s">
        <v>78</v>
      </c>
      <c r="AP1259" t="s">
        <v>269</v>
      </c>
      <c r="AQ1259" t="s">
        <v>92</v>
      </c>
      <c r="AR1259" t="s">
        <v>64</v>
      </c>
      <c r="AS1259" t="s">
        <v>333</v>
      </c>
      <c r="AT1259" t="s">
        <v>5716</v>
      </c>
      <c r="AU1259" t="s">
        <v>84</v>
      </c>
    </row>
    <row r="1260" spans="1:47" hidden="1" x14ac:dyDescent="0.3">
      <c r="A1260" t="s">
        <v>5717</v>
      </c>
      <c r="B1260" t="s">
        <v>5718</v>
      </c>
      <c r="C1260" s="1" t="str">
        <f t="shared" si="110"/>
        <v>21:0103</v>
      </c>
      <c r="D1260" s="1" t="str">
        <f t="shared" si="111"/>
        <v>21:0059</v>
      </c>
      <c r="E1260" t="s">
        <v>5719</v>
      </c>
      <c r="F1260" t="s">
        <v>5720</v>
      </c>
      <c r="H1260">
        <v>67.313584000000006</v>
      </c>
      <c r="I1260">
        <v>-112.5851529</v>
      </c>
      <c r="J1260" s="1" t="str">
        <f t="shared" si="108"/>
        <v>Till</v>
      </c>
      <c r="K1260" s="1" t="str">
        <f t="shared" si="109"/>
        <v>&lt;63 micron</v>
      </c>
      <c r="L1260" t="s">
        <v>51</v>
      </c>
      <c r="M1260" t="s">
        <v>210</v>
      </c>
      <c r="N1260" t="s">
        <v>53</v>
      </c>
      <c r="O1260" t="s">
        <v>2632</v>
      </c>
      <c r="P1260" t="s">
        <v>405</v>
      </c>
      <c r="Q1260" t="s">
        <v>60</v>
      </c>
      <c r="R1260" t="s">
        <v>389</v>
      </c>
      <c r="S1260" t="s">
        <v>178</v>
      </c>
      <c r="T1260" t="s">
        <v>197</v>
      </c>
      <c r="U1260" t="s">
        <v>60</v>
      </c>
      <c r="V1260" t="s">
        <v>95</v>
      </c>
      <c r="W1260" t="s">
        <v>5721</v>
      </c>
      <c r="X1260" t="s">
        <v>181</v>
      </c>
      <c r="Y1260" t="s">
        <v>64</v>
      </c>
      <c r="Z1260" t="s">
        <v>51</v>
      </c>
      <c r="AA1260" t="s">
        <v>814</v>
      </c>
      <c r="AB1260" t="s">
        <v>789</v>
      </c>
      <c r="AC1260" t="s">
        <v>259</v>
      </c>
      <c r="AD1260" t="s">
        <v>1442</v>
      </c>
      <c r="AE1260" t="s">
        <v>192</v>
      </c>
      <c r="AF1260" t="s">
        <v>69</v>
      </c>
      <c r="AG1260" t="s">
        <v>954</v>
      </c>
      <c r="AH1260" t="s">
        <v>259</v>
      </c>
      <c r="AI1260" t="s">
        <v>114</v>
      </c>
      <c r="AJ1260" t="s">
        <v>73</v>
      </c>
      <c r="AK1260" t="s">
        <v>314</v>
      </c>
      <c r="AL1260" t="s">
        <v>75</v>
      </c>
      <c r="AM1260" t="s">
        <v>76</v>
      </c>
      <c r="AN1260" t="s">
        <v>259</v>
      </c>
      <c r="AO1260" t="s">
        <v>219</v>
      </c>
      <c r="AP1260" t="s">
        <v>111</v>
      </c>
      <c r="AQ1260" t="s">
        <v>56</v>
      </c>
      <c r="AR1260" t="s">
        <v>259</v>
      </c>
      <c r="AS1260" t="s">
        <v>170</v>
      </c>
      <c r="AT1260" t="s">
        <v>420</v>
      </c>
      <c r="AU1260" t="s">
        <v>84</v>
      </c>
    </row>
    <row r="1261" spans="1:47" hidden="1" x14ac:dyDescent="0.3">
      <c r="A1261" t="s">
        <v>5722</v>
      </c>
      <c r="B1261" t="s">
        <v>5723</v>
      </c>
      <c r="C1261" s="1" t="str">
        <f t="shared" si="110"/>
        <v>21:0103</v>
      </c>
      <c r="D1261" s="1" t="str">
        <f t="shared" si="111"/>
        <v>21:0059</v>
      </c>
      <c r="E1261" t="s">
        <v>5724</v>
      </c>
      <c r="F1261" t="s">
        <v>5725</v>
      </c>
      <c r="H1261">
        <v>67.268193299999993</v>
      </c>
      <c r="I1261">
        <v>-112.65091</v>
      </c>
      <c r="J1261" s="1" t="str">
        <f t="shared" si="108"/>
        <v>Till</v>
      </c>
      <c r="K1261" s="1" t="str">
        <f t="shared" si="109"/>
        <v>&lt;63 micron</v>
      </c>
      <c r="L1261" t="s">
        <v>51</v>
      </c>
      <c r="M1261" t="s">
        <v>91</v>
      </c>
      <c r="N1261" t="s">
        <v>56</v>
      </c>
      <c r="O1261" t="s">
        <v>2637</v>
      </c>
      <c r="P1261" t="s">
        <v>78</v>
      </c>
      <c r="Q1261" t="s">
        <v>116</v>
      </c>
      <c r="R1261" t="s">
        <v>83</v>
      </c>
      <c r="S1261" t="s">
        <v>183</v>
      </c>
      <c r="T1261" t="s">
        <v>234</v>
      </c>
      <c r="U1261" t="s">
        <v>60</v>
      </c>
      <c r="V1261" t="s">
        <v>154</v>
      </c>
      <c r="W1261" t="s">
        <v>561</v>
      </c>
      <c r="X1261" t="s">
        <v>60</v>
      </c>
      <c r="Y1261" t="s">
        <v>64</v>
      </c>
      <c r="Z1261" t="s">
        <v>51</v>
      </c>
      <c r="AA1261" t="s">
        <v>149</v>
      </c>
      <c r="AB1261" t="s">
        <v>319</v>
      </c>
      <c r="AC1261" t="s">
        <v>64</v>
      </c>
      <c r="AD1261" t="s">
        <v>893</v>
      </c>
      <c r="AE1261" t="s">
        <v>223</v>
      </c>
      <c r="AF1261" t="s">
        <v>69</v>
      </c>
      <c r="AG1261" t="s">
        <v>224</v>
      </c>
      <c r="AH1261" t="s">
        <v>168</v>
      </c>
      <c r="AI1261" t="s">
        <v>209</v>
      </c>
      <c r="AJ1261" t="s">
        <v>73</v>
      </c>
      <c r="AK1261" t="s">
        <v>210</v>
      </c>
      <c r="AL1261" t="s">
        <v>75</v>
      </c>
      <c r="AM1261" t="s">
        <v>76</v>
      </c>
      <c r="AN1261" t="s">
        <v>95</v>
      </c>
      <c r="AO1261" t="s">
        <v>219</v>
      </c>
      <c r="AP1261" t="s">
        <v>281</v>
      </c>
      <c r="AQ1261" t="s">
        <v>271</v>
      </c>
      <c r="AR1261" t="s">
        <v>56</v>
      </c>
      <c r="AS1261" t="s">
        <v>92</v>
      </c>
      <c r="AT1261" t="s">
        <v>1036</v>
      </c>
      <c r="AU1261" t="s">
        <v>84</v>
      </c>
    </row>
    <row r="1262" spans="1:47" hidden="1" x14ac:dyDescent="0.3">
      <c r="A1262" t="s">
        <v>5726</v>
      </c>
      <c r="B1262" t="s">
        <v>5727</v>
      </c>
      <c r="C1262" s="1" t="str">
        <f t="shared" si="110"/>
        <v>21:0103</v>
      </c>
      <c r="D1262" s="1" t="str">
        <f t="shared" si="111"/>
        <v>21:0059</v>
      </c>
      <c r="E1262" t="s">
        <v>5728</v>
      </c>
      <c r="F1262" t="s">
        <v>5729</v>
      </c>
      <c r="H1262">
        <v>67.307809500000005</v>
      </c>
      <c r="I1262">
        <v>-112.6878899</v>
      </c>
      <c r="J1262" s="1" t="str">
        <f t="shared" si="108"/>
        <v>Till</v>
      </c>
      <c r="K1262" s="1" t="str">
        <f t="shared" si="109"/>
        <v>&lt;63 micron</v>
      </c>
      <c r="L1262" t="s">
        <v>51</v>
      </c>
      <c r="M1262" t="s">
        <v>97</v>
      </c>
      <c r="N1262" t="s">
        <v>116</v>
      </c>
      <c r="O1262" t="s">
        <v>2714</v>
      </c>
      <c r="P1262" t="s">
        <v>348</v>
      </c>
      <c r="Q1262" t="s">
        <v>56</v>
      </c>
      <c r="R1262" t="s">
        <v>774</v>
      </c>
      <c r="S1262" t="s">
        <v>209</v>
      </c>
      <c r="T1262" t="s">
        <v>413</v>
      </c>
      <c r="U1262" t="s">
        <v>56</v>
      </c>
      <c r="V1262" t="s">
        <v>253</v>
      </c>
      <c r="W1262" t="s">
        <v>5285</v>
      </c>
      <c r="X1262" t="s">
        <v>260</v>
      </c>
      <c r="Y1262" t="s">
        <v>64</v>
      </c>
      <c r="Z1262" t="s">
        <v>51</v>
      </c>
      <c r="AA1262" t="s">
        <v>211</v>
      </c>
      <c r="AB1262" t="s">
        <v>2358</v>
      </c>
      <c r="AC1262" t="s">
        <v>64</v>
      </c>
      <c r="AD1262" t="s">
        <v>299</v>
      </c>
      <c r="AE1262" t="s">
        <v>334</v>
      </c>
      <c r="AF1262" t="s">
        <v>69</v>
      </c>
      <c r="AG1262" t="s">
        <v>70</v>
      </c>
      <c r="AH1262" t="s">
        <v>104</v>
      </c>
      <c r="AI1262" t="s">
        <v>58</v>
      </c>
      <c r="AJ1262" t="s">
        <v>73</v>
      </c>
      <c r="AK1262" t="s">
        <v>74</v>
      </c>
      <c r="AL1262" t="s">
        <v>75</v>
      </c>
      <c r="AM1262" t="s">
        <v>76</v>
      </c>
      <c r="AN1262" t="s">
        <v>78</v>
      </c>
      <c r="AO1262" t="s">
        <v>259</v>
      </c>
      <c r="AP1262" t="s">
        <v>178</v>
      </c>
      <c r="AQ1262" t="s">
        <v>271</v>
      </c>
      <c r="AR1262" t="s">
        <v>64</v>
      </c>
      <c r="AS1262" t="s">
        <v>271</v>
      </c>
      <c r="AT1262" t="s">
        <v>140</v>
      </c>
      <c r="AU1262" t="s">
        <v>84</v>
      </c>
    </row>
    <row r="1263" spans="1:47" hidden="1" x14ac:dyDescent="0.3">
      <c r="A1263" t="s">
        <v>5730</v>
      </c>
      <c r="B1263" t="s">
        <v>5731</v>
      </c>
      <c r="C1263" s="1" t="str">
        <f t="shared" si="110"/>
        <v>21:0103</v>
      </c>
      <c r="D1263" s="1" t="str">
        <f t="shared" si="111"/>
        <v>21:0059</v>
      </c>
      <c r="E1263" t="s">
        <v>5732</v>
      </c>
      <c r="F1263" t="s">
        <v>5733</v>
      </c>
      <c r="H1263">
        <v>67.069132499999995</v>
      </c>
      <c r="I1263">
        <v>-113.5755017</v>
      </c>
      <c r="J1263" s="1" t="str">
        <f t="shared" si="108"/>
        <v>Till</v>
      </c>
      <c r="K1263" s="1" t="str">
        <f t="shared" si="109"/>
        <v>&lt;63 micron</v>
      </c>
      <c r="L1263" t="s">
        <v>51</v>
      </c>
      <c r="M1263" t="s">
        <v>473</v>
      </c>
      <c r="N1263" t="s">
        <v>81</v>
      </c>
      <c r="O1263" t="s">
        <v>457</v>
      </c>
      <c r="P1263" t="s">
        <v>333</v>
      </c>
      <c r="Q1263" t="s">
        <v>81</v>
      </c>
      <c r="R1263" t="s">
        <v>113</v>
      </c>
      <c r="S1263" t="s">
        <v>63</v>
      </c>
      <c r="T1263" t="s">
        <v>65</v>
      </c>
      <c r="U1263" t="s">
        <v>81</v>
      </c>
      <c r="V1263" t="s">
        <v>61</v>
      </c>
      <c r="W1263" t="s">
        <v>1293</v>
      </c>
      <c r="X1263" t="s">
        <v>72</v>
      </c>
      <c r="Y1263" t="s">
        <v>64</v>
      </c>
      <c r="Z1263" t="s">
        <v>51</v>
      </c>
      <c r="AA1263" t="s">
        <v>346</v>
      </c>
      <c r="AB1263" t="s">
        <v>768</v>
      </c>
      <c r="AC1263" t="s">
        <v>64</v>
      </c>
      <c r="AD1263" t="s">
        <v>139</v>
      </c>
      <c r="AE1263" t="s">
        <v>276</v>
      </c>
      <c r="AF1263" t="s">
        <v>69</v>
      </c>
      <c r="AG1263" t="s">
        <v>131</v>
      </c>
      <c r="AH1263" t="s">
        <v>104</v>
      </c>
      <c r="AI1263" t="s">
        <v>636</v>
      </c>
      <c r="AJ1263" t="s">
        <v>73</v>
      </c>
      <c r="AK1263" t="s">
        <v>208</v>
      </c>
      <c r="AL1263" t="s">
        <v>75</v>
      </c>
      <c r="AM1263" t="s">
        <v>76</v>
      </c>
      <c r="AN1263" t="s">
        <v>78</v>
      </c>
      <c r="AO1263" t="s">
        <v>137</v>
      </c>
      <c r="AP1263" t="s">
        <v>114</v>
      </c>
      <c r="AQ1263" t="s">
        <v>481</v>
      </c>
      <c r="AR1263" t="s">
        <v>64</v>
      </c>
      <c r="AS1263" t="s">
        <v>333</v>
      </c>
      <c r="AT1263" t="s">
        <v>140</v>
      </c>
      <c r="AU1263" t="s">
        <v>84</v>
      </c>
    </row>
    <row r="1264" spans="1:47" hidden="1" x14ac:dyDescent="0.3">
      <c r="A1264" t="s">
        <v>5734</v>
      </c>
      <c r="B1264" t="s">
        <v>5735</v>
      </c>
      <c r="C1264" s="1" t="str">
        <f t="shared" si="110"/>
        <v>21:0103</v>
      </c>
      <c r="D1264" s="1" t="str">
        <f t="shared" si="111"/>
        <v>21:0059</v>
      </c>
      <c r="E1264" t="s">
        <v>5732</v>
      </c>
      <c r="F1264" t="s">
        <v>5736</v>
      </c>
      <c r="H1264">
        <v>67.069132499999995</v>
      </c>
      <c r="I1264">
        <v>-113.5755017</v>
      </c>
      <c r="J1264" s="1" t="str">
        <f t="shared" si="108"/>
        <v>Till</v>
      </c>
      <c r="K1264" s="1" t="str">
        <f t="shared" si="109"/>
        <v>&lt;63 micron</v>
      </c>
      <c r="L1264" t="s">
        <v>51</v>
      </c>
      <c r="M1264" t="s">
        <v>288</v>
      </c>
      <c r="N1264" t="s">
        <v>53</v>
      </c>
      <c r="O1264" t="s">
        <v>568</v>
      </c>
      <c r="P1264" t="s">
        <v>436</v>
      </c>
      <c r="Q1264" t="s">
        <v>64</v>
      </c>
      <c r="R1264" t="s">
        <v>327</v>
      </c>
      <c r="S1264" t="s">
        <v>72</v>
      </c>
      <c r="T1264" t="s">
        <v>120</v>
      </c>
      <c r="U1264" t="s">
        <v>81</v>
      </c>
      <c r="V1264" t="s">
        <v>147</v>
      </c>
      <c r="W1264" t="s">
        <v>1264</v>
      </c>
      <c r="X1264" t="s">
        <v>58</v>
      </c>
      <c r="Y1264" t="s">
        <v>64</v>
      </c>
      <c r="Z1264" t="s">
        <v>51</v>
      </c>
      <c r="AA1264" t="s">
        <v>68</v>
      </c>
      <c r="AB1264" t="s">
        <v>768</v>
      </c>
      <c r="AC1264" t="s">
        <v>97</v>
      </c>
      <c r="AD1264" t="s">
        <v>248</v>
      </c>
      <c r="AE1264" t="s">
        <v>223</v>
      </c>
      <c r="AF1264" t="s">
        <v>69</v>
      </c>
      <c r="AG1264" t="s">
        <v>525</v>
      </c>
      <c r="AH1264" t="s">
        <v>391</v>
      </c>
      <c r="AI1264" t="s">
        <v>298</v>
      </c>
      <c r="AJ1264" t="s">
        <v>73</v>
      </c>
      <c r="AK1264" t="s">
        <v>339</v>
      </c>
      <c r="AL1264" t="s">
        <v>75</v>
      </c>
      <c r="AM1264" t="s">
        <v>76</v>
      </c>
      <c r="AN1264" t="s">
        <v>300</v>
      </c>
      <c r="AO1264" t="s">
        <v>168</v>
      </c>
      <c r="AP1264" t="s">
        <v>209</v>
      </c>
      <c r="AQ1264" t="s">
        <v>253</v>
      </c>
      <c r="AR1264" t="s">
        <v>64</v>
      </c>
      <c r="AS1264" t="s">
        <v>92</v>
      </c>
      <c r="AT1264" t="s">
        <v>5737</v>
      </c>
      <c r="AU1264" t="s">
        <v>84</v>
      </c>
    </row>
    <row r="1265" spans="1:47" hidden="1" x14ac:dyDescent="0.3">
      <c r="A1265" t="s">
        <v>5738</v>
      </c>
      <c r="B1265" t="s">
        <v>5739</v>
      </c>
      <c r="C1265" s="1" t="str">
        <f t="shared" si="110"/>
        <v>21:0103</v>
      </c>
      <c r="D1265" s="1" t="str">
        <f t="shared" si="111"/>
        <v>21:0059</v>
      </c>
      <c r="E1265" t="s">
        <v>5740</v>
      </c>
      <c r="F1265" t="s">
        <v>5741</v>
      </c>
      <c r="H1265">
        <v>67.088664199999997</v>
      </c>
      <c r="I1265">
        <v>-113.6354887</v>
      </c>
      <c r="J1265" s="1" t="str">
        <f t="shared" si="108"/>
        <v>Till</v>
      </c>
      <c r="K1265" s="1" t="str">
        <f t="shared" si="109"/>
        <v>&lt;63 micron</v>
      </c>
      <c r="L1265" t="s">
        <v>51</v>
      </c>
      <c r="M1265" t="s">
        <v>333</v>
      </c>
      <c r="N1265" t="s">
        <v>53</v>
      </c>
      <c r="O1265" t="s">
        <v>90</v>
      </c>
      <c r="P1265" t="s">
        <v>246</v>
      </c>
      <c r="Q1265" t="s">
        <v>81</v>
      </c>
      <c r="R1265" t="s">
        <v>272</v>
      </c>
      <c r="S1265" t="s">
        <v>97</v>
      </c>
      <c r="T1265" t="s">
        <v>334</v>
      </c>
      <c r="U1265" t="s">
        <v>81</v>
      </c>
      <c r="V1265" t="s">
        <v>154</v>
      </c>
      <c r="W1265" t="s">
        <v>246</v>
      </c>
      <c r="X1265" t="s">
        <v>72</v>
      </c>
      <c r="Y1265" t="s">
        <v>64</v>
      </c>
      <c r="Z1265" t="s">
        <v>51</v>
      </c>
      <c r="AA1265" t="s">
        <v>336</v>
      </c>
      <c r="AB1265" t="s">
        <v>487</v>
      </c>
      <c r="AC1265" t="s">
        <v>259</v>
      </c>
      <c r="AD1265" t="s">
        <v>237</v>
      </c>
      <c r="AE1265" t="s">
        <v>419</v>
      </c>
      <c r="AF1265" t="s">
        <v>69</v>
      </c>
      <c r="AG1265" t="s">
        <v>59</v>
      </c>
      <c r="AH1265" t="s">
        <v>391</v>
      </c>
      <c r="AI1265" t="s">
        <v>929</v>
      </c>
      <c r="AJ1265" t="s">
        <v>73</v>
      </c>
      <c r="AK1265" t="s">
        <v>167</v>
      </c>
      <c r="AL1265" t="s">
        <v>75</v>
      </c>
      <c r="AM1265" t="s">
        <v>76</v>
      </c>
      <c r="AN1265" t="s">
        <v>117</v>
      </c>
      <c r="AO1265" t="s">
        <v>137</v>
      </c>
      <c r="AP1265" t="s">
        <v>58</v>
      </c>
      <c r="AQ1265" t="s">
        <v>299</v>
      </c>
      <c r="AR1265" t="s">
        <v>64</v>
      </c>
      <c r="AS1265" t="s">
        <v>126</v>
      </c>
      <c r="AT1265" t="s">
        <v>171</v>
      </c>
      <c r="AU1265" t="s">
        <v>84</v>
      </c>
    </row>
    <row r="1266" spans="1:47" hidden="1" x14ac:dyDescent="0.3">
      <c r="A1266" t="s">
        <v>5742</v>
      </c>
      <c r="B1266" t="s">
        <v>5743</v>
      </c>
      <c r="C1266" s="1" t="str">
        <f t="shared" si="110"/>
        <v>21:0103</v>
      </c>
      <c r="D1266" s="1" t="str">
        <f t="shared" si="111"/>
        <v>21:0059</v>
      </c>
      <c r="E1266" t="s">
        <v>5744</v>
      </c>
      <c r="F1266" t="s">
        <v>5745</v>
      </c>
      <c r="H1266">
        <v>67.023583400000007</v>
      </c>
      <c r="I1266">
        <v>-113.67086020000001</v>
      </c>
      <c r="J1266" s="1" t="str">
        <f t="shared" si="108"/>
        <v>Till</v>
      </c>
      <c r="K1266" s="1" t="str">
        <f t="shared" si="109"/>
        <v>&lt;63 micron</v>
      </c>
      <c r="L1266" t="s">
        <v>51</v>
      </c>
      <c r="M1266" t="s">
        <v>348</v>
      </c>
      <c r="N1266" t="s">
        <v>53</v>
      </c>
      <c r="O1266" t="s">
        <v>282</v>
      </c>
      <c r="P1266" t="s">
        <v>92</v>
      </c>
      <c r="Q1266" t="s">
        <v>259</v>
      </c>
      <c r="R1266" t="s">
        <v>308</v>
      </c>
      <c r="S1266" t="s">
        <v>72</v>
      </c>
      <c r="T1266" t="s">
        <v>346</v>
      </c>
      <c r="U1266" t="s">
        <v>81</v>
      </c>
      <c r="V1266" t="s">
        <v>154</v>
      </c>
      <c r="W1266" t="s">
        <v>55</v>
      </c>
      <c r="X1266" t="s">
        <v>72</v>
      </c>
      <c r="Y1266" t="s">
        <v>64</v>
      </c>
      <c r="Z1266" t="s">
        <v>51</v>
      </c>
      <c r="AA1266" t="s">
        <v>192</v>
      </c>
      <c r="AB1266" t="s">
        <v>576</v>
      </c>
      <c r="AC1266" t="s">
        <v>259</v>
      </c>
      <c r="AD1266" t="s">
        <v>1315</v>
      </c>
      <c r="AE1266" t="s">
        <v>152</v>
      </c>
      <c r="AF1266" t="s">
        <v>69</v>
      </c>
      <c r="AG1266" t="s">
        <v>389</v>
      </c>
      <c r="AH1266" t="s">
        <v>391</v>
      </c>
      <c r="AI1266" t="s">
        <v>239</v>
      </c>
      <c r="AJ1266" t="s">
        <v>73</v>
      </c>
      <c r="AK1266" t="s">
        <v>155</v>
      </c>
      <c r="AL1266" t="s">
        <v>75</v>
      </c>
      <c r="AM1266" t="s">
        <v>76</v>
      </c>
      <c r="AN1266" t="s">
        <v>78</v>
      </c>
      <c r="AO1266" t="s">
        <v>137</v>
      </c>
      <c r="AP1266" t="s">
        <v>114</v>
      </c>
      <c r="AQ1266" t="s">
        <v>299</v>
      </c>
      <c r="AR1266" t="s">
        <v>64</v>
      </c>
      <c r="AS1266" t="s">
        <v>92</v>
      </c>
      <c r="AT1266" t="s">
        <v>171</v>
      </c>
      <c r="AU1266" t="s">
        <v>84</v>
      </c>
    </row>
    <row r="1267" spans="1:47" hidden="1" x14ac:dyDescent="0.3">
      <c r="A1267" t="s">
        <v>5746</v>
      </c>
      <c r="B1267" t="s">
        <v>5747</v>
      </c>
      <c r="C1267" s="1" t="str">
        <f t="shared" si="110"/>
        <v>21:0103</v>
      </c>
      <c r="D1267" s="1" t="str">
        <f t="shared" si="111"/>
        <v>21:0059</v>
      </c>
      <c r="E1267" t="s">
        <v>5748</v>
      </c>
      <c r="F1267" t="s">
        <v>5749</v>
      </c>
      <c r="H1267">
        <v>67.008978099999993</v>
      </c>
      <c r="I1267">
        <v>-113.52406000000001</v>
      </c>
      <c r="J1267" s="1" t="str">
        <f t="shared" si="108"/>
        <v>Till</v>
      </c>
      <c r="K1267" s="1" t="str">
        <f t="shared" si="109"/>
        <v>&lt;63 micron</v>
      </c>
      <c r="L1267" t="s">
        <v>51</v>
      </c>
      <c r="M1267" t="s">
        <v>124</v>
      </c>
      <c r="N1267" t="s">
        <v>53</v>
      </c>
      <c r="O1267" t="s">
        <v>517</v>
      </c>
      <c r="P1267" t="s">
        <v>92</v>
      </c>
      <c r="Q1267" t="s">
        <v>64</v>
      </c>
      <c r="R1267" t="s">
        <v>384</v>
      </c>
      <c r="S1267" t="s">
        <v>58</v>
      </c>
      <c r="T1267" t="s">
        <v>354</v>
      </c>
      <c r="U1267" t="s">
        <v>116</v>
      </c>
      <c r="V1267" t="s">
        <v>95</v>
      </c>
      <c r="W1267" t="s">
        <v>819</v>
      </c>
      <c r="X1267" t="s">
        <v>97</v>
      </c>
      <c r="Y1267" t="s">
        <v>64</v>
      </c>
      <c r="Z1267" t="s">
        <v>51</v>
      </c>
      <c r="AA1267" t="s">
        <v>814</v>
      </c>
      <c r="AB1267" t="s">
        <v>768</v>
      </c>
      <c r="AC1267" t="s">
        <v>64</v>
      </c>
      <c r="AD1267" t="s">
        <v>963</v>
      </c>
      <c r="AE1267" t="s">
        <v>470</v>
      </c>
      <c r="AF1267" t="s">
        <v>69</v>
      </c>
      <c r="AG1267" t="s">
        <v>238</v>
      </c>
      <c r="AH1267" t="s">
        <v>95</v>
      </c>
      <c r="AI1267" t="s">
        <v>119</v>
      </c>
      <c r="AJ1267" t="s">
        <v>73</v>
      </c>
      <c r="AK1267" t="s">
        <v>52</v>
      </c>
      <c r="AL1267" t="s">
        <v>75</v>
      </c>
      <c r="AM1267" t="s">
        <v>76</v>
      </c>
      <c r="AN1267" t="s">
        <v>147</v>
      </c>
      <c r="AO1267" t="s">
        <v>137</v>
      </c>
      <c r="AP1267" t="s">
        <v>114</v>
      </c>
      <c r="AQ1267" t="s">
        <v>348</v>
      </c>
      <c r="AR1267" t="s">
        <v>64</v>
      </c>
      <c r="AS1267" t="s">
        <v>92</v>
      </c>
      <c r="AT1267" t="s">
        <v>2993</v>
      </c>
      <c r="AU1267" t="s">
        <v>84</v>
      </c>
    </row>
    <row r="1268" spans="1:47" hidden="1" x14ac:dyDescent="0.3">
      <c r="A1268" t="s">
        <v>5750</v>
      </c>
      <c r="B1268" t="s">
        <v>5751</v>
      </c>
      <c r="C1268" s="1" t="str">
        <f t="shared" si="110"/>
        <v>21:0103</v>
      </c>
      <c r="D1268" s="1" t="str">
        <f t="shared" si="111"/>
        <v>21:0059</v>
      </c>
      <c r="E1268" t="s">
        <v>5752</v>
      </c>
      <c r="F1268" t="s">
        <v>5753</v>
      </c>
      <c r="H1268">
        <v>67.062702099999996</v>
      </c>
      <c r="I1268">
        <v>-113.7781926</v>
      </c>
      <c r="J1268" s="1" t="str">
        <f t="shared" si="108"/>
        <v>Till</v>
      </c>
      <c r="K1268" s="1" t="str">
        <f t="shared" si="109"/>
        <v>&lt;63 micron</v>
      </c>
      <c r="L1268" t="s">
        <v>51</v>
      </c>
      <c r="M1268" t="s">
        <v>208</v>
      </c>
      <c r="N1268" t="s">
        <v>116</v>
      </c>
      <c r="O1268" t="s">
        <v>1204</v>
      </c>
      <c r="P1268" t="s">
        <v>246</v>
      </c>
      <c r="Q1268" t="s">
        <v>60</v>
      </c>
      <c r="R1268" t="s">
        <v>164</v>
      </c>
      <c r="S1268" t="s">
        <v>63</v>
      </c>
      <c r="T1268" t="s">
        <v>334</v>
      </c>
      <c r="U1268" t="s">
        <v>81</v>
      </c>
      <c r="V1268" t="s">
        <v>259</v>
      </c>
      <c r="W1268" t="s">
        <v>275</v>
      </c>
      <c r="X1268" t="s">
        <v>119</v>
      </c>
      <c r="Y1268" t="s">
        <v>64</v>
      </c>
      <c r="Z1268" t="s">
        <v>51</v>
      </c>
      <c r="AA1268" t="s">
        <v>206</v>
      </c>
      <c r="AB1268" t="s">
        <v>487</v>
      </c>
      <c r="AC1268" t="s">
        <v>64</v>
      </c>
      <c r="AD1268" t="s">
        <v>1473</v>
      </c>
      <c r="AE1268" t="s">
        <v>287</v>
      </c>
      <c r="AF1268" t="s">
        <v>69</v>
      </c>
      <c r="AG1268" t="s">
        <v>190</v>
      </c>
      <c r="AH1268" t="s">
        <v>104</v>
      </c>
      <c r="AI1268" t="s">
        <v>584</v>
      </c>
      <c r="AJ1268" t="s">
        <v>73</v>
      </c>
      <c r="AK1268" t="s">
        <v>167</v>
      </c>
      <c r="AL1268" t="s">
        <v>75</v>
      </c>
      <c r="AM1268" t="s">
        <v>76</v>
      </c>
      <c r="AN1268" t="s">
        <v>78</v>
      </c>
      <c r="AO1268" t="s">
        <v>104</v>
      </c>
      <c r="AP1268" t="s">
        <v>209</v>
      </c>
      <c r="AQ1268" t="s">
        <v>82</v>
      </c>
      <c r="AR1268" t="s">
        <v>64</v>
      </c>
      <c r="AS1268" t="s">
        <v>299</v>
      </c>
      <c r="AT1268" t="s">
        <v>249</v>
      </c>
      <c r="AU1268" t="s">
        <v>84</v>
      </c>
    </row>
    <row r="1269" spans="1:47" hidden="1" x14ac:dyDescent="0.3">
      <c r="A1269" t="s">
        <v>5754</v>
      </c>
      <c r="B1269" t="s">
        <v>5755</v>
      </c>
      <c r="C1269" s="1" t="str">
        <f t="shared" si="110"/>
        <v>21:0103</v>
      </c>
      <c r="D1269" s="1" t="str">
        <f t="shared" si="111"/>
        <v>21:0059</v>
      </c>
      <c r="E1269" t="s">
        <v>5756</v>
      </c>
      <c r="F1269" t="s">
        <v>5757</v>
      </c>
      <c r="H1269">
        <v>67.030485999999996</v>
      </c>
      <c r="I1269">
        <v>-113.88190539999999</v>
      </c>
      <c r="J1269" s="1" t="str">
        <f t="shared" si="108"/>
        <v>Till</v>
      </c>
      <c r="K1269" s="1" t="str">
        <f t="shared" si="109"/>
        <v>&lt;63 micron</v>
      </c>
      <c r="L1269" t="s">
        <v>51</v>
      </c>
      <c r="M1269" t="s">
        <v>481</v>
      </c>
      <c r="N1269" t="s">
        <v>53</v>
      </c>
      <c r="O1269" t="s">
        <v>397</v>
      </c>
      <c r="P1269" t="s">
        <v>91</v>
      </c>
      <c r="Q1269" t="s">
        <v>56</v>
      </c>
      <c r="R1269" t="s">
        <v>369</v>
      </c>
      <c r="S1269" t="s">
        <v>63</v>
      </c>
      <c r="T1269" t="s">
        <v>814</v>
      </c>
      <c r="U1269" t="s">
        <v>56</v>
      </c>
      <c r="V1269" t="s">
        <v>154</v>
      </c>
      <c r="W1269" t="s">
        <v>1384</v>
      </c>
      <c r="X1269" t="s">
        <v>97</v>
      </c>
      <c r="Y1269" t="s">
        <v>64</v>
      </c>
      <c r="Z1269" t="s">
        <v>51</v>
      </c>
      <c r="AA1269" t="s">
        <v>334</v>
      </c>
      <c r="AB1269" t="s">
        <v>408</v>
      </c>
      <c r="AC1269" t="s">
        <v>64</v>
      </c>
      <c r="AD1269" t="s">
        <v>353</v>
      </c>
      <c r="AE1269" t="s">
        <v>337</v>
      </c>
      <c r="AF1269" t="s">
        <v>69</v>
      </c>
      <c r="AG1269" t="s">
        <v>389</v>
      </c>
      <c r="AH1269" t="s">
        <v>104</v>
      </c>
      <c r="AI1269" t="s">
        <v>89</v>
      </c>
      <c r="AJ1269" t="s">
        <v>73</v>
      </c>
      <c r="AK1269" t="s">
        <v>167</v>
      </c>
      <c r="AL1269" t="s">
        <v>75</v>
      </c>
      <c r="AM1269" t="s">
        <v>76</v>
      </c>
      <c r="AN1269" t="s">
        <v>137</v>
      </c>
      <c r="AO1269" t="s">
        <v>168</v>
      </c>
      <c r="AP1269" t="s">
        <v>58</v>
      </c>
      <c r="AQ1269" t="s">
        <v>299</v>
      </c>
      <c r="AR1269" t="s">
        <v>64</v>
      </c>
      <c r="AS1269" t="s">
        <v>126</v>
      </c>
      <c r="AT1269" t="s">
        <v>272</v>
      </c>
      <c r="AU1269" t="s">
        <v>84</v>
      </c>
    </row>
    <row r="1270" spans="1:47" hidden="1" x14ac:dyDescent="0.3">
      <c r="A1270" t="s">
        <v>5758</v>
      </c>
      <c r="B1270" t="s">
        <v>5759</v>
      </c>
      <c r="C1270" s="1" t="str">
        <f t="shared" si="110"/>
        <v>21:0103</v>
      </c>
      <c r="D1270" s="1" t="str">
        <f t="shared" si="111"/>
        <v>21:0059</v>
      </c>
      <c r="E1270" t="s">
        <v>5760</v>
      </c>
      <c r="F1270" t="s">
        <v>5761</v>
      </c>
      <c r="H1270">
        <v>67.071795899999998</v>
      </c>
      <c r="I1270">
        <v>-113.9838372</v>
      </c>
      <c r="J1270" s="1" t="str">
        <f t="shared" si="108"/>
        <v>Till</v>
      </c>
      <c r="K1270" s="1" t="str">
        <f t="shared" si="109"/>
        <v>&lt;63 micron</v>
      </c>
      <c r="L1270" t="s">
        <v>51</v>
      </c>
      <c r="M1270" t="s">
        <v>271</v>
      </c>
      <c r="N1270" t="s">
        <v>53</v>
      </c>
      <c r="O1270" t="s">
        <v>517</v>
      </c>
      <c r="P1270" t="s">
        <v>473</v>
      </c>
      <c r="Q1270" t="s">
        <v>81</v>
      </c>
      <c r="R1270" t="s">
        <v>308</v>
      </c>
      <c r="S1270" t="s">
        <v>63</v>
      </c>
      <c r="T1270" t="s">
        <v>149</v>
      </c>
      <c r="U1270" t="s">
        <v>56</v>
      </c>
      <c r="V1270" t="s">
        <v>259</v>
      </c>
      <c r="W1270" t="s">
        <v>275</v>
      </c>
      <c r="X1270" t="s">
        <v>97</v>
      </c>
      <c r="Y1270" t="s">
        <v>64</v>
      </c>
      <c r="Z1270" t="s">
        <v>51</v>
      </c>
      <c r="AA1270" t="s">
        <v>334</v>
      </c>
      <c r="AB1270" t="s">
        <v>150</v>
      </c>
      <c r="AC1270" t="s">
        <v>64</v>
      </c>
      <c r="AD1270" t="s">
        <v>888</v>
      </c>
      <c r="AE1270" t="s">
        <v>337</v>
      </c>
      <c r="AF1270" t="s">
        <v>69</v>
      </c>
      <c r="AG1270" t="s">
        <v>113</v>
      </c>
      <c r="AH1270" t="s">
        <v>251</v>
      </c>
      <c r="AI1270" t="s">
        <v>636</v>
      </c>
      <c r="AJ1270" t="s">
        <v>73</v>
      </c>
      <c r="AK1270" t="s">
        <v>167</v>
      </c>
      <c r="AL1270" t="s">
        <v>75</v>
      </c>
      <c r="AM1270" t="s">
        <v>76</v>
      </c>
      <c r="AN1270" t="s">
        <v>95</v>
      </c>
      <c r="AO1270" t="s">
        <v>104</v>
      </c>
      <c r="AP1270" t="s">
        <v>209</v>
      </c>
      <c r="AQ1270" t="s">
        <v>246</v>
      </c>
      <c r="AR1270" t="s">
        <v>64</v>
      </c>
      <c r="AS1270" t="s">
        <v>246</v>
      </c>
      <c r="AT1270" t="s">
        <v>171</v>
      </c>
      <c r="AU1270" t="s">
        <v>84</v>
      </c>
    </row>
    <row r="1271" spans="1:47" hidden="1" x14ac:dyDescent="0.3">
      <c r="A1271" t="s">
        <v>5762</v>
      </c>
      <c r="B1271" t="s">
        <v>5763</v>
      </c>
      <c r="C1271" s="1" t="str">
        <f t="shared" si="110"/>
        <v>21:0103</v>
      </c>
      <c r="D1271" s="1" t="str">
        <f t="shared" si="111"/>
        <v>21:0059</v>
      </c>
      <c r="E1271" t="s">
        <v>5764</v>
      </c>
      <c r="F1271" t="s">
        <v>5765</v>
      </c>
      <c r="H1271">
        <v>67.1307671</v>
      </c>
      <c r="I1271">
        <v>-113.9525502</v>
      </c>
      <c r="J1271" s="1" t="str">
        <f t="shared" si="108"/>
        <v>Till</v>
      </c>
      <c r="K1271" s="1" t="str">
        <f t="shared" si="109"/>
        <v>&lt;63 micron</v>
      </c>
      <c r="L1271" t="s">
        <v>51</v>
      </c>
      <c r="M1271" t="s">
        <v>91</v>
      </c>
      <c r="N1271" t="s">
        <v>53</v>
      </c>
      <c r="O1271" t="s">
        <v>375</v>
      </c>
      <c r="P1271" t="s">
        <v>78</v>
      </c>
      <c r="Q1271" t="s">
        <v>116</v>
      </c>
      <c r="R1271" t="s">
        <v>414</v>
      </c>
      <c r="S1271" t="s">
        <v>97</v>
      </c>
      <c r="T1271" t="s">
        <v>206</v>
      </c>
      <c r="U1271" t="s">
        <v>81</v>
      </c>
      <c r="V1271" t="s">
        <v>259</v>
      </c>
      <c r="W1271" t="s">
        <v>222</v>
      </c>
      <c r="X1271" t="s">
        <v>63</v>
      </c>
      <c r="Y1271" t="s">
        <v>64</v>
      </c>
      <c r="Z1271" t="s">
        <v>51</v>
      </c>
      <c r="AA1271" t="s">
        <v>98</v>
      </c>
      <c r="AB1271" t="s">
        <v>66</v>
      </c>
      <c r="AC1271" t="s">
        <v>259</v>
      </c>
      <c r="AD1271" t="s">
        <v>361</v>
      </c>
      <c r="AE1271" t="s">
        <v>287</v>
      </c>
      <c r="AF1271" t="s">
        <v>69</v>
      </c>
      <c r="AG1271" t="s">
        <v>113</v>
      </c>
      <c r="AH1271" t="s">
        <v>104</v>
      </c>
      <c r="AI1271" t="s">
        <v>430</v>
      </c>
      <c r="AJ1271" t="s">
        <v>73</v>
      </c>
      <c r="AK1271" t="s">
        <v>105</v>
      </c>
      <c r="AL1271" t="s">
        <v>75</v>
      </c>
      <c r="AM1271" t="s">
        <v>76</v>
      </c>
      <c r="AN1271" t="s">
        <v>154</v>
      </c>
      <c r="AO1271" t="s">
        <v>104</v>
      </c>
      <c r="AP1271" t="s">
        <v>72</v>
      </c>
      <c r="AQ1271" t="s">
        <v>92</v>
      </c>
      <c r="AR1271" t="s">
        <v>64</v>
      </c>
      <c r="AS1271" t="s">
        <v>82</v>
      </c>
      <c r="AT1271" t="s">
        <v>164</v>
      </c>
      <c r="AU1271" t="s">
        <v>84</v>
      </c>
    </row>
    <row r="1272" spans="1:47" hidden="1" x14ac:dyDescent="0.3">
      <c r="A1272" t="s">
        <v>5766</v>
      </c>
      <c r="B1272" t="s">
        <v>5767</v>
      </c>
      <c r="C1272" s="1" t="str">
        <f t="shared" si="110"/>
        <v>21:0103</v>
      </c>
      <c r="D1272" s="1" t="str">
        <f t="shared" si="111"/>
        <v>21:0059</v>
      </c>
      <c r="E1272" t="s">
        <v>5768</v>
      </c>
      <c r="F1272" t="s">
        <v>5769</v>
      </c>
      <c r="H1272">
        <v>67.180867000000006</v>
      </c>
      <c r="I1272">
        <v>-113.9859762</v>
      </c>
      <c r="J1272" s="1" t="str">
        <f t="shared" si="108"/>
        <v>Till</v>
      </c>
      <c r="K1272" s="1" t="str">
        <f t="shared" si="109"/>
        <v>&lt;63 micron</v>
      </c>
      <c r="L1272" t="s">
        <v>51</v>
      </c>
      <c r="M1272" t="s">
        <v>271</v>
      </c>
      <c r="N1272" t="s">
        <v>53</v>
      </c>
      <c r="O1272" t="s">
        <v>54</v>
      </c>
      <c r="P1272" t="s">
        <v>154</v>
      </c>
      <c r="Q1272" t="s">
        <v>116</v>
      </c>
      <c r="R1272" t="s">
        <v>414</v>
      </c>
      <c r="S1272" t="s">
        <v>63</v>
      </c>
      <c r="T1272" t="s">
        <v>206</v>
      </c>
      <c r="U1272" t="s">
        <v>81</v>
      </c>
      <c r="V1272" t="s">
        <v>259</v>
      </c>
      <c r="W1272" t="s">
        <v>719</v>
      </c>
      <c r="X1272" t="s">
        <v>97</v>
      </c>
      <c r="Y1272" t="s">
        <v>64</v>
      </c>
      <c r="Z1272" t="s">
        <v>51</v>
      </c>
      <c r="AA1272" t="s">
        <v>98</v>
      </c>
      <c r="AB1272" t="s">
        <v>134</v>
      </c>
      <c r="AC1272" t="s">
        <v>259</v>
      </c>
      <c r="AD1272" t="s">
        <v>305</v>
      </c>
      <c r="AE1272" t="s">
        <v>223</v>
      </c>
      <c r="AF1272" t="s">
        <v>69</v>
      </c>
      <c r="AG1272" t="s">
        <v>234</v>
      </c>
      <c r="AH1272" t="s">
        <v>104</v>
      </c>
      <c r="AI1272" t="s">
        <v>430</v>
      </c>
      <c r="AJ1272" t="s">
        <v>73</v>
      </c>
      <c r="AK1272" t="s">
        <v>105</v>
      </c>
      <c r="AL1272" t="s">
        <v>75</v>
      </c>
      <c r="AM1272" t="s">
        <v>76</v>
      </c>
      <c r="AN1272" t="s">
        <v>117</v>
      </c>
      <c r="AO1272" t="s">
        <v>78</v>
      </c>
      <c r="AP1272" t="s">
        <v>58</v>
      </c>
      <c r="AQ1272" t="s">
        <v>246</v>
      </c>
      <c r="AR1272" t="s">
        <v>56</v>
      </c>
      <c r="AS1272" t="s">
        <v>82</v>
      </c>
      <c r="AT1272" t="s">
        <v>59</v>
      </c>
      <c r="AU1272" t="s">
        <v>84</v>
      </c>
    </row>
    <row r="1273" spans="1:47" hidden="1" x14ac:dyDescent="0.3">
      <c r="A1273" t="s">
        <v>5770</v>
      </c>
      <c r="B1273" t="s">
        <v>5771</v>
      </c>
      <c r="C1273" s="1" t="str">
        <f t="shared" si="110"/>
        <v>21:0103</v>
      </c>
      <c r="D1273" s="1" t="str">
        <f t="shared" si="111"/>
        <v>21:0059</v>
      </c>
      <c r="E1273" t="s">
        <v>5772</v>
      </c>
      <c r="F1273" t="s">
        <v>5773</v>
      </c>
      <c r="H1273">
        <v>67.214995200000004</v>
      </c>
      <c r="I1273">
        <v>-113.882098</v>
      </c>
      <c r="J1273" s="1" t="str">
        <f t="shared" si="108"/>
        <v>Till</v>
      </c>
      <c r="K1273" s="1" t="str">
        <f t="shared" si="109"/>
        <v>&lt;63 micron</v>
      </c>
      <c r="L1273" t="s">
        <v>51</v>
      </c>
      <c r="M1273" t="s">
        <v>80</v>
      </c>
      <c r="N1273" t="s">
        <v>60</v>
      </c>
      <c r="O1273" t="s">
        <v>457</v>
      </c>
      <c r="P1273" t="s">
        <v>91</v>
      </c>
      <c r="Q1273" t="s">
        <v>56</v>
      </c>
      <c r="R1273" t="s">
        <v>308</v>
      </c>
      <c r="S1273" t="s">
        <v>58</v>
      </c>
      <c r="T1273" t="s">
        <v>354</v>
      </c>
      <c r="U1273" t="s">
        <v>56</v>
      </c>
      <c r="V1273" t="s">
        <v>154</v>
      </c>
      <c r="W1273" t="s">
        <v>55</v>
      </c>
      <c r="X1273" t="s">
        <v>97</v>
      </c>
      <c r="Y1273" t="s">
        <v>64</v>
      </c>
      <c r="Z1273" t="s">
        <v>51</v>
      </c>
      <c r="AA1273" t="s">
        <v>334</v>
      </c>
      <c r="AB1273" t="s">
        <v>487</v>
      </c>
      <c r="AC1273" t="s">
        <v>64</v>
      </c>
      <c r="AD1273" t="s">
        <v>1548</v>
      </c>
      <c r="AE1273" t="s">
        <v>162</v>
      </c>
      <c r="AF1273" t="s">
        <v>69</v>
      </c>
      <c r="AG1273" t="s">
        <v>435</v>
      </c>
      <c r="AH1273" t="s">
        <v>95</v>
      </c>
      <c r="AI1273" t="s">
        <v>138</v>
      </c>
      <c r="AJ1273" t="s">
        <v>73</v>
      </c>
      <c r="AK1273" t="s">
        <v>210</v>
      </c>
      <c r="AL1273" t="s">
        <v>75</v>
      </c>
      <c r="AM1273" t="s">
        <v>76</v>
      </c>
      <c r="AN1273" t="s">
        <v>78</v>
      </c>
      <c r="AO1273" t="s">
        <v>251</v>
      </c>
      <c r="AP1273" t="s">
        <v>114</v>
      </c>
      <c r="AQ1273" t="s">
        <v>126</v>
      </c>
      <c r="AR1273" t="s">
        <v>64</v>
      </c>
      <c r="AS1273" t="s">
        <v>246</v>
      </c>
      <c r="AT1273" t="s">
        <v>2842</v>
      </c>
      <c r="AU1273" t="s">
        <v>84</v>
      </c>
    </row>
    <row r="1274" spans="1:47" hidden="1" x14ac:dyDescent="0.3">
      <c r="A1274" t="s">
        <v>5774</v>
      </c>
      <c r="B1274" t="s">
        <v>5775</v>
      </c>
      <c r="C1274" s="1" t="str">
        <f t="shared" ref="C1274:C1286" si="112">HYPERLINK("https://geochem.nrcan.gc.ca/cdogs/content/bdl/bdl210103_e.htm", "21:0103")</f>
        <v>21:0103</v>
      </c>
      <c r="D1274" s="1" t="str">
        <f t="shared" ref="D1274:D1283" si="113">HYPERLINK("https://geochem.nrcan.gc.ca/cdogs/content/svy/svy210059_e.htm", "21:0059")</f>
        <v>21:0059</v>
      </c>
      <c r="E1274" t="s">
        <v>5776</v>
      </c>
      <c r="F1274" t="s">
        <v>5777</v>
      </c>
      <c r="H1274">
        <v>67.233695800000007</v>
      </c>
      <c r="I1274">
        <v>-113.8026869</v>
      </c>
      <c r="J1274" s="1" t="str">
        <f t="shared" si="108"/>
        <v>Till</v>
      </c>
      <c r="K1274" s="1" t="str">
        <f t="shared" si="109"/>
        <v>&lt;63 micron</v>
      </c>
      <c r="L1274" t="s">
        <v>51</v>
      </c>
      <c r="M1274" t="s">
        <v>246</v>
      </c>
      <c r="N1274" t="s">
        <v>116</v>
      </c>
      <c r="O1274" t="s">
        <v>282</v>
      </c>
      <c r="P1274" t="s">
        <v>82</v>
      </c>
      <c r="Q1274" t="s">
        <v>259</v>
      </c>
      <c r="R1274" t="s">
        <v>607</v>
      </c>
      <c r="S1274" t="s">
        <v>97</v>
      </c>
      <c r="T1274" t="s">
        <v>334</v>
      </c>
      <c r="U1274" t="s">
        <v>81</v>
      </c>
      <c r="V1274" t="s">
        <v>259</v>
      </c>
      <c r="W1274" t="s">
        <v>222</v>
      </c>
      <c r="X1274" t="s">
        <v>63</v>
      </c>
      <c r="Y1274" t="s">
        <v>64</v>
      </c>
      <c r="Z1274" t="s">
        <v>51</v>
      </c>
      <c r="AA1274" t="s">
        <v>206</v>
      </c>
      <c r="AB1274" t="s">
        <v>150</v>
      </c>
      <c r="AC1274" t="s">
        <v>81</v>
      </c>
      <c r="AD1274" t="s">
        <v>182</v>
      </c>
      <c r="AE1274" t="s">
        <v>337</v>
      </c>
      <c r="AF1274" t="s">
        <v>69</v>
      </c>
      <c r="AG1274" t="s">
        <v>472</v>
      </c>
      <c r="AH1274" t="s">
        <v>104</v>
      </c>
      <c r="AI1274" t="s">
        <v>252</v>
      </c>
      <c r="AJ1274" t="s">
        <v>73</v>
      </c>
      <c r="AK1274" t="s">
        <v>473</v>
      </c>
      <c r="AL1274" t="s">
        <v>75</v>
      </c>
      <c r="AM1274" t="s">
        <v>707</v>
      </c>
      <c r="AN1274" t="s">
        <v>259</v>
      </c>
      <c r="AO1274" t="s">
        <v>104</v>
      </c>
      <c r="AP1274" t="s">
        <v>209</v>
      </c>
      <c r="AQ1274" t="s">
        <v>77</v>
      </c>
      <c r="AR1274" t="s">
        <v>64</v>
      </c>
      <c r="AS1274" t="s">
        <v>82</v>
      </c>
      <c r="AT1274" t="s">
        <v>171</v>
      </c>
      <c r="AU1274" t="s">
        <v>84</v>
      </c>
    </row>
    <row r="1275" spans="1:47" hidden="1" x14ac:dyDescent="0.3">
      <c r="A1275" t="s">
        <v>5778</v>
      </c>
      <c r="B1275" t="s">
        <v>5779</v>
      </c>
      <c r="C1275" s="1" t="str">
        <f t="shared" si="112"/>
        <v>21:0103</v>
      </c>
      <c r="D1275" s="1" t="str">
        <f t="shared" si="113"/>
        <v>21:0059</v>
      </c>
      <c r="E1275" t="s">
        <v>5780</v>
      </c>
      <c r="F1275" t="s">
        <v>5781</v>
      </c>
      <c r="H1275">
        <v>67.192656200000002</v>
      </c>
      <c r="I1275">
        <v>-113.77343380000001</v>
      </c>
      <c r="J1275" s="1" t="str">
        <f t="shared" si="108"/>
        <v>Till</v>
      </c>
      <c r="K1275" s="1" t="str">
        <f t="shared" si="109"/>
        <v>&lt;63 micron</v>
      </c>
      <c r="L1275" t="s">
        <v>51</v>
      </c>
      <c r="M1275" t="s">
        <v>481</v>
      </c>
      <c r="N1275" t="s">
        <v>53</v>
      </c>
      <c r="O1275" t="s">
        <v>315</v>
      </c>
      <c r="P1275" t="s">
        <v>78</v>
      </c>
      <c r="Q1275" t="s">
        <v>81</v>
      </c>
      <c r="R1275" t="s">
        <v>156</v>
      </c>
      <c r="S1275" t="s">
        <v>63</v>
      </c>
      <c r="T1275" t="s">
        <v>334</v>
      </c>
      <c r="U1275" t="s">
        <v>81</v>
      </c>
      <c r="V1275" t="s">
        <v>259</v>
      </c>
      <c r="W1275" t="s">
        <v>286</v>
      </c>
      <c r="X1275" t="s">
        <v>63</v>
      </c>
      <c r="Y1275" t="s">
        <v>64</v>
      </c>
      <c r="Z1275" t="s">
        <v>51</v>
      </c>
      <c r="AA1275" t="s">
        <v>470</v>
      </c>
      <c r="AB1275" t="s">
        <v>66</v>
      </c>
      <c r="AC1275" t="s">
        <v>64</v>
      </c>
      <c r="AD1275" t="s">
        <v>899</v>
      </c>
      <c r="AE1275" t="s">
        <v>287</v>
      </c>
      <c r="AF1275" t="s">
        <v>69</v>
      </c>
      <c r="AG1275" t="s">
        <v>234</v>
      </c>
      <c r="AH1275" t="s">
        <v>104</v>
      </c>
      <c r="AI1275" t="s">
        <v>202</v>
      </c>
      <c r="AJ1275" t="s">
        <v>73</v>
      </c>
      <c r="AK1275" t="s">
        <v>421</v>
      </c>
      <c r="AL1275" t="s">
        <v>75</v>
      </c>
      <c r="AM1275" t="s">
        <v>76</v>
      </c>
      <c r="AN1275" t="s">
        <v>154</v>
      </c>
      <c r="AO1275" t="s">
        <v>251</v>
      </c>
      <c r="AP1275" t="s">
        <v>58</v>
      </c>
      <c r="AQ1275" t="s">
        <v>77</v>
      </c>
      <c r="AR1275" t="s">
        <v>64</v>
      </c>
      <c r="AS1275" t="s">
        <v>246</v>
      </c>
      <c r="AT1275" t="s">
        <v>218</v>
      </c>
      <c r="AU1275" t="s">
        <v>84</v>
      </c>
    </row>
    <row r="1276" spans="1:47" hidden="1" x14ac:dyDescent="0.3">
      <c r="A1276" t="s">
        <v>5782</v>
      </c>
      <c r="B1276" t="s">
        <v>5783</v>
      </c>
      <c r="C1276" s="1" t="str">
        <f t="shared" si="112"/>
        <v>21:0103</v>
      </c>
      <c r="D1276" s="1" t="str">
        <f t="shared" si="113"/>
        <v>21:0059</v>
      </c>
      <c r="E1276" t="s">
        <v>5784</v>
      </c>
      <c r="F1276" t="s">
        <v>5785</v>
      </c>
      <c r="H1276">
        <v>67.205504399999995</v>
      </c>
      <c r="I1276">
        <v>-113.6585248</v>
      </c>
      <c r="J1276" s="1" t="str">
        <f t="shared" si="108"/>
        <v>Till</v>
      </c>
      <c r="K1276" s="1" t="str">
        <f t="shared" si="109"/>
        <v>&lt;63 micron</v>
      </c>
      <c r="L1276" t="s">
        <v>51</v>
      </c>
      <c r="M1276" t="s">
        <v>333</v>
      </c>
      <c r="N1276" t="s">
        <v>53</v>
      </c>
      <c r="O1276" t="s">
        <v>315</v>
      </c>
      <c r="P1276" t="s">
        <v>355</v>
      </c>
      <c r="Q1276" t="s">
        <v>64</v>
      </c>
      <c r="R1276" t="s">
        <v>93</v>
      </c>
      <c r="S1276" t="s">
        <v>181</v>
      </c>
      <c r="T1276" t="s">
        <v>101</v>
      </c>
      <c r="U1276" t="s">
        <v>81</v>
      </c>
      <c r="V1276" t="s">
        <v>259</v>
      </c>
      <c r="W1276" t="s">
        <v>697</v>
      </c>
      <c r="X1276" t="s">
        <v>119</v>
      </c>
      <c r="Y1276" t="s">
        <v>64</v>
      </c>
      <c r="Z1276" t="s">
        <v>51</v>
      </c>
      <c r="AA1276" t="s">
        <v>470</v>
      </c>
      <c r="AB1276" t="s">
        <v>121</v>
      </c>
      <c r="AC1276" t="s">
        <v>64</v>
      </c>
      <c r="AD1276" t="s">
        <v>237</v>
      </c>
      <c r="AE1276" t="s">
        <v>419</v>
      </c>
      <c r="AF1276" t="s">
        <v>69</v>
      </c>
      <c r="AG1276" t="s">
        <v>272</v>
      </c>
      <c r="AH1276" t="s">
        <v>102</v>
      </c>
      <c r="AI1276" t="s">
        <v>181</v>
      </c>
      <c r="AJ1276" t="s">
        <v>73</v>
      </c>
      <c r="AK1276" t="s">
        <v>91</v>
      </c>
      <c r="AL1276" t="s">
        <v>75</v>
      </c>
      <c r="AM1276" t="s">
        <v>76</v>
      </c>
      <c r="AN1276" t="s">
        <v>147</v>
      </c>
      <c r="AO1276" t="s">
        <v>251</v>
      </c>
      <c r="AP1276" t="s">
        <v>364</v>
      </c>
      <c r="AQ1276" t="s">
        <v>139</v>
      </c>
      <c r="AR1276" t="s">
        <v>64</v>
      </c>
      <c r="AS1276" t="s">
        <v>77</v>
      </c>
      <c r="AT1276" t="s">
        <v>171</v>
      </c>
      <c r="AU1276" t="s">
        <v>84</v>
      </c>
    </row>
    <row r="1277" spans="1:47" hidden="1" x14ac:dyDescent="0.3">
      <c r="A1277" t="s">
        <v>5786</v>
      </c>
      <c r="B1277" t="s">
        <v>5787</v>
      </c>
      <c r="C1277" s="1" t="str">
        <f t="shared" si="112"/>
        <v>21:0103</v>
      </c>
      <c r="D1277" s="1" t="str">
        <f t="shared" si="113"/>
        <v>21:0059</v>
      </c>
      <c r="E1277" t="s">
        <v>5788</v>
      </c>
      <c r="F1277" t="s">
        <v>5789</v>
      </c>
      <c r="H1277">
        <v>67.170327999999998</v>
      </c>
      <c r="I1277">
        <v>-113.5998228</v>
      </c>
      <c r="J1277" s="1" t="str">
        <f t="shared" si="108"/>
        <v>Till</v>
      </c>
      <c r="K1277" s="1" t="str">
        <f t="shared" si="109"/>
        <v>&lt;63 micron</v>
      </c>
      <c r="L1277" t="s">
        <v>51</v>
      </c>
      <c r="M1277" t="s">
        <v>253</v>
      </c>
      <c r="N1277" t="s">
        <v>53</v>
      </c>
      <c r="O1277" t="s">
        <v>90</v>
      </c>
      <c r="P1277" t="s">
        <v>77</v>
      </c>
      <c r="Q1277" t="s">
        <v>64</v>
      </c>
      <c r="R1277" t="s">
        <v>327</v>
      </c>
      <c r="S1277" t="s">
        <v>181</v>
      </c>
      <c r="T1277" t="s">
        <v>149</v>
      </c>
      <c r="U1277" t="s">
        <v>81</v>
      </c>
      <c r="V1277" t="s">
        <v>154</v>
      </c>
      <c r="W1277" t="s">
        <v>263</v>
      </c>
      <c r="X1277" t="s">
        <v>97</v>
      </c>
      <c r="Y1277" t="s">
        <v>64</v>
      </c>
      <c r="Z1277" t="s">
        <v>51</v>
      </c>
      <c r="AA1277" t="s">
        <v>336</v>
      </c>
      <c r="AB1277" t="s">
        <v>134</v>
      </c>
      <c r="AC1277" t="s">
        <v>64</v>
      </c>
      <c r="AD1277" t="s">
        <v>441</v>
      </c>
      <c r="AE1277" t="s">
        <v>337</v>
      </c>
      <c r="AF1277" t="s">
        <v>69</v>
      </c>
      <c r="AG1277" t="s">
        <v>83</v>
      </c>
      <c r="AH1277" t="s">
        <v>391</v>
      </c>
      <c r="AI1277" t="s">
        <v>298</v>
      </c>
      <c r="AJ1277" t="s">
        <v>73</v>
      </c>
      <c r="AK1277" t="s">
        <v>297</v>
      </c>
      <c r="AL1277" t="s">
        <v>75</v>
      </c>
      <c r="AM1277" t="s">
        <v>76</v>
      </c>
      <c r="AN1277" t="s">
        <v>78</v>
      </c>
      <c r="AO1277" t="s">
        <v>78</v>
      </c>
      <c r="AP1277" t="s">
        <v>58</v>
      </c>
      <c r="AQ1277" t="s">
        <v>340</v>
      </c>
      <c r="AR1277" t="s">
        <v>64</v>
      </c>
      <c r="AS1277" t="s">
        <v>246</v>
      </c>
      <c r="AT1277" t="s">
        <v>171</v>
      </c>
      <c r="AU1277" t="s">
        <v>84</v>
      </c>
    </row>
    <row r="1278" spans="1:47" hidden="1" x14ac:dyDescent="0.3">
      <c r="A1278" t="s">
        <v>5790</v>
      </c>
      <c r="B1278" t="s">
        <v>5791</v>
      </c>
      <c r="C1278" s="1" t="str">
        <f t="shared" si="112"/>
        <v>21:0103</v>
      </c>
      <c r="D1278" s="1" t="str">
        <f t="shared" si="113"/>
        <v>21:0059</v>
      </c>
      <c r="E1278" t="s">
        <v>5792</v>
      </c>
      <c r="F1278" t="s">
        <v>5793</v>
      </c>
      <c r="H1278">
        <v>67.139221599999999</v>
      </c>
      <c r="I1278">
        <v>-113.7233212</v>
      </c>
      <c r="J1278" s="1" t="str">
        <f t="shared" si="108"/>
        <v>Till</v>
      </c>
      <c r="K1278" s="1" t="str">
        <f t="shared" si="109"/>
        <v>&lt;63 micron</v>
      </c>
      <c r="L1278" t="s">
        <v>51</v>
      </c>
      <c r="M1278" t="s">
        <v>116</v>
      </c>
      <c r="N1278" t="s">
        <v>53</v>
      </c>
      <c r="O1278" t="s">
        <v>5323</v>
      </c>
      <c r="P1278" t="s">
        <v>78</v>
      </c>
      <c r="Q1278" t="s">
        <v>116</v>
      </c>
      <c r="R1278" t="s">
        <v>131</v>
      </c>
      <c r="S1278" t="s">
        <v>58</v>
      </c>
      <c r="T1278" t="s">
        <v>316</v>
      </c>
      <c r="U1278" t="s">
        <v>56</v>
      </c>
      <c r="V1278" t="s">
        <v>154</v>
      </c>
      <c r="W1278" t="s">
        <v>5115</v>
      </c>
      <c r="X1278" t="s">
        <v>97</v>
      </c>
      <c r="Y1278" t="s">
        <v>64</v>
      </c>
      <c r="Z1278" t="s">
        <v>51</v>
      </c>
      <c r="AA1278" t="s">
        <v>68</v>
      </c>
      <c r="AB1278" t="s">
        <v>319</v>
      </c>
      <c r="AC1278" t="s">
        <v>116</v>
      </c>
      <c r="AD1278" t="s">
        <v>353</v>
      </c>
      <c r="AE1278" t="s">
        <v>176</v>
      </c>
      <c r="AF1278" t="s">
        <v>69</v>
      </c>
      <c r="AG1278" t="s">
        <v>435</v>
      </c>
      <c r="AH1278" t="s">
        <v>104</v>
      </c>
      <c r="AI1278" t="s">
        <v>392</v>
      </c>
      <c r="AJ1278" t="s">
        <v>73</v>
      </c>
      <c r="AK1278" t="s">
        <v>210</v>
      </c>
      <c r="AL1278" t="s">
        <v>75</v>
      </c>
      <c r="AM1278" t="s">
        <v>76</v>
      </c>
      <c r="AN1278" t="s">
        <v>154</v>
      </c>
      <c r="AO1278" t="s">
        <v>137</v>
      </c>
      <c r="AP1278" t="s">
        <v>183</v>
      </c>
      <c r="AQ1278" t="s">
        <v>340</v>
      </c>
      <c r="AR1278" t="s">
        <v>64</v>
      </c>
      <c r="AS1278" t="s">
        <v>126</v>
      </c>
      <c r="AT1278" t="s">
        <v>238</v>
      </c>
      <c r="AU1278" t="s">
        <v>84</v>
      </c>
    </row>
    <row r="1279" spans="1:47" hidden="1" x14ac:dyDescent="0.3">
      <c r="A1279" t="s">
        <v>5794</v>
      </c>
      <c r="B1279" t="s">
        <v>5795</v>
      </c>
      <c r="C1279" s="1" t="str">
        <f t="shared" si="112"/>
        <v>21:0103</v>
      </c>
      <c r="D1279" s="1" t="str">
        <f t="shared" si="113"/>
        <v>21:0059</v>
      </c>
      <c r="E1279" t="s">
        <v>5796</v>
      </c>
      <c r="F1279" t="s">
        <v>5797</v>
      </c>
      <c r="H1279">
        <v>67.208653499999997</v>
      </c>
      <c r="I1279">
        <v>-113.45043819999999</v>
      </c>
      <c r="J1279" s="1" t="str">
        <f t="shared" si="108"/>
        <v>Till</v>
      </c>
      <c r="K1279" s="1" t="str">
        <f t="shared" si="109"/>
        <v>&lt;63 micron</v>
      </c>
      <c r="L1279" t="s">
        <v>51</v>
      </c>
      <c r="M1279" t="s">
        <v>147</v>
      </c>
      <c r="N1279" t="s">
        <v>53</v>
      </c>
      <c r="O1279" t="s">
        <v>650</v>
      </c>
      <c r="P1279" t="s">
        <v>147</v>
      </c>
      <c r="Q1279" t="s">
        <v>64</v>
      </c>
      <c r="R1279" t="s">
        <v>113</v>
      </c>
      <c r="S1279" t="s">
        <v>63</v>
      </c>
      <c r="T1279" t="s">
        <v>296</v>
      </c>
      <c r="U1279" t="s">
        <v>56</v>
      </c>
      <c r="V1279" t="s">
        <v>95</v>
      </c>
      <c r="W1279" t="s">
        <v>151</v>
      </c>
      <c r="X1279" t="s">
        <v>58</v>
      </c>
      <c r="Y1279" t="s">
        <v>64</v>
      </c>
      <c r="Z1279" t="s">
        <v>51</v>
      </c>
      <c r="AA1279" t="s">
        <v>120</v>
      </c>
      <c r="AB1279" t="s">
        <v>789</v>
      </c>
      <c r="AC1279" t="s">
        <v>64</v>
      </c>
      <c r="AD1279" t="s">
        <v>451</v>
      </c>
      <c r="AE1279" t="s">
        <v>101</v>
      </c>
      <c r="AF1279" t="s">
        <v>69</v>
      </c>
      <c r="AG1279" t="s">
        <v>238</v>
      </c>
      <c r="AH1279" t="s">
        <v>391</v>
      </c>
      <c r="AI1279" t="s">
        <v>138</v>
      </c>
      <c r="AJ1279" t="s">
        <v>73</v>
      </c>
      <c r="AK1279" t="s">
        <v>355</v>
      </c>
      <c r="AL1279" t="s">
        <v>75</v>
      </c>
      <c r="AM1279" t="s">
        <v>76</v>
      </c>
      <c r="AN1279" t="s">
        <v>95</v>
      </c>
      <c r="AO1279" t="s">
        <v>78</v>
      </c>
      <c r="AP1279" t="s">
        <v>260</v>
      </c>
      <c r="AQ1279" t="s">
        <v>595</v>
      </c>
      <c r="AR1279" t="s">
        <v>64</v>
      </c>
      <c r="AS1279" t="s">
        <v>55</v>
      </c>
      <c r="AT1279" t="s">
        <v>132</v>
      </c>
      <c r="AU1279" t="s">
        <v>84</v>
      </c>
    </row>
    <row r="1280" spans="1:47" hidden="1" x14ac:dyDescent="0.3">
      <c r="A1280" t="s">
        <v>5798</v>
      </c>
      <c r="B1280" t="s">
        <v>5799</v>
      </c>
      <c r="C1280" s="1" t="str">
        <f t="shared" si="112"/>
        <v>21:0103</v>
      </c>
      <c r="D1280" s="1" t="str">
        <f t="shared" si="113"/>
        <v>21:0059</v>
      </c>
      <c r="E1280" t="s">
        <v>5796</v>
      </c>
      <c r="F1280" t="s">
        <v>5800</v>
      </c>
      <c r="H1280">
        <v>67.208653499999997</v>
      </c>
      <c r="I1280">
        <v>-113.45043819999999</v>
      </c>
      <c r="J1280" s="1" t="str">
        <f t="shared" si="108"/>
        <v>Till</v>
      </c>
      <c r="K1280" s="1" t="str">
        <f t="shared" si="109"/>
        <v>&lt;63 micron</v>
      </c>
      <c r="L1280" t="s">
        <v>51</v>
      </c>
      <c r="M1280" t="s">
        <v>300</v>
      </c>
      <c r="N1280" t="s">
        <v>53</v>
      </c>
      <c r="O1280" t="s">
        <v>512</v>
      </c>
      <c r="P1280" t="s">
        <v>78</v>
      </c>
      <c r="Q1280" t="s">
        <v>64</v>
      </c>
      <c r="R1280" t="s">
        <v>57</v>
      </c>
      <c r="S1280" t="s">
        <v>63</v>
      </c>
      <c r="T1280" t="s">
        <v>316</v>
      </c>
      <c r="U1280" t="s">
        <v>56</v>
      </c>
      <c r="V1280" t="s">
        <v>253</v>
      </c>
      <c r="W1280" t="s">
        <v>1757</v>
      </c>
      <c r="X1280" t="s">
        <v>209</v>
      </c>
      <c r="Y1280" t="s">
        <v>64</v>
      </c>
      <c r="Z1280" t="s">
        <v>51</v>
      </c>
      <c r="AA1280" t="s">
        <v>338</v>
      </c>
      <c r="AB1280" t="s">
        <v>2680</v>
      </c>
      <c r="AC1280" t="s">
        <v>64</v>
      </c>
      <c r="AD1280" t="s">
        <v>182</v>
      </c>
      <c r="AE1280" t="s">
        <v>206</v>
      </c>
      <c r="AF1280" t="s">
        <v>261</v>
      </c>
      <c r="AG1280" t="s">
        <v>621</v>
      </c>
      <c r="AH1280" t="s">
        <v>251</v>
      </c>
      <c r="AI1280" t="s">
        <v>570</v>
      </c>
      <c r="AJ1280" t="s">
        <v>73</v>
      </c>
      <c r="AK1280" t="s">
        <v>208</v>
      </c>
      <c r="AL1280" t="s">
        <v>75</v>
      </c>
      <c r="AM1280" t="s">
        <v>76</v>
      </c>
      <c r="AN1280" t="s">
        <v>137</v>
      </c>
      <c r="AO1280" t="s">
        <v>78</v>
      </c>
      <c r="AP1280" t="s">
        <v>183</v>
      </c>
      <c r="AQ1280" t="s">
        <v>56</v>
      </c>
      <c r="AR1280" t="s">
        <v>64</v>
      </c>
      <c r="AS1280" t="s">
        <v>436</v>
      </c>
      <c r="AT1280" t="s">
        <v>5801</v>
      </c>
      <c r="AU1280" t="s">
        <v>84</v>
      </c>
    </row>
    <row r="1281" spans="1:47" hidden="1" x14ac:dyDescent="0.3">
      <c r="A1281" t="s">
        <v>5802</v>
      </c>
      <c r="B1281" t="s">
        <v>5803</v>
      </c>
      <c r="C1281" s="1" t="str">
        <f t="shared" si="112"/>
        <v>21:0103</v>
      </c>
      <c r="D1281" s="1" t="str">
        <f t="shared" si="113"/>
        <v>21:0059</v>
      </c>
      <c r="E1281" t="s">
        <v>5804</v>
      </c>
      <c r="F1281" t="s">
        <v>5805</v>
      </c>
      <c r="H1281">
        <v>67.425584599999993</v>
      </c>
      <c r="I1281">
        <v>-113.89522220000001</v>
      </c>
      <c r="J1281" s="1" t="str">
        <f t="shared" si="108"/>
        <v>Till</v>
      </c>
      <c r="K1281" s="1" t="str">
        <f t="shared" si="109"/>
        <v>&lt;63 micron</v>
      </c>
      <c r="L1281" t="s">
        <v>51</v>
      </c>
      <c r="M1281" t="s">
        <v>55</v>
      </c>
      <c r="N1281" t="s">
        <v>53</v>
      </c>
      <c r="O1281" t="s">
        <v>1116</v>
      </c>
      <c r="P1281" t="s">
        <v>78</v>
      </c>
      <c r="Q1281" t="s">
        <v>81</v>
      </c>
      <c r="R1281" t="s">
        <v>382</v>
      </c>
      <c r="S1281" t="s">
        <v>181</v>
      </c>
      <c r="T1281" t="s">
        <v>336</v>
      </c>
      <c r="U1281" t="s">
        <v>81</v>
      </c>
      <c r="V1281" t="s">
        <v>219</v>
      </c>
      <c r="W1281" t="s">
        <v>480</v>
      </c>
      <c r="X1281" t="s">
        <v>63</v>
      </c>
      <c r="Y1281" t="s">
        <v>64</v>
      </c>
      <c r="Z1281" t="s">
        <v>51</v>
      </c>
      <c r="AA1281" t="s">
        <v>223</v>
      </c>
      <c r="AB1281" t="s">
        <v>99</v>
      </c>
      <c r="AC1281" t="s">
        <v>64</v>
      </c>
      <c r="AD1281" t="s">
        <v>718</v>
      </c>
      <c r="AE1281" t="s">
        <v>269</v>
      </c>
      <c r="AF1281" t="s">
        <v>69</v>
      </c>
      <c r="AG1281" t="s">
        <v>249</v>
      </c>
      <c r="AH1281" t="s">
        <v>251</v>
      </c>
      <c r="AI1281" t="s">
        <v>277</v>
      </c>
      <c r="AJ1281" t="s">
        <v>73</v>
      </c>
      <c r="AK1281" t="s">
        <v>271</v>
      </c>
      <c r="AL1281" t="s">
        <v>75</v>
      </c>
      <c r="AM1281" t="s">
        <v>76</v>
      </c>
      <c r="AN1281" t="s">
        <v>219</v>
      </c>
      <c r="AO1281" t="s">
        <v>168</v>
      </c>
      <c r="AP1281" t="s">
        <v>207</v>
      </c>
      <c r="AQ1281" t="s">
        <v>77</v>
      </c>
      <c r="AR1281" t="s">
        <v>81</v>
      </c>
      <c r="AS1281" t="s">
        <v>81</v>
      </c>
      <c r="AT1281" t="s">
        <v>171</v>
      </c>
      <c r="AU1281" t="s">
        <v>84</v>
      </c>
    </row>
    <row r="1282" spans="1:47" hidden="1" x14ac:dyDescent="0.3">
      <c r="A1282" t="s">
        <v>5806</v>
      </c>
      <c r="B1282" t="s">
        <v>5807</v>
      </c>
      <c r="C1282" s="1" t="str">
        <f t="shared" si="112"/>
        <v>21:0103</v>
      </c>
      <c r="D1282" s="1" t="str">
        <f t="shared" si="113"/>
        <v>21:0059</v>
      </c>
      <c r="E1282" t="s">
        <v>5804</v>
      </c>
      <c r="F1282" t="s">
        <v>5808</v>
      </c>
      <c r="H1282">
        <v>67.425584599999993</v>
      </c>
      <c r="I1282">
        <v>-113.89522220000001</v>
      </c>
      <c r="J1282" s="1" t="str">
        <f t="shared" si="108"/>
        <v>Till</v>
      </c>
      <c r="K1282" s="1" t="str">
        <f t="shared" si="109"/>
        <v>&lt;63 micron</v>
      </c>
      <c r="L1282" t="s">
        <v>51</v>
      </c>
      <c r="M1282" t="s">
        <v>398</v>
      </c>
      <c r="N1282" t="s">
        <v>53</v>
      </c>
      <c r="O1282" t="s">
        <v>909</v>
      </c>
      <c r="P1282" t="s">
        <v>78</v>
      </c>
      <c r="Q1282" t="s">
        <v>81</v>
      </c>
      <c r="R1282" t="s">
        <v>316</v>
      </c>
      <c r="S1282" t="s">
        <v>97</v>
      </c>
      <c r="T1282" t="s">
        <v>192</v>
      </c>
      <c r="U1282" t="s">
        <v>81</v>
      </c>
      <c r="V1282" t="s">
        <v>219</v>
      </c>
      <c r="W1282" t="s">
        <v>82</v>
      </c>
      <c r="X1282" t="s">
        <v>63</v>
      </c>
      <c r="Y1282" t="s">
        <v>64</v>
      </c>
      <c r="Z1282" t="s">
        <v>51</v>
      </c>
      <c r="AA1282" t="s">
        <v>152</v>
      </c>
      <c r="AB1282" t="s">
        <v>121</v>
      </c>
      <c r="AC1282" t="s">
        <v>259</v>
      </c>
      <c r="AD1282" t="s">
        <v>728</v>
      </c>
      <c r="AE1282" t="s">
        <v>111</v>
      </c>
      <c r="AF1282" t="s">
        <v>69</v>
      </c>
      <c r="AG1282" t="s">
        <v>132</v>
      </c>
      <c r="AH1282" t="s">
        <v>251</v>
      </c>
      <c r="AI1282" t="s">
        <v>321</v>
      </c>
      <c r="AJ1282" t="s">
        <v>73</v>
      </c>
      <c r="AK1282" t="s">
        <v>271</v>
      </c>
      <c r="AL1282" t="s">
        <v>75</v>
      </c>
      <c r="AM1282" t="s">
        <v>76</v>
      </c>
      <c r="AN1282" t="s">
        <v>78</v>
      </c>
      <c r="AO1282" t="s">
        <v>78</v>
      </c>
      <c r="AP1282" t="s">
        <v>195</v>
      </c>
      <c r="AQ1282" t="s">
        <v>300</v>
      </c>
      <c r="AR1282" t="s">
        <v>64</v>
      </c>
      <c r="AS1282" t="s">
        <v>139</v>
      </c>
      <c r="AT1282" t="s">
        <v>164</v>
      </c>
      <c r="AU1282" t="s">
        <v>84</v>
      </c>
    </row>
    <row r="1283" spans="1:47" hidden="1" x14ac:dyDescent="0.3">
      <c r="A1283" t="s">
        <v>5809</v>
      </c>
      <c r="B1283" t="s">
        <v>5810</v>
      </c>
      <c r="C1283" s="1" t="str">
        <f t="shared" si="112"/>
        <v>21:0103</v>
      </c>
      <c r="D1283" s="1" t="str">
        <f t="shared" si="113"/>
        <v>21:0059</v>
      </c>
      <c r="E1283" t="s">
        <v>5804</v>
      </c>
      <c r="F1283" t="s">
        <v>5811</v>
      </c>
      <c r="H1283">
        <v>67.425584599999993</v>
      </c>
      <c r="I1283">
        <v>-113.89522220000001</v>
      </c>
      <c r="J1283" s="1" t="str">
        <f t="shared" si="108"/>
        <v>Till</v>
      </c>
      <c r="K1283" s="1" t="str">
        <f t="shared" si="109"/>
        <v>&lt;63 micron</v>
      </c>
      <c r="L1283" t="s">
        <v>51</v>
      </c>
      <c r="M1283" t="s">
        <v>340</v>
      </c>
      <c r="N1283" t="s">
        <v>53</v>
      </c>
      <c r="O1283" t="s">
        <v>112</v>
      </c>
      <c r="P1283" t="s">
        <v>78</v>
      </c>
      <c r="Q1283" t="s">
        <v>259</v>
      </c>
      <c r="R1283" t="s">
        <v>607</v>
      </c>
      <c r="S1283" t="s">
        <v>97</v>
      </c>
      <c r="T1283" t="s">
        <v>814</v>
      </c>
      <c r="U1283" t="s">
        <v>56</v>
      </c>
      <c r="V1283" t="s">
        <v>219</v>
      </c>
      <c r="W1283" t="s">
        <v>894</v>
      </c>
      <c r="X1283" t="s">
        <v>63</v>
      </c>
      <c r="Y1283" t="s">
        <v>64</v>
      </c>
      <c r="Z1283" t="s">
        <v>51</v>
      </c>
      <c r="AA1283" t="s">
        <v>101</v>
      </c>
      <c r="AB1283" t="s">
        <v>66</v>
      </c>
      <c r="AC1283" t="s">
        <v>56</v>
      </c>
      <c r="AD1283" t="s">
        <v>506</v>
      </c>
      <c r="AE1283" t="s">
        <v>419</v>
      </c>
      <c r="AF1283" t="s">
        <v>69</v>
      </c>
      <c r="AG1283" t="s">
        <v>113</v>
      </c>
      <c r="AH1283" t="s">
        <v>251</v>
      </c>
      <c r="AI1283" t="s">
        <v>584</v>
      </c>
      <c r="AJ1283" t="s">
        <v>73</v>
      </c>
      <c r="AK1283" t="s">
        <v>91</v>
      </c>
      <c r="AL1283" t="s">
        <v>75</v>
      </c>
      <c r="AM1283" t="s">
        <v>76</v>
      </c>
      <c r="AN1283" t="s">
        <v>95</v>
      </c>
      <c r="AO1283" t="s">
        <v>78</v>
      </c>
      <c r="AP1283" t="s">
        <v>58</v>
      </c>
      <c r="AQ1283" t="s">
        <v>126</v>
      </c>
      <c r="AR1283" t="s">
        <v>64</v>
      </c>
      <c r="AS1283" t="s">
        <v>81</v>
      </c>
      <c r="AT1283" t="s">
        <v>382</v>
      </c>
      <c r="AU1283" t="s">
        <v>84</v>
      </c>
    </row>
    <row r="1284" spans="1:47" hidden="1" x14ac:dyDescent="0.3">
      <c r="A1284" t="s">
        <v>5812</v>
      </c>
      <c r="B1284" t="s">
        <v>5813</v>
      </c>
      <c r="C1284" s="1" t="str">
        <f t="shared" si="112"/>
        <v>21:0103</v>
      </c>
      <c r="D1284" s="1" t="str">
        <f>HYPERLINK("https://geochem.nrcan.gc.ca/cdogs/content/svy/svy_e.htm", "")</f>
        <v/>
      </c>
      <c r="G1284" s="1" t="str">
        <f>HYPERLINK("https://geochem.nrcan.gc.ca/cdogs/content/cr_/cr_00129_e.htm", "129")</f>
        <v>129</v>
      </c>
      <c r="J1284" t="s">
        <v>3462</v>
      </c>
      <c r="K1284" t="s">
        <v>3463</v>
      </c>
      <c r="L1284" t="s">
        <v>51</v>
      </c>
      <c r="M1284" t="s">
        <v>702</v>
      </c>
      <c r="N1284" t="s">
        <v>5737</v>
      </c>
      <c r="O1284" t="s">
        <v>90</v>
      </c>
      <c r="P1284" t="s">
        <v>82</v>
      </c>
      <c r="Q1284" t="s">
        <v>56</v>
      </c>
      <c r="R1284" t="s">
        <v>284</v>
      </c>
      <c r="S1284" t="s">
        <v>119</v>
      </c>
      <c r="T1284" t="s">
        <v>249</v>
      </c>
      <c r="V1284" t="s">
        <v>95</v>
      </c>
      <c r="W1284" t="s">
        <v>1594</v>
      </c>
      <c r="X1284" t="s">
        <v>63</v>
      </c>
      <c r="Y1284" t="s">
        <v>64</v>
      </c>
      <c r="Z1284" t="s">
        <v>51</v>
      </c>
      <c r="AA1284" t="s">
        <v>162</v>
      </c>
      <c r="AB1284" t="s">
        <v>606</v>
      </c>
      <c r="AC1284" t="s">
        <v>181</v>
      </c>
      <c r="AD1284" t="s">
        <v>307</v>
      </c>
      <c r="AE1284" t="s">
        <v>269</v>
      </c>
      <c r="AF1284" t="s">
        <v>69</v>
      </c>
      <c r="AG1284" t="s">
        <v>318</v>
      </c>
      <c r="AH1284" t="s">
        <v>299</v>
      </c>
      <c r="AI1284" t="s">
        <v>464</v>
      </c>
      <c r="AJ1284" t="s">
        <v>73</v>
      </c>
      <c r="AK1284" t="s">
        <v>405</v>
      </c>
      <c r="AL1284" t="s">
        <v>75</v>
      </c>
      <c r="AM1284" t="s">
        <v>76</v>
      </c>
      <c r="AN1284" t="s">
        <v>78</v>
      </c>
      <c r="AO1284" t="s">
        <v>78</v>
      </c>
      <c r="AP1284" t="s">
        <v>153</v>
      </c>
      <c r="AQ1284" t="s">
        <v>78</v>
      </c>
      <c r="AR1284" t="s">
        <v>64</v>
      </c>
      <c r="AS1284" t="s">
        <v>77</v>
      </c>
      <c r="AT1284" t="s">
        <v>5814</v>
      </c>
      <c r="AU1284" t="s">
        <v>84</v>
      </c>
    </row>
    <row r="1285" spans="1:47" hidden="1" x14ac:dyDescent="0.3">
      <c r="A1285" t="s">
        <v>5815</v>
      </c>
      <c r="B1285" t="s">
        <v>5816</v>
      </c>
      <c r="C1285" s="1" t="str">
        <f t="shared" si="112"/>
        <v>21:0103</v>
      </c>
      <c r="D1285" s="1" t="str">
        <f>HYPERLINK("https://geochem.nrcan.gc.ca/cdogs/content/svy/svy_e.htm", "")</f>
        <v/>
      </c>
      <c r="G1285" s="1" t="str">
        <f>HYPERLINK("https://geochem.nrcan.gc.ca/cdogs/content/cr_/cr_00129_e.htm", "129")</f>
        <v>129</v>
      </c>
      <c r="J1285" t="s">
        <v>3462</v>
      </c>
      <c r="K1285" t="s">
        <v>3463</v>
      </c>
      <c r="L1285" t="s">
        <v>51</v>
      </c>
      <c r="M1285" t="s">
        <v>74</v>
      </c>
      <c r="N1285" t="s">
        <v>5223</v>
      </c>
      <c r="O1285" t="s">
        <v>650</v>
      </c>
      <c r="P1285" t="s">
        <v>78</v>
      </c>
      <c r="Q1285" t="s">
        <v>259</v>
      </c>
      <c r="R1285" t="s">
        <v>338</v>
      </c>
      <c r="S1285" t="s">
        <v>119</v>
      </c>
      <c r="T1285" t="s">
        <v>273</v>
      </c>
      <c r="V1285" t="s">
        <v>95</v>
      </c>
      <c r="W1285" t="s">
        <v>543</v>
      </c>
      <c r="X1285" t="s">
        <v>63</v>
      </c>
      <c r="Y1285" t="s">
        <v>64</v>
      </c>
      <c r="Z1285" t="s">
        <v>51</v>
      </c>
      <c r="AA1285" t="s">
        <v>162</v>
      </c>
      <c r="AB1285" t="s">
        <v>66</v>
      </c>
      <c r="AC1285" t="s">
        <v>64</v>
      </c>
      <c r="AD1285" t="s">
        <v>295</v>
      </c>
      <c r="AE1285" t="s">
        <v>225</v>
      </c>
      <c r="AF1285" t="s">
        <v>69</v>
      </c>
      <c r="AG1285" t="s">
        <v>217</v>
      </c>
      <c r="AH1285" t="s">
        <v>92</v>
      </c>
      <c r="AI1285" t="s">
        <v>392</v>
      </c>
      <c r="AJ1285" t="s">
        <v>73</v>
      </c>
      <c r="AK1285" t="s">
        <v>283</v>
      </c>
      <c r="AL1285" t="s">
        <v>75</v>
      </c>
      <c r="AM1285" t="s">
        <v>76</v>
      </c>
      <c r="AN1285" t="s">
        <v>78</v>
      </c>
      <c r="AO1285" t="s">
        <v>78</v>
      </c>
      <c r="AP1285" t="s">
        <v>208</v>
      </c>
      <c r="AQ1285" t="s">
        <v>259</v>
      </c>
      <c r="AR1285" t="s">
        <v>64</v>
      </c>
      <c r="AS1285" t="s">
        <v>300</v>
      </c>
      <c r="AT1285" t="s">
        <v>1303</v>
      </c>
      <c r="AU1285" t="s">
        <v>84</v>
      </c>
    </row>
    <row r="1286" spans="1:47" hidden="1" x14ac:dyDescent="0.3">
      <c r="A1286" t="s">
        <v>5817</v>
      </c>
      <c r="B1286" t="s">
        <v>5818</v>
      </c>
      <c r="C1286" s="1" t="str">
        <f t="shared" si="112"/>
        <v>21:0103</v>
      </c>
      <c r="D1286" s="1" t="str">
        <f>HYPERLINK("https://geochem.nrcan.gc.ca/cdogs/content/svy/svy_e.htm", "")</f>
        <v/>
      </c>
      <c r="G1286" s="1" t="str">
        <f>HYPERLINK("https://geochem.nrcan.gc.ca/cdogs/content/cr_/cr_00129_e.htm", "129")</f>
        <v>129</v>
      </c>
      <c r="J1286" t="s">
        <v>3462</v>
      </c>
      <c r="K1286" t="s">
        <v>3463</v>
      </c>
      <c r="L1286" t="s">
        <v>51</v>
      </c>
      <c r="M1286" t="s">
        <v>600</v>
      </c>
      <c r="N1286" t="s">
        <v>5819</v>
      </c>
      <c r="O1286" t="s">
        <v>163</v>
      </c>
      <c r="P1286" t="s">
        <v>246</v>
      </c>
      <c r="Q1286" t="s">
        <v>81</v>
      </c>
      <c r="R1286" t="s">
        <v>363</v>
      </c>
      <c r="S1286" t="s">
        <v>63</v>
      </c>
      <c r="T1286" t="s">
        <v>273</v>
      </c>
      <c r="U1286" t="s">
        <v>259</v>
      </c>
      <c r="V1286" t="s">
        <v>95</v>
      </c>
      <c r="W1286" t="s">
        <v>1557</v>
      </c>
      <c r="X1286" t="s">
        <v>63</v>
      </c>
      <c r="Y1286" t="s">
        <v>64</v>
      </c>
      <c r="Z1286" t="s">
        <v>51</v>
      </c>
      <c r="AA1286" t="s">
        <v>162</v>
      </c>
      <c r="AB1286" t="s">
        <v>99</v>
      </c>
      <c r="AC1286" t="s">
        <v>64</v>
      </c>
      <c r="AD1286" t="s">
        <v>82</v>
      </c>
      <c r="AE1286" t="s">
        <v>419</v>
      </c>
      <c r="AF1286" t="s">
        <v>69</v>
      </c>
      <c r="AG1286" t="s">
        <v>273</v>
      </c>
      <c r="AH1286" t="s">
        <v>92</v>
      </c>
      <c r="AI1286" t="s">
        <v>392</v>
      </c>
      <c r="AJ1286" t="s">
        <v>73</v>
      </c>
      <c r="AK1286" t="s">
        <v>398</v>
      </c>
      <c r="AL1286" t="s">
        <v>75</v>
      </c>
      <c r="AM1286" t="s">
        <v>76</v>
      </c>
      <c r="AN1286" t="s">
        <v>78</v>
      </c>
      <c r="AO1286" t="s">
        <v>78</v>
      </c>
      <c r="AP1286" t="s">
        <v>153</v>
      </c>
      <c r="AQ1286" t="s">
        <v>259</v>
      </c>
      <c r="AR1286" t="s">
        <v>64</v>
      </c>
      <c r="AS1286" t="s">
        <v>81</v>
      </c>
      <c r="AT1286" t="s">
        <v>179</v>
      </c>
      <c r="AU1286" t="s">
        <v>84</v>
      </c>
    </row>
    <row r="1287" spans="1:47" hidden="1" x14ac:dyDescent="0.3">
      <c r="A1287" t="s">
        <v>5820</v>
      </c>
      <c r="B1287" t="s">
        <v>5821</v>
      </c>
      <c r="C1287" s="1" t="str">
        <f t="shared" ref="C1287:C1318" si="114">HYPERLINK("https://geochem.nrcan.gc.ca/cdogs/content/bdl/bdl210105_e.htm", "21:0105")</f>
        <v>21:0105</v>
      </c>
      <c r="D1287" s="1" t="str">
        <f t="shared" ref="D1287:D1318" si="115">HYPERLINK("https://geochem.nrcan.gc.ca/cdogs/content/svy/svy210042_e.htm", "21:0042")</f>
        <v>21:0042</v>
      </c>
      <c r="E1287" t="s">
        <v>5822</v>
      </c>
      <c r="F1287" t="s">
        <v>5823</v>
      </c>
      <c r="H1287">
        <v>65.659876600000004</v>
      </c>
      <c r="I1287">
        <v>-111.5178298</v>
      </c>
      <c r="J1287" s="1" t="str">
        <f t="shared" ref="J1287:J1318" si="116">HYPERLINK("https://geochem.nrcan.gc.ca/cdogs/content/kwd/kwd020044_e.htm", "Till")</f>
        <v>Till</v>
      </c>
      <c r="K1287" s="1" t="str">
        <f t="shared" ref="K1287:K1318" si="117">HYPERLINK("https://geochem.nrcan.gc.ca/cdogs/content/kwd/kwd080004_e.htm", "&lt;63 micron")</f>
        <v>&lt;63 micron</v>
      </c>
      <c r="L1287" t="s">
        <v>51</v>
      </c>
      <c r="M1287" t="s">
        <v>405</v>
      </c>
      <c r="N1287" t="s">
        <v>53</v>
      </c>
      <c r="O1287" t="s">
        <v>189</v>
      </c>
      <c r="P1287" t="s">
        <v>78</v>
      </c>
      <c r="Q1287" t="s">
        <v>64</v>
      </c>
      <c r="R1287" t="s">
        <v>131</v>
      </c>
      <c r="S1287" t="s">
        <v>60</v>
      </c>
      <c r="T1287" t="s">
        <v>149</v>
      </c>
      <c r="U1287" t="s">
        <v>81</v>
      </c>
      <c r="V1287" t="s">
        <v>117</v>
      </c>
      <c r="W1287" t="s">
        <v>728</v>
      </c>
      <c r="X1287" t="s">
        <v>119</v>
      </c>
      <c r="Y1287" t="s">
        <v>64</v>
      </c>
      <c r="Z1287" t="s">
        <v>51</v>
      </c>
      <c r="AA1287" t="s">
        <v>192</v>
      </c>
      <c r="AB1287" t="s">
        <v>391</v>
      </c>
      <c r="AC1287" t="s">
        <v>60</v>
      </c>
      <c r="AD1287" t="s">
        <v>469</v>
      </c>
      <c r="AE1287" t="s">
        <v>337</v>
      </c>
      <c r="AF1287" t="s">
        <v>69</v>
      </c>
      <c r="AG1287" t="s">
        <v>337</v>
      </c>
      <c r="AH1287" t="s">
        <v>71</v>
      </c>
      <c r="AI1287" t="s">
        <v>277</v>
      </c>
      <c r="AJ1287" t="s">
        <v>73</v>
      </c>
      <c r="AK1287" t="s">
        <v>196</v>
      </c>
      <c r="AL1287" t="s">
        <v>75</v>
      </c>
      <c r="AM1287" t="s">
        <v>76</v>
      </c>
      <c r="AN1287" t="s">
        <v>78</v>
      </c>
      <c r="AO1287" t="s">
        <v>78</v>
      </c>
      <c r="AP1287" t="s">
        <v>72</v>
      </c>
      <c r="AQ1287" t="s">
        <v>81</v>
      </c>
      <c r="AR1287" t="s">
        <v>64</v>
      </c>
      <c r="AS1287" t="s">
        <v>126</v>
      </c>
      <c r="AT1287" t="s">
        <v>171</v>
      </c>
      <c r="AU1287" t="s">
        <v>84</v>
      </c>
    </row>
    <row r="1288" spans="1:47" hidden="1" x14ac:dyDescent="0.3">
      <c r="A1288" t="s">
        <v>5824</v>
      </c>
      <c r="B1288" t="s">
        <v>5825</v>
      </c>
      <c r="C1288" s="1" t="str">
        <f t="shared" si="114"/>
        <v>21:0105</v>
      </c>
      <c r="D1288" s="1" t="str">
        <f t="shared" si="115"/>
        <v>21:0042</v>
      </c>
      <c r="E1288" t="s">
        <v>5826</v>
      </c>
      <c r="F1288" t="s">
        <v>5827</v>
      </c>
      <c r="H1288">
        <v>65.682932500000007</v>
      </c>
      <c r="I1288">
        <v>-111.65844920000001</v>
      </c>
      <c r="J1288" s="1" t="str">
        <f t="shared" si="116"/>
        <v>Till</v>
      </c>
      <c r="K1288" s="1" t="str">
        <f t="shared" si="117"/>
        <v>&lt;63 micron</v>
      </c>
      <c r="L1288" t="s">
        <v>51</v>
      </c>
      <c r="M1288" t="s">
        <v>421</v>
      </c>
      <c r="N1288" t="s">
        <v>81</v>
      </c>
      <c r="O1288" t="s">
        <v>245</v>
      </c>
      <c r="P1288" t="s">
        <v>595</v>
      </c>
      <c r="Q1288" t="s">
        <v>259</v>
      </c>
      <c r="R1288" t="s">
        <v>218</v>
      </c>
      <c r="S1288" t="s">
        <v>181</v>
      </c>
      <c r="T1288" t="s">
        <v>382</v>
      </c>
      <c r="U1288" t="s">
        <v>81</v>
      </c>
      <c r="V1288" t="s">
        <v>95</v>
      </c>
      <c r="W1288" t="s">
        <v>100</v>
      </c>
      <c r="X1288" t="s">
        <v>97</v>
      </c>
      <c r="Y1288" t="s">
        <v>64</v>
      </c>
      <c r="Z1288" t="s">
        <v>51</v>
      </c>
      <c r="AA1288" t="s">
        <v>276</v>
      </c>
      <c r="AB1288" t="s">
        <v>236</v>
      </c>
      <c r="AC1288" t="s">
        <v>64</v>
      </c>
      <c r="AD1288" t="s">
        <v>205</v>
      </c>
      <c r="AE1288" t="s">
        <v>287</v>
      </c>
      <c r="AF1288" t="s">
        <v>69</v>
      </c>
      <c r="AG1288" t="s">
        <v>316</v>
      </c>
      <c r="AH1288" t="s">
        <v>194</v>
      </c>
      <c r="AI1288" t="s">
        <v>332</v>
      </c>
      <c r="AJ1288" t="s">
        <v>73</v>
      </c>
      <c r="AK1288" t="s">
        <v>421</v>
      </c>
      <c r="AL1288" t="s">
        <v>75</v>
      </c>
      <c r="AM1288" t="s">
        <v>76</v>
      </c>
      <c r="AN1288" t="s">
        <v>78</v>
      </c>
      <c r="AO1288" t="s">
        <v>78</v>
      </c>
      <c r="AP1288" t="s">
        <v>584</v>
      </c>
      <c r="AQ1288" t="s">
        <v>253</v>
      </c>
      <c r="AR1288" t="s">
        <v>64</v>
      </c>
      <c r="AS1288" t="s">
        <v>77</v>
      </c>
      <c r="AT1288" t="s">
        <v>171</v>
      </c>
      <c r="AU1288" t="s">
        <v>84</v>
      </c>
    </row>
    <row r="1289" spans="1:47" hidden="1" x14ac:dyDescent="0.3">
      <c r="A1289" t="s">
        <v>5828</v>
      </c>
      <c r="B1289" t="s">
        <v>5829</v>
      </c>
      <c r="C1289" s="1" t="str">
        <f t="shared" si="114"/>
        <v>21:0105</v>
      </c>
      <c r="D1289" s="1" t="str">
        <f t="shared" si="115"/>
        <v>21:0042</v>
      </c>
      <c r="E1289" t="s">
        <v>5830</v>
      </c>
      <c r="F1289" t="s">
        <v>5831</v>
      </c>
      <c r="H1289">
        <v>65.726480600000002</v>
      </c>
      <c r="I1289">
        <v>-111.5352946</v>
      </c>
      <c r="J1289" s="1" t="str">
        <f t="shared" si="116"/>
        <v>Till</v>
      </c>
      <c r="K1289" s="1" t="str">
        <f t="shared" si="117"/>
        <v>&lt;63 micron</v>
      </c>
      <c r="L1289" t="s">
        <v>51</v>
      </c>
      <c r="M1289" t="s">
        <v>260</v>
      </c>
      <c r="N1289" t="s">
        <v>183</v>
      </c>
      <c r="O1289" t="s">
        <v>112</v>
      </c>
      <c r="P1289" t="s">
        <v>195</v>
      </c>
      <c r="Q1289" t="s">
        <v>64</v>
      </c>
      <c r="R1289" t="s">
        <v>413</v>
      </c>
      <c r="S1289" t="s">
        <v>63</v>
      </c>
      <c r="T1289" t="s">
        <v>382</v>
      </c>
      <c r="U1289" t="s">
        <v>81</v>
      </c>
      <c r="V1289" t="s">
        <v>95</v>
      </c>
      <c r="W1289" t="s">
        <v>1064</v>
      </c>
      <c r="X1289" t="s">
        <v>181</v>
      </c>
      <c r="Y1289" t="s">
        <v>64</v>
      </c>
      <c r="Z1289" t="s">
        <v>51</v>
      </c>
      <c r="AA1289" t="s">
        <v>276</v>
      </c>
      <c r="AB1289" t="s">
        <v>428</v>
      </c>
      <c r="AC1289" t="s">
        <v>64</v>
      </c>
      <c r="AD1289" t="s">
        <v>883</v>
      </c>
      <c r="AE1289" t="s">
        <v>276</v>
      </c>
      <c r="AF1289" t="s">
        <v>69</v>
      </c>
      <c r="AG1289" t="s">
        <v>470</v>
      </c>
      <c r="AH1289" t="s">
        <v>71</v>
      </c>
      <c r="AI1289" t="s">
        <v>80</v>
      </c>
      <c r="AJ1289" t="s">
        <v>73</v>
      </c>
      <c r="AK1289" t="s">
        <v>116</v>
      </c>
      <c r="AL1289" t="s">
        <v>75</v>
      </c>
      <c r="AM1289" t="s">
        <v>76</v>
      </c>
      <c r="AN1289" t="s">
        <v>78</v>
      </c>
      <c r="AO1289" t="s">
        <v>78</v>
      </c>
      <c r="AP1289" t="s">
        <v>332</v>
      </c>
      <c r="AQ1289" t="s">
        <v>139</v>
      </c>
      <c r="AR1289" t="s">
        <v>64</v>
      </c>
      <c r="AS1289" t="s">
        <v>139</v>
      </c>
      <c r="AT1289" t="s">
        <v>272</v>
      </c>
      <c r="AU1289" t="s">
        <v>84</v>
      </c>
    </row>
    <row r="1290" spans="1:47" hidden="1" x14ac:dyDescent="0.3">
      <c r="A1290" t="s">
        <v>5832</v>
      </c>
      <c r="B1290" t="s">
        <v>5833</v>
      </c>
      <c r="C1290" s="1" t="str">
        <f t="shared" si="114"/>
        <v>21:0105</v>
      </c>
      <c r="D1290" s="1" t="str">
        <f t="shared" si="115"/>
        <v>21:0042</v>
      </c>
      <c r="E1290" t="s">
        <v>5834</v>
      </c>
      <c r="F1290" t="s">
        <v>5835</v>
      </c>
      <c r="H1290">
        <v>65.7641785</v>
      </c>
      <c r="I1290">
        <v>-111.5782122</v>
      </c>
      <c r="J1290" s="1" t="str">
        <f t="shared" si="116"/>
        <v>Till</v>
      </c>
      <c r="K1290" s="1" t="str">
        <f t="shared" si="117"/>
        <v>&lt;63 micron</v>
      </c>
      <c r="L1290" t="s">
        <v>51</v>
      </c>
      <c r="M1290" t="s">
        <v>181</v>
      </c>
      <c r="N1290" t="s">
        <v>53</v>
      </c>
      <c r="O1290" t="s">
        <v>203</v>
      </c>
      <c r="P1290" t="s">
        <v>91</v>
      </c>
      <c r="Q1290" t="s">
        <v>81</v>
      </c>
      <c r="R1290" t="s">
        <v>354</v>
      </c>
      <c r="S1290" t="s">
        <v>116</v>
      </c>
      <c r="T1290" t="s">
        <v>206</v>
      </c>
      <c r="U1290" t="s">
        <v>81</v>
      </c>
      <c r="V1290" t="s">
        <v>259</v>
      </c>
      <c r="W1290" t="s">
        <v>1135</v>
      </c>
      <c r="X1290" t="s">
        <v>97</v>
      </c>
      <c r="Y1290" t="s">
        <v>64</v>
      </c>
      <c r="Z1290" t="s">
        <v>51</v>
      </c>
      <c r="AA1290" t="s">
        <v>223</v>
      </c>
      <c r="AB1290" t="s">
        <v>99</v>
      </c>
      <c r="AC1290" t="s">
        <v>64</v>
      </c>
      <c r="AD1290" t="s">
        <v>263</v>
      </c>
      <c r="AE1290" t="s">
        <v>419</v>
      </c>
      <c r="AF1290" t="s">
        <v>69</v>
      </c>
      <c r="AG1290" t="s">
        <v>284</v>
      </c>
      <c r="AH1290" t="s">
        <v>71</v>
      </c>
      <c r="AI1290" t="s">
        <v>196</v>
      </c>
      <c r="AJ1290" t="s">
        <v>73</v>
      </c>
      <c r="AK1290" t="s">
        <v>283</v>
      </c>
      <c r="AL1290" t="s">
        <v>75</v>
      </c>
      <c r="AM1290" t="s">
        <v>76</v>
      </c>
      <c r="AN1290" t="s">
        <v>78</v>
      </c>
      <c r="AO1290" t="s">
        <v>78</v>
      </c>
      <c r="AP1290" t="s">
        <v>430</v>
      </c>
      <c r="AQ1290" t="s">
        <v>82</v>
      </c>
      <c r="AR1290" t="s">
        <v>64</v>
      </c>
      <c r="AS1290" t="s">
        <v>300</v>
      </c>
      <c r="AT1290" t="s">
        <v>171</v>
      </c>
      <c r="AU1290" t="s">
        <v>84</v>
      </c>
    </row>
    <row r="1291" spans="1:47" hidden="1" x14ac:dyDescent="0.3">
      <c r="A1291" t="s">
        <v>5836</v>
      </c>
      <c r="B1291" t="s">
        <v>5837</v>
      </c>
      <c r="C1291" s="1" t="str">
        <f t="shared" si="114"/>
        <v>21:0105</v>
      </c>
      <c r="D1291" s="1" t="str">
        <f t="shared" si="115"/>
        <v>21:0042</v>
      </c>
      <c r="E1291" t="s">
        <v>5838</v>
      </c>
      <c r="F1291" t="s">
        <v>5839</v>
      </c>
      <c r="H1291">
        <v>65.839679500000003</v>
      </c>
      <c r="I1291">
        <v>-111.72790740000001</v>
      </c>
      <c r="J1291" s="1" t="str">
        <f t="shared" si="116"/>
        <v>Till</v>
      </c>
      <c r="K1291" s="1" t="str">
        <f t="shared" si="117"/>
        <v>&lt;63 micron</v>
      </c>
      <c r="L1291" t="s">
        <v>51</v>
      </c>
      <c r="M1291" t="s">
        <v>398</v>
      </c>
      <c r="N1291" t="s">
        <v>53</v>
      </c>
      <c r="O1291" t="s">
        <v>877</v>
      </c>
      <c r="P1291" t="s">
        <v>314</v>
      </c>
      <c r="Q1291" t="s">
        <v>64</v>
      </c>
      <c r="R1291" t="s">
        <v>211</v>
      </c>
      <c r="S1291" t="s">
        <v>181</v>
      </c>
      <c r="T1291" t="s">
        <v>338</v>
      </c>
      <c r="U1291" t="s">
        <v>81</v>
      </c>
      <c r="V1291" t="s">
        <v>61</v>
      </c>
      <c r="W1291" t="s">
        <v>506</v>
      </c>
      <c r="X1291" t="s">
        <v>181</v>
      </c>
      <c r="Y1291" t="s">
        <v>64</v>
      </c>
      <c r="Z1291" t="s">
        <v>51</v>
      </c>
      <c r="AA1291" t="s">
        <v>152</v>
      </c>
      <c r="AB1291" t="s">
        <v>1530</v>
      </c>
      <c r="AC1291" t="s">
        <v>97</v>
      </c>
      <c r="AD1291" t="s">
        <v>122</v>
      </c>
      <c r="AE1291" t="s">
        <v>507</v>
      </c>
      <c r="AF1291" t="s">
        <v>69</v>
      </c>
      <c r="AG1291" t="s">
        <v>336</v>
      </c>
      <c r="AH1291" t="s">
        <v>71</v>
      </c>
      <c r="AI1291" t="s">
        <v>181</v>
      </c>
      <c r="AJ1291" t="s">
        <v>73</v>
      </c>
      <c r="AK1291" t="s">
        <v>91</v>
      </c>
      <c r="AL1291" t="s">
        <v>75</v>
      </c>
      <c r="AM1291" t="s">
        <v>76</v>
      </c>
      <c r="AN1291" t="s">
        <v>340</v>
      </c>
      <c r="AO1291" t="s">
        <v>78</v>
      </c>
      <c r="AP1291" t="s">
        <v>332</v>
      </c>
      <c r="AQ1291" t="s">
        <v>147</v>
      </c>
      <c r="AR1291" t="s">
        <v>64</v>
      </c>
      <c r="AS1291" t="s">
        <v>139</v>
      </c>
      <c r="AT1291" t="s">
        <v>171</v>
      </c>
      <c r="AU1291" t="s">
        <v>84</v>
      </c>
    </row>
    <row r="1292" spans="1:47" hidden="1" x14ac:dyDescent="0.3">
      <c r="A1292" t="s">
        <v>5840</v>
      </c>
      <c r="B1292" t="s">
        <v>5841</v>
      </c>
      <c r="C1292" s="1" t="str">
        <f t="shared" si="114"/>
        <v>21:0105</v>
      </c>
      <c r="D1292" s="1" t="str">
        <f t="shared" si="115"/>
        <v>21:0042</v>
      </c>
      <c r="E1292" t="s">
        <v>5842</v>
      </c>
      <c r="F1292" t="s">
        <v>5843</v>
      </c>
      <c r="H1292">
        <v>65.747124700000001</v>
      </c>
      <c r="I1292">
        <v>-110.06795940000001</v>
      </c>
      <c r="J1292" s="1" t="str">
        <f t="shared" si="116"/>
        <v>Till</v>
      </c>
      <c r="K1292" s="1" t="str">
        <f t="shared" si="117"/>
        <v>&lt;63 micron</v>
      </c>
      <c r="L1292" t="s">
        <v>51</v>
      </c>
      <c r="M1292" t="s">
        <v>167</v>
      </c>
      <c r="N1292" t="s">
        <v>53</v>
      </c>
      <c r="O1292" t="s">
        <v>245</v>
      </c>
      <c r="P1292" t="s">
        <v>398</v>
      </c>
      <c r="Q1292" t="s">
        <v>81</v>
      </c>
      <c r="R1292" t="s">
        <v>136</v>
      </c>
      <c r="S1292" t="s">
        <v>60</v>
      </c>
      <c r="T1292" t="s">
        <v>338</v>
      </c>
      <c r="U1292" t="s">
        <v>81</v>
      </c>
      <c r="V1292" t="s">
        <v>147</v>
      </c>
      <c r="W1292" t="s">
        <v>471</v>
      </c>
      <c r="X1292" t="s">
        <v>119</v>
      </c>
      <c r="Y1292" t="s">
        <v>64</v>
      </c>
      <c r="Z1292" t="s">
        <v>51</v>
      </c>
      <c r="AA1292" t="s">
        <v>470</v>
      </c>
      <c r="AB1292" t="s">
        <v>606</v>
      </c>
      <c r="AC1292" t="s">
        <v>56</v>
      </c>
      <c r="AD1292" t="s">
        <v>583</v>
      </c>
      <c r="AE1292" t="s">
        <v>419</v>
      </c>
      <c r="AF1292" t="s">
        <v>69</v>
      </c>
      <c r="AG1292" t="s">
        <v>152</v>
      </c>
      <c r="AH1292" t="s">
        <v>194</v>
      </c>
      <c r="AI1292" t="s">
        <v>422</v>
      </c>
      <c r="AJ1292" t="s">
        <v>73</v>
      </c>
      <c r="AK1292" t="s">
        <v>167</v>
      </c>
      <c r="AL1292" t="s">
        <v>75</v>
      </c>
      <c r="AM1292" t="s">
        <v>76</v>
      </c>
      <c r="AN1292" t="s">
        <v>78</v>
      </c>
      <c r="AO1292" t="s">
        <v>78</v>
      </c>
      <c r="AP1292" t="s">
        <v>232</v>
      </c>
      <c r="AQ1292" t="s">
        <v>436</v>
      </c>
      <c r="AR1292" t="s">
        <v>64</v>
      </c>
      <c r="AS1292" t="s">
        <v>82</v>
      </c>
      <c r="AT1292" t="s">
        <v>171</v>
      </c>
      <c r="AU1292" t="s">
        <v>84</v>
      </c>
    </row>
    <row r="1293" spans="1:47" hidden="1" x14ac:dyDescent="0.3">
      <c r="A1293" t="s">
        <v>5844</v>
      </c>
      <c r="B1293" t="s">
        <v>5845</v>
      </c>
      <c r="C1293" s="1" t="str">
        <f t="shared" si="114"/>
        <v>21:0105</v>
      </c>
      <c r="D1293" s="1" t="str">
        <f t="shared" si="115"/>
        <v>21:0042</v>
      </c>
      <c r="E1293" t="s">
        <v>5842</v>
      </c>
      <c r="F1293" t="s">
        <v>5846</v>
      </c>
      <c r="H1293">
        <v>65.747124700000001</v>
      </c>
      <c r="I1293">
        <v>-110.06795940000001</v>
      </c>
      <c r="J1293" s="1" t="str">
        <f t="shared" si="116"/>
        <v>Till</v>
      </c>
      <c r="K1293" s="1" t="str">
        <f t="shared" si="117"/>
        <v>&lt;63 micron</v>
      </c>
      <c r="L1293" t="s">
        <v>51</v>
      </c>
      <c r="M1293" t="s">
        <v>297</v>
      </c>
      <c r="N1293" t="s">
        <v>72</v>
      </c>
      <c r="O1293" t="s">
        <v>375</v>
      </c>
      <c r="P1293" t="s">
        <v>167</v>
      </c>
      <c r="Q1293" t="s">
        <v>81</v>
      </c>
      <c r="R1293" t="s">
        <v>607</v>
      </c>
      <c r="S1293" t="s">
        <v>181</v>
      </c>
      <c r="T1293" t="s">
        <v>284</v>
      </c>
      <c r="U1293" t="s">
        <v>81</v>
      </c>
      <c r="V1293" t="s">
        <v>95</v>
      </c>
      <c r="W1293" t="s">
        <v>222</v>
      </c>
      <c r="X1293" t="s">
        <v>119</v>
      </c>
      <c r="Y1293" t="s">
        <v>64</v>
      </c>
      <c r="Z1293" t="s">
        <v>51</v>
      </c>
      <c r="AA1293" t="s">
        <v>98</v>
      </c>
      <c r="AB1293" t="s">
        <v>134</v>
      </c>
      <c r="AC1293" t="s">
        <v>64</v>
      </c>
      <c r="AD1293" t="s">
        <v>82</v>
      </c>
      <c r="AE1293" t="s">
        <v>162</v>
      </c>
      <c r="AF1293" t="s">
        <v>69</v>
      </c>
      <c r="AG1293" t="s">
        <v>127</v>
      </c>
      <c r="AH1293" t="s">
        <v>194</v>
      </c>
      <c r="AI1293" t="s">
        <v>97</v>
      </c>
      <c r="AJ1293" t="s">
        <v>73</v>
      </c>
      <c r="AK1293" t="s">
        <v>155</v>
      </c>
      <c r="AL1293" t="s">
        <v>75</v>
      </c>
      <c r="AM1293" t="s">
        <v>76</v>
      </c>
      <c r="AN1293" t="s">
        <v>78</v>
      </c>
      <c r="AO1293" t="s">
        <v>104</v>
      </c>
      <c r="AP1293" t="s">
        <v>207</v>
      </c>
      <c r="AQ1293" t="s">
        <v>340</v>
      </c>
      <c r="AR1293" t="s">
        <v>64</v>
      </c>
      <c r="AS1293" t="s">
        <v>81</v>
      </c>
      <c r="AT1293" t="s">
        <v>171</v>
      </c>
      <c r="AU1293" t="s">
        <v>5847</v>
      </c>
    </row>
    <row r="1294" spans="1:47" hidden="1" x14ac:dyDescent="0.3">
      <c r="A1294" t="s">
        <v>5848</v>
      </c>
      <c r="B1294" t="s">
        <v>5849</v>
      </c>
      <c r="C1294" s="1" t="str">
        <f t="shared" si="114"/>
        <v>21:0105</v>
      </c>
      <c r="D1294" s="1" t="str">
        <f t="shared" si="115"/>
        <v>21:0042</v>
      </c>
      <c r="E1294" t="s">
        <v>5850</v>
      </c>
      <c r="F1294" t="s">
        <v>5851</v>
      </c>
      <c r="H1294">
        <v>65.703717499999996</v>
      </c>
      <c r="I1294">
        <v>-110.0267631</v>
      </c>
      <c r="J1294" s="1" t="str">
        <f t="shared" si="116"/>
        <v>Till</v>
      </c>
      <c r="K1294" s="1" t="str">
        <f t="shared" si="117"/>
        <v>&lt;63 micron</v>
      </c>
      <c r="L1294" t="s">
        <v>51</v>
      </c>
      <c r="M1294" t="s">
        <v>299</v>
      </c>
      <c r="N1294" t="s">
        <v>53</v>
      </c>
      <c r="O1294" t="s">
        <v>877</v>
      </c>
      <c r="P1294" t="s">
        <v>283</v>
      </c>
      <c r="Q1294" t="s">
        <v>81</v>
      </c>
      <c r="R1294" t="s">
        <v>354</v>
      </c>
      <c r="S1294" t="s">
        <v>181</v>
      </c>
      <c r="T1294" t="s">
        <v>814</v>
      </c>
      <c r="U1294" t="s">
        <v>81</v>
      </c>
      <c r="V1294" t="s">
        <v>154</v>
      </c>
      <c r="W1294" t="s">
        <v>697</v>
      </c>
      <c r="X1294" t="s">
        <v>97</v>
      </c>
      <c r="Y1294" t="s">
        <v>64</v>
      </c>
      <c r="Z1294" t="s">
        <v>51</v>
      </c>
      <c r="AA1294" t="s">
        <v>162</v>
      </c>
      <c r="AB1294" t="s">
        <v>306</v>
      </c>
      <c r="AC1294" t="s">
        <v>64</v>
      </c>
      <c r="AD1294" t="s">
        <v>672</v>
      </c>
      <c r="AE1294" t="s">
        <v>337</v>
      </c>
      <c r="AF1294" t="s">
        <v>69</v>
      </c>
      <c r="AG1294" t="s">
        <v>548</v>
      </c>
      <c r="AH1294" t="s">
        <v>71</v>
      </c>
      <c r="AI1294" t="s">
        <v>74</v>
      </c>
      <c r="AJ1294" t="s">
        <v>73</v>
      </c>
      <c r="AK1294" t="s">
        <v>283</v>
      </c>
      <c r="AL1294" t="s">
        <v>75</v>
      </c>
      <c r="AM1294" t="s">
        <v>76</v>
      </c>
      <c r="AN1294" t="s">
        <v>78</v>
      </c>
      <c r="AO1294" t="s">
        <v>78</v>
      </c>
      <c r="AP1294" t="s">
        <v>533</v>
      </c>
      <c r="AQ1294" t="s">
        <v>139</v>
      </c>
      <c r="AR1294" t="s">
        <v>64</v>
      </c>
      <c r="AS1294" t="s">
        <v>77</v>
      </c>
      <c r="AT1294" t="s">
        <v>171</v>
      </c>
      <c r="AU1294" t="s">
        <v>84</v>
      </c>
    </row>
    <row r="1295" spans="1:47" hidden="1" x14ac:dyDescent="0.3">
      <c r="A1295" t="s">
        <v>5852</v>
      </c>
      <c r="B1295" t="s">
        <v>5853</v>
      </c>
      <c r="C1295" s="1" t="str">
        <f t="shared" si="114"/>
        <v>21:0105</v>
      </c>
      <c r="D1295" s="1" t="str">
        <f t="shared" si="115"/>
        <v>21:0042</v>
      </c>
      <c r="E1295" t="s">
        <v>5854</v>
      </c>
      <c r="F1295" t="s">
        <v>5855</v>
      </c>
      <c r="H1295">
        <v>65.620632400000005</v>
      </c>
      <c r="I1295">
        <v>-110.0079018</v>
      </c>
      <c r="J1295" s="1" t="str">
        <f t="shared" si="116"/>
        <v>Till</v>
      </c>
      <c r="K1295" s="1" t="str">
        <f t="shared" si="117"/>
        <v>&lt;63 micron</v>
      </c>
      <c r="L1295" t="s">
        <v>51</v>
      </c>
      <c r="M1295" t="s">
        <v>481</v>
      </c>
      <c r="N1295" t="s">
        <v>119</v>
      </c>
      <c r="O1295" t="s">
        <v>245</v>
      </c>
      <c r="P1295" t="s">
        <v>92</v>
      </c>
      <c r="Q1295" t="s">
        <v>81</v>
      </c>
      <c r="R1295" t="s">
        <v>327</v>
      </c>
      <c r="S1295" t="s">
        <v>97</v>
      </c>
      <c r="T1295" t="s">
        <v>272</v>
      </c>
      <c r="U1295" t="s">
        <v>81</v>
      </c>
      <c r="V1295" t="s">
        <v>147</v>
      </c>
      <c r="W1295" t="s">
        <v>307</v>
      </c>
      <c r="X1295" t="s">
        <v>63</v>
      </c>
      <c r="Y1295" t="s">
        <v>64</v>
      </c>
      <c r="Z1295" t="s">
        <v>51</v>
      </c>
      <c r="AA1295" t="s">
        <v>336</v>
      </c>
      <c r="AB1295" t="s">
        <v>391</v>
      </c>
      <c r="AC1295" t="s">
        <v>64</v>
      </c>
      <c r="AD1295" t="s">
        <v>854</v>
      </c>
      <c r="AE1295" t="s">
        <v>276</v>
      </c>
      <c r="AF1295" t="s">
        <v>69</v>
      </c>
      <c r="AG1295" t="s">
        <v>548</v>
      </c>
      <c r="AH1295" t="s">
        <v>71</v>
      </c>
      <c r="AI1295" t="s">
        <v>63</v>
      </c>
      <c r="AJ1295" t="s">
        <v>73</v>
      </c>
      <c r="AK1295" t="s">
        <v>339</v>
      </c>
      <c r="AL1295" t="s">
        <v>75</v>
      </c>
      <c r="AM1295" t="s">
        <v>76</v>
      </c>
      <c r="AN1295" t="s">
        <v>78</v>
      </c>
      <c r="AO1295" t="s">
        <v>78</v>
      </c>
      <c r="AP1295" t="s">
        <v>138</v>
      </c>
      <c r="AQ1295" t="s">
        <v>56</v>
      </c>
      <c r="AR1295" t="s">
        <v>64</v>
      </c>
      <c r="AS1295" t="s">
        <v>299</v>
      </c>
      <c r="AT1295" t="s">
        <v>389</v>
      </c>
      <c r="AU1295" t="s">
        <v>84</v>
      </c>
    </row>
    <row r="1296" spans="1:47" hidden="1" x14ac:dyDescent="0.3">
      <c r="A1296" t="s">
        <v>5856</v>
      </c>
      <c r="B1296" t="s">
        <v>5857</v>
      </c>
      <c r="C1296" s="1" t="str">
        <f t="shared" si="114"/>
        <v>21:0105</v>
      </c>
      <c r="D1296" s="1" t="str">
        <f t="shared" si="115"/>
        <v>21:0042</v>
      </c>
      <c r="E1296" t="s">
        <v>5858</v>
      </c>
      <c r="F1296" t="s">
        <v>5859</v>
      </c>
      <c r="H1296">
        <v>65.568795199999997</v>
      </c>
      <c r="I1296">
        <v>-110.0286639</v>
      </c>
      <c r="J1296" s="1" t="str">
        <f t="shared" si="116"/>
        <v>Till</v>
      </c>
      <c r="K1296" s="1" t="str">
        <f t="shared" si="117"/>
        <v>&lt;63 micron</v>
      </c>
      <c r="L1296" t="s">
        <v>51</v>
      </c>
      <c r="M1296" t="s">
        <v>155</v>
      </c>
      <c r="N1296" t="s">
        <v>53</v>
      </c>
      <c r="O1296" t="s">
        <v>1116</v>
      </c>
      <c r="P1296" t="s">
        <v>298</v>
      </c>
      <c r="Q1296" t="s">
        <v>81</v>
      </c>
      <c r="R1296" t="s">
        <v>814</v>
      </c>
      <c r="S1296" t="s">
        <v>116</v>
      </c>
      <c r="T1296" t="s">
        <v>316</v>
      </c>
      <c r="U1296" t="s">
        <v>81</v>
      </c>
      <c r="V1296" t="s">
        <v>259</v>
      </c>
      <c r="W1296" t="s">
        <v>820</v>
      </c>
      <c r="X1296" t="s">
        <v>63</v>
      </c>
      <c r="Y1296" t="s">
        <v>64</v>
      </c>
      <c r="Z1296" t="s">
        <v>51</v>
      </c>
      <c r="AA1296" t="s">
        <v>337</v>
      </c>
      <c r="AB1296" t="s">
        <v>593</v>
      </c>
      <c r="AC1296" t="s">
        <v>64</v>
      </c>
      <c r="AD1296" t="s">
        <v>883</v>
      </c>
      <c r="AE1296" t="s">
        <v>111</v>
      </c>
      <c r="AF1296" t="s">
        <v>69</v>
      </c>
      <c r="AG1296" t="s">
        <v>354</v>
      </c>
      <c r="AH1296" t="s">
        <v>71</v>
      </c>
      <c r="AI1296" t="s">
        <v>80</v>
      </c>
      <c r="AJ1296" t="s">
        <v>73</v>
      </c>
      <c r="AK1296" t="s">
        <v>348</v>
      </c>
      <c r="AL1296" t="s">
        <v>75</v>
      </c>
      <c r="AM1296" t="s">
        <v>76</v>
      </c>
      <c r="AN1296" t="s">
        <v>78</v>
      </c>
      <c r="AO1296" t="s">
        <v>219</v>
      </c>
      <c r="AP1296" t="s">
        <v>430</v>
      </c>
      <c r="AQ1296" t="s">
        <v>253</v>
      </c>
      <c r="AR1296" t="s">
        <v>64</v>
      </c>
      <c r="AS1296" t="s">
        <v>300</v>
      </c>
      <c r="AT1296" t="s">
        <v>171</v>
      </c>
      <c r="AU1296" t="s">
        <v>84</v>
      </c>
    </row>
    <row r="1297" spans="1:47" hidden="1" x14ac:dyDescent="0.3">
      <c r="A1297" t="s">
        <v>5860</v>
      </c>
      <c r="B1297" t="s">
        <v>5861</v>
      </c>
      <c r="C1297" s="1" t="str">
        <f t="shared" si="114"/>
        <v>21:0105</v>
      </c>
      <c r="D1297" s="1" t="str">
        <f t="shared" si="115"/>
        <v>21:0042</v>
      </c>
      <c r="E1297" t="s">
        <v>5862</v>
      </c>
      <c r="F1297" t="s">
        <v>5863</v>
      </c>
      <c r="H1297">
        <v>65.543256400000004</v>
      </c>
      <c r="I1297">
        <v>-110.17859900000001</v>
      </c>
      <c r="J1297" s="1" t="str">
        <f t="shared" si="116"/>
        <v>Till</v>
      </c>
      <c r="K1297" s="1" t="str">
        <f t="shared" si="117"/>
        <v>&lt;63 micron</v>
      </c>
      <c r="L1297" t="s">
        <v>51</v>
      </c>
      <c r="M1297" t="s">
        <v>271</v>
      </c>
      <c r="N1297" t="s">
        <v>53</v>
      </c>
      <c r="O1297" t="s">
        <v>189</v>
      </c>
      <c r="P1297" t="s">
        <v>348</v>
      </c>
      <c r="Q1297" t="s">
        <v>64</v>
      </c>
      <c r="R1297" t="s">
        <v>413</v>
      </c>
      <c r="S1297" t="s">
        <v>63</v>
      </c>
      <c r="T1297" t="s">
        <v>273</v>
      </c>
      <c r="U1297" t="s">
        <v>81</v>
      </c>
      <c r="V1297" t="s">
        <v>147</v>
      </c>
      <c r="W1297" t="s">
        <v>81</v>
      </c>
      <c r="X1297" t="s">
        <v>63</v>
      </c>
      <c r="Y1297" t="s">
        <v>64</v>
      </c>
      <c r="Z1297" t="s">
        <v>51</v>
      </c>
      <c r="AA1297" t="s">
        <v>101</v>
      </c>
      <c r="AB1297" t="s">
        <v>134</v>
      </c>
      <c r="AC1297" t="s">
        <v>64</v>
      </c>
      <c r="AD1297" t="s">
        <v>286</v>
      </c>
      <c r="AE1297" t="s">
        <v>287</v>
      </c>
      <c r="AF1297" t="s">
        <v>69</v>
      </c>
      <c r="AG1297" t="s">
        <v>548</v>
      </c>
      <c r="AH1297" t="s">
        <v>71</v>
      </c>
      <c r="AI1297" t="s">
        <v>332</v>
      </c>
      <c r="AJ1297" t="s">
        <v>73</v>
      </c>
      <c r="AK1297" t="s">
        <v>473</v>
      </c>
      <c r="AL1297" t="s">
        <v>75</v>
      </c>
      <c r="AM1297" t="s">
        <v>76</v>
      </c>
      <c r="AN1297" t="s">
        <v>139</v>
      </c>
      <c r="AO1297" t="s">
        <v>78</v>
      </c>
      <c r="AP1297" t="s">
        <v>239</v>
      </c>
      <c r="AQ1297" t="s">
        <v>77</v>
      </c>
      <c r="AR1297" t="s">
        <v>64</v>
      </c>
      <c r="AS1297" t="s">
        <v>81</v>
      </c>
      <c r="AT1297" t="s">
        <v>5864</v>
      </c>
      <c r="AU1297" t="s">
        <v>84</v>
      </c>
    </row>
    <row r="1298" spans="1:47" hidden="1" x14ac:dyDescent="0.3">
      <c r="A1298" t="s">
        <v>5865</v>
      </c>
      <c r="B1298" t="s">
        <v>5866</v>
      </c>
      <c r="C1298" s="1" t="str">
        <f t="shared" si="114"/>
        <v>21:0105</v>
      </c>
      <c r="D1298" s="1" t="str">
        <f t="shared" si="115"/>
        <v>21:0042</v>
      </c>
      <c r="E1298" t="s">
        <v>5867</v>
      </c>
      <c r="F1298" t="s">
        <v>5868</v>
      </c>
      <c r="H1298">
        <v>65.594964399999995</v>
      </c>
      <c r="I1298">
        <v>-110.1394415</v>
      </c>
      <c r="J1298" s="1" t="str">
        <f t="shared" si="116"/>
        <v>Till</v>
      </c>
      <c r="K1298" s="1" t="str">
        <f t="shared" si="117"/>
        <v>&lt;63 micron</v>
      </c>
      <c r="L1298" t="s">
        <v>51</v>
      </c>
      <c r="M1298" t="s">
        <v>283</v>
      </c>
      <c r="N1298" t="s">
        <v>53</v>
      </c>
      <c r="O1298" t="s">
        <v>909</v>
      </c>
      <c r="P1298" t="s">
        <v>595</v>
      </c>
      <c r="Q1298" t="s">
        <v>64</v>
      </c>
      <c r="R1298" t="s">
        <v>308</v>
      </c>
      <c r="S1298" t="s">
        <v>97</v>
      </c>
      <c r="T1298" t="s">
        <v>369</v>
      </c>
      <c r="U1298" t="s">
        <v>81</v>
      </c>
      <c r="V1298" t="s">
        <v>95</v>
      </c>
      <c r="W1298" t="s">
        <v>307</v>
      </c>
      <c r="X1298" t="s">
        <v>119</v>
      </c>
      <c r="Y1298" t="s">
        <v>64</v>
      </c>
      <c r="Z1298" t="s">
        <v>51</v>
      </c>
      <c r="AA1298" t="s">
        <v>192</v>
      </c>
      <c r="AB1298" t="s">
        <v>66</v>
      </c>
      <c r="AC1298" t="s">
        <v>56</v>
      </c>
      <c r="AD1298" t="s">
        <v>326</v>
      </c>
      <c r="AE1298" t="s">
        <v>276</v>
      </c>
      <c r="AF1298" t="s">
        <v>69</v>
      </c>
      <c r="AG1298" t="s">
        <v>338</v>
      </c>
      <c r="AH1298" t="s">
        <v>71</v>
      </c>
      <c r="AI1298" t="s">
        <v>309</v>
      </c>
      <c r="AJ1298" t="s">
        <v>73</v>
      </c>
      <c r="AK1298" t="s">
        <v>60</v>
      </c>
      <c r="AL1298" t="s">
        <v>75</v>
      </c>
      <c r="AM1298" t="s">
        <v>76</v>
      </c>
      <c r="AN1298" t="s">
        <v>78</v>
      </c>
      <c r="AO1298" t="s">
        <v>78</v>
      </c>
      <c r="AP1298" t="s">
        <v>464</v>
      </c>
      <c r="AQ1298" t="s">
        <v>246</v>
      </c>
      <c r="AR1298" t="s">
        <v>64</v>
      </c>
      <c r="AS1298" t="s">
        <v>246</v>
      </c>
      <c r="AT1298" t="s">
        <v>171</v>
      </c>
      <c r="AU1298" t="s">
        <v>84</v>
      </c>
    </row>
    <row r="1299" spans="1:47" hidden="1" x14ac:dyDescent="0.3">
      <c r="A1299" t="s">
        <v>5869</v>
      </c>
      <c r="B1299" t="s">
        <v>5870</v>
      </c>
      <c r="C1299" s="1" t="str">
        <f t="shared" si="114"/>
        <v>21:0105</v>
      </c>
      <c r="D1299" s="1" t="str">
        <f t="shared" si="115"/>
        <v>21:0042</v>
      </c>
      <c r="E1299" t="s">
        <v>5871</v>
      </c>
      <c r="F1299" t="s">
        <v>5872</v>
      </c>
      <c r="H1299">
        <v>65.651409599999994</v>
      </c>
      <c r="I1299">
        <v>-110.16478650000001</v>
      </c>
      <c r="J1299" s="1" t="str">
        <f t="shared" si="116"/>
        <v>Till</v>
      </c>
      <c r="K1299" s="1" t="str">
        <f t="shared" si="117"/>
        <v>&lt;63 micron</v>
      </c>
      <c r="L1299" t="s">
        <v>51</v>
      </c>
      <c r="M1299" t="s">
        <v>126</v>
      </c>
      <c r="N1299" t="s">
        <v>116</v>
      </c>
      <c r="O1299" t="s">
        <v>90</v>
      </c>
      <c r="P1299" t="s">
        <v>82</v>
      </c>
      <c r="Q1299" t="s">
        <v>81</v>
      </c>
      <c r="R1299" t="s">
        <v>59</v>
      </c>
      <c r="S1299" t="s">
        <v>72</v>
      </c>
      <c r="T1299" t="s">
        <v>692</v>
      </c>
      <c r="U1299" t="s">
        <v>56</v>
      </c>
      <c r="V1299" t="s">
        <v>253</v>
      </c>
      <c r="W1299" t="s">
        <v>333</v>
      </c>
      <c r="X1299" t="s">
        <v>63</v>
      </c>
      <c r="Y1299" t="s">
        <v>64</v>
      </c>
      <c r="Z1299" t="s">
        <v>51</v>
      </c>
      <c r="AA1299" t="s">
        <v>338</v>
      </c>
      <c r="AB1299" t="s">
        <v>391</v>
      </c>
      <c r="AC1299" t="s">
        <v>64</v>
      </c>
      <c r="AD1299" t="s">
        <v>1384</v>
      </c>
      <c r="AE1299" t="s">
        <v>98</v>
      </c>
      <c r="AF1299" t="s">
        <v>69</v>
      </c>
      <c r="AG1299" t="s">
        <v>123</v>
      </c>
      <c r="AH1299" t="s">
        <v>71</v>
      </c>
      <c r="AI1299" t="s">
        <v>72</v>
      </c>
      <c r="AJ1299" t="s">
        <v>73</v>
      </c>
      <c r="AK1299" t="s">
        <v>686</v>
      </c>
      <c r="AL1299" t="s">
        <v>75</v>
      </c>
      <c r="AM1299" t="s">
        <v>76</v>
      </c>
      <c r="AN1299" t="s">
        <v>78</v>
      </c>
      <c r="AO1299" t="s">
        <v>137</v>
      </c>
      <c r="AP1299" t="s">
        <v>58</v>
      </c>
      <c r="AQ1299" t="s">
        <v>405</v>
      </c>
      <c r="AR1299" t="s">
        <v>64</v>
      </c>
      <c r="AS1299" t="s">
        <v>55</v>
      </c>
      <c r="AT1299" t="s">
        <v>272</v>
      </c>
      <c r="AU1299" t="s">
        <v>84</v>
      </c>
    </row>
    <row r="1300" spans="1:47" hidden="1" x14ac:dyDescent="0.3">
      <c r="A1300" t="s">
        <v>5873</v>
      </c>
      <c r="B1300" t="s">
        <v>5874</v>
      </c>
      <c r="C1300" s="1" t="str">
        <f t="shared" si="114"/>
        <v>21:0105</v>
      </c>
      <c r="D1300" s="1" t="str">
        <f t="shared" si="115"/>
        <v>21:0042</v>
      </c>
      <c r="E1300" t="s">
        <v>5875</v>
      </c>
      <c r="F1300" t="s">
        <v>5876</v>
      </c>
      <c r="H1300">
        <v>65.714179599999994</v>
      </c>
      <c r="I1300">
        <v>-110.1306628</v>
      </c>
      <c r="J1300" s="1" t="str">
        <f t="shared" si="116"/>
        <v>Till</v>
      </c>
      <c r="K1300" s="1" t="str">
        <f t="shared" si="117"/>
        <v>&lt;63 micron</v>
      </c>
      <c r="L1300" t="s">
        <v>51</v>
      </c>
      <c r="M1300" t="s">
        <v>271</v>
      </c>
      <c r="N1300" t="s">
        <v>53</v>
      </c>
      <c r="O1300" t="s">
        <v>743</v>
      </c>
      <c r="P1300" t="s">
        <v>584</v>
      </c>
      <c r="Q1300" t="s">
        <v>64</v>
      </c>
      <c r="R1300" t="s">
        <v>692</v>
      </c>
      <c r="S1300" t="s">
        <v>119</v>
      </c>
      <c r="T1300" t="s">
        <v>190</v>
      </c>
      <c r="U1300" t="s">
        <v>56</v>
      </c>
      <c r="V1300" t="s">
        <v>117</v>
      </c>
      <c r="W1300" t="s">
        <v>2804</v>
      </c>
      <c r="X1300" t="s">
        <v>119</v>
      </c>
      <c r="Y1300" t="s">
        <v>64</v>
      </c>
      <c r="Z1300" t="s">
        <v>51</v>
      </c>
      <c r="AA1300" t="s">
        <v>346</v>
      </c>
      <c r="AB1300" t="s">
        <v>1172</v>
      </c>
      <c r="AC1300" t="s">
        <v>64</v>
      </c>
      <c r="AD1300" t="s">
        <v>246</v>
      </c>
      <c r="AE1300" t="s">
        <v>470</v>
      </c>
      <c r="AF1300" t="s">
        <v>69</v>
      </c>
      <c r="AG1300" t="s">
        <v>261</v>
      </c>
      <c r="AH1300" t="s">
        <v>71</v>
      </c>
      <c r="AI1300" t="s">
        <v>58</v>
      </c>
      <c r="AJ1300" t="s">
        <v>73</v>
      </c>
      <c r="AK1300" t="s">
        <v>277</v>
      </c>
      <c r="AL1300" t="s">
        <v>75</v>
      </c>
      <c r="AM1300" t="s">
        <v>76</v>
      </c>
      <c r="AN1300" t="s">
        <v>78</v>
      </c>
      <c r="AO1300" t="s">
        <v>78</v>
      </c>
      <c r="AP1300" t="s">
        <v>114</v>
      </c>
      <c r="AQ1300" t="s">
        <v>283</v>
      </c>
      <c r="AR1300" t="s">
        <v>64</v>
      </c>
      <c r="AS1300" t="s">
        <v>170</v>
      </c>
      <c r="AT1300" t="s">
        <v>5877</v>
      </c>
      <c r="AU1300" t="s">
        <v>84</v>
      </c>
    </row>
    <row r="1301" spans="1:47" hidden="1" x14ac:dyDescent="0.3">
      <c r="A1301" t="s">
        <v>5878</v>
      </c>
      <c r="B1301" t="s">
        <v>5879</v>
      </c>
      <c r="C1301" s="1" t="str">
        <f t="shared" si="114"/>
        <v>21:0105</v>
      </c>
      <c r="D1301" s="1" t="str">
        <f t="shared" si="115"/>
        <v>21:0042</v>
      </c>
      <c r="E1301" t="s">
        <v>5880</v>
      </c>
      <c r="F1301" t="s">
        <v>5881</v>
      </c>
      <c r="H1301">
        <v>65.743422600000002</v>
      </c>
      <c r="I1301">
        <v>-110.24733019999999</v>
      </c>
      <c r="J1301" s="1" t="str">
        <f t="shared" si="116"/>
        <v>Till</v>
      </c>
      <c r="K1301" s="1" t="str">
        <f t="shared" si="117"/>
        <v>&lt;63 micron</v>
      </c>
      <c r="L1301" t="s">
        <v>51</v>
      </c>
      <c r="M1301" t="s">
        <v>81</v>
      </c>
      <c r="N1301" t="s">
        <v>53</v>
      </c>
      <c r="O1301" t="s">
        <v>381</v>
      </c>
      <c r="P1301" t="s">
        <v>78</v>
      </c>
      <c r="Q1301" t="s">
        <v>81</v>
      </c>
      <c r="R1301" t="s">
        <v>562</v>
      </c>
      <c r="S1301" t="s">
        <v>63</v>
      </c>
      <c r="T1301" t="s">
        <v>249</v>
      </c>
      <c r="U1301" t="s">
        <v>81</v>
      </c>
      <c r="V1301" t="s">
        <v>253</v>
      </c>
      <c r="W1301" t="s">
        <v>1557</v>
      </c>
      <c r="X1301" t="s">
        <v>72</v>
      </c>
      <c r="Y1301" t="s">
        <v>64</v>
      </c>
      <c r="Z1301" t="s">
        <v>51</v>
      </c>
      <c r="AA1301" t="s">
        <v>338</v>
      </c>
      <c r="AB1301" t="s">
        <v>2680</v>
      </c>
      <c r="AC1301" t="s">
        <v>63</v>
      </c>
      <c r="AD1301" t="s">
        <v>2214</v>
      </c>
      <c r="AE1301" t="s">
        <v>318</v>
      </c>
      <c r="AF1301" t="s">
        <v>69</v>
      </c>
      <c r="AG1301" t="s">
        <v>145</v>
      </c>
      <c r="AH1301" t="s">
        <v>71</v>
      </c>
      <c r="AI1301" t="s">
        <v>474</v>
      </c>
      <c r="AJ1301" t="s">
        <v>73</v>
      </c>
      <c r="AK1301" t="s">
        <v>277</v>
      </c>
      <c r="AL1301" t="s">
        <v>75</v>
      </c>
      <c r="AM1301" t="s">
        <v>76</v>
      </c>
      <c r="AN1301" t="s">
        <v>78</v>
      </c>
      <c r="AO1301" t="s">
        <v>78</v>
      </c>
      <c r="AP1301" t="s">
        <v>209</v>
      </c>
      <c r="AQ1301" t="s">
        <v>116</v>
      </c>
      <c r="AR1301" t="s">
        <v>56</v>
      </c>
      <c r="AS1301" t="s">
        <v>333</v>
      </c>
      <c r="AT1301" t="s">
        <v>5882</v>
      </c>
      <c r="AU1301" t="s">
        <v>84</v>
      </c>
    </row>
    <row r="1302" spans="1:47" hidden="1" x14ac:dyDescent="0.3">
      <c r="A1302" t="s">
        <v>5883</v>
      </c>
      <c r="B1302" t="s">
        <v>5884</v>
      </c>
      <c r="C1302" s="1" t="str">
        <f t="shared" si="114"/>
        <v>21:0105</v>
      </c>
      <c r="D1302" s="1" t="str">
        <f t="shared" si="115"/>
        <v>21:0042</v>
      </c>
      <c r="E1302" t="s">
        <v>5885</v>
      </c>
      <c r="F1302" t="s">
        <v>5886</v>
      </c>
      <c r="H1302">
        <v>65.679452699999999</v>
      </c>
      <c r="I1302">
        <v>-110.27393120000001</v>
      </c>
      <c r="J1302" s="1" t="str">
        <f t="shared" si="116"/>
        <v>Till</v>
      </c>
      <c r="K1302" s="1" t="str">
        <f t="shared" si="117"/>
        <v>&lt;63 micron</v>
      </c>
      <c r="L1302" t="s">
        <v>51</v>
      </c>
      <c r="M1302" t="s">
        <v>436</v>
      </c>
      <c r="N1302" t="s">
        <v>116</v>
      </c>
      <c r="O1302" t="s">
        <v>360</v>
      </c>
      <c r="P1302" t="s">
        <v>271</v>
      </c>
      <c r="Q1302" t="s">
        <v>64</v>
      </c>
      <c r="R1302" t="s">
        <v>136</v>
      </c>
      <c r="S1302" t="s">
        <v>97</v>
      </c>
      <c r="T1302" t="s">
        <v>284</v>
      </c>
      <c r="U1302" t="s">
        <v>56</v>
      </c>
      <c r="V1302" t="s">
        <v>154</v>
      </c>
      <c r="W1302" t="s">
        <v>286</v>
      </c>
      <c r="X1302" t="s">
        <v>97</v>
      </c>
      <c r="Y1302" t="s">
        <v>64</v>
      </c>
      <c r="Z1302" t="s">
        <v>51</v>
      </c>
      <c r="AA1302" t="s">
        <v>276</v>
      </c>
      <c r="AB1302" t="s">
        <v>66</v>
      </c>
      <c r="AC1302" t="s">
        <v>81</v>
      </c>
      <c r="AD1302" t="s">
        <v>685</v>
      </c>
      <c r="AE1302" t="s">
        <v>79</v>
      </c>
      <c r="AF1302" t="s">
        <v>69</v>
      </c>
      <c r="AG1302" t="s">
        <v>249</v>
      </c>
      <c r="AH1302" t="s">
        <v>71</v>
      </c>
      <c r="AI1302" t="s">
        <v>321</v>
      </c>
      <c r="AJ1302" t="s">
        <v>73</v>
      </c>
      <c r="AK1302" t="s">
        <v>116</v>
      </c>
      <c r="AL1302" t="s">
        <v>75</v>
      </c>
      <c r="AM1302" t="s">
        <v>76</v>
      </c>
      <c r="AN1302" t="s">
        <v>78</v>
      </c>
      <c r="AO1302" t="s">
        <v>78</v>
      </c>
      <c r="AP1302" t="s">
        <v>298</v>
      </c>
      <c r="AQ1302" t="s">
        <v>92</v>
      </c>
      <c r="AR1302" t="s">
        <v>64</v>
      </c>
      <c r="AS1302" t="s">
        <v>81</v>
      </c>
      <c r="AT1302" t="s">
        <v>435</v>
      </c>
      <c r="AU1302" t="s">
        <v>84</v>
      </c>
    </row>
    <row r="1303" spans="1:47" hidden="1" x14ac:dyDescent="0.3">
      <c r="A1303" t="s">
        <v>5887</v>
      </c>
      <c r="B1303" t="s">
        <v>5888</v>
      </c>
      <c r="C1303" s="1" t="str">
        <f t="shared" si="114"/>
        <v>21:0105</v>
      </c>
      <c r="D1303" s="1" t="str">
        <f t="shared" si="115"/>
        <v>21:0042</v>
      </c>
      <c r="E1303" t="s">
        <v>5889</v>
      </c>
      <c r="F1303" t="s">
        <v>5890</v>
      </c>
      <c r="H1303">
        <v>65.579346999999999</v>
      </c>
      <c r="I1303">
        <v>-110.2573223</v>
      </c>
      <c r="J1303" s="1" t="str">
        <f t="shared" si="116"/>
        <v>Till</v>
      </c>
      <c r="K1303" s="1" t="str">
        <f t="shared" si="117"/>
        <v>&lt;63 micron</v>
      </c>
      <c r="L1303" t="s">
        <v>51</v>
      </c>
      <c r="M1303" t="s">
        <v>314</v>
      </c>
      <c r="N1303" t="s">
        <v>53</v>
      </c>
      <c r="O1303" t="s">
        <v>112</v>
      </c>
      <c r="P1303" t="s">
        <v>533</v>
      </c>
      <c r="Q1303" t="s">
        <v>64</v>
      </c>
      <c r="R1303" t="s">
        <v>548</v>
      </c>
      <c r="S1303" t="s">
        <v>97</v>
      </c>
      <c r="T1303" t="s">
        <v>164</v>
      </c>
      <c r="U1303" t="s">
        <v>81</v>
      </c>
      <c r="V1303" t="s">
        <v>259</v>
      </c>
      <c r="W1303" t="s">
        <v>1217</v>
      </c>
      <c r="X1303" t="s">
        <v>63</v>
      </c>
      <c r="Y1303" t="s">
        <v>64</v>
      </c>
      <c r="Z1303" t="s">
        <v>51</v>
      </c>
      <c r="AA1303" t="s">
        <v>152</v>
      </c>
      <c r="AB1303" t="s">
        <v>408</v>
      </c>
      <c r="AC1303" t="s">
        <v>56</v>
      </c>
      <c r="AD1303" t="s">
        <v>307</v>
      </c>
      <c r="AE1303" t="s">
        <v>225</v>
      </c>
      <c r="AF1303" t="s">
        <v>69</v>
      </c>
      <c r="AG1303" t="s">
        <v>621</v>
      </c>
      <c r="AH1303" t="s">
        <v>71</v>
      </c>
      <c r="AI1303" t="s">
        <v>636</v>
      </c>
      <c r="AJ1303" t="s">
        <v>73</v>
      </c>
      <c r="AK1303" t="s">
        <v>405</v>
      </c>
      <c r="AL1303" t="s">
        <v>75</v>
      </c>
      <c r="AM1303" t="s">
        <v>76</v>
      </c>
      <c r="AN1303" t="s">
        <v>78</v>
      </c>
      <c r="AO1303" t="s">
        <v>78</v>
      </c>
      <c r="AP1303" t="s">
        <v>321</v>
      </c>
      <c r="AQ1303" t="s">
        <v>126</v>
      </c>
      <c r="AR1303" t="s">
        <v>64</v>
      </c>
      <c r="AS1303" t="s">
        <v>77</v>
      </c>
      <c r="AT1303" t="s">
        <v>171</v>
      </c>
      <c r="AU1303" t="s">
        <v>84</v>
      </c>
    </row>
    <row r="1304" spans="1:47" hidden="1" x14ac:dyDescent="0.3">
      <c r="A1304" t="s">
        <v>5891</v>
      </c>
      <c r="B1304" t="s">
        <v>5892</v>
      </c>
      <c r="C1304" s="1" t="str">
        <f t="shared" si="114"/>
        <v>21:0105</v>
      </c>
      <c r="D1304" s="1" t="str">
        <f t="shared" si="115"/>
        <v>21:0042</v>
      </c>
      <c r="E1304" t="s">
        <v>5889</v>
      </c>
      <c r="F1304" t="s">
        <v>5893</v>
      </c>
      <c r="H1304">
        <v>65.579346999999999</v>
      </c>
      <c r="I1304">
        <v>-110.2573223</v>
      </c>
      <c r="J1304" s="1" t="str">
        <f t="shared" si="116"/>
        <v>Till</v>
      </c>
      <c r="K1304" s="1" t="str">
        <f t="shared" si="117"/>
        <v>&lt;63 micron</v>
      </c>
      <c r="L1304" t="s">
        <v>51</v>
      </c>
      <c r="M1304" t="s">
        <v>210</v>
      </c>
      <c r="N1304" t="s">
        <v>53</v>
      </c>
      <c r="O1304" t="s">
        <v>650</v>
      </c>
      <c r="P1304" t="s">
        <v>298</v>
      </c>
      <c r="Q1304" t="s">
        <v>259</v>
      </c>
      <c r="R1304" t="s">
        <v>548</v>
      </c>
      <c r="S1304" t="s">
        <v>97</v>
      </c>
      <c r="T1304" t="s">
        <v>249</v>
      </c>
      <c r="U1304" t="s">
        <v>56</v>
      </c>
      <c r="V1304" t="s">
        <v>154</v>
      </c>
      <c r="W1304" t="s">
        <v>1493</v>
      </c>
      <c r="X1304" t="s">
        <v>97</v>
      </c>
      <c r="Y1304" t="s">
        <v>64</v>
      </c>
      <c r="Z1304" t="s">
        <v>51</v>
      </c>
      <c r="AA1304" t="s">
        <v>162</v>
      </c>
      <c r="AB1304" t="s">
        <v>102</v>
      </c>
      <c r="AC1304" t="s">
        <v>116</v>
      </c>
      <c r="AD1304" t="s">
        <v>685</v>
      </c>
      <c r="AE1304" t="s">
        <v>269</v>
      </c>
      <c r="AF1304" t="s">
        <v>69</v>
      </c>
      <c r="AG1304" t="s">
        <v>327</v>
      </c>
      <c r="AH1304" t="s">
        <v>983</v>
      </c>
      <c r="AI1304" t="s">
        <v>63</v>
      </c>
      <c r="AJ1304" t="s">
        <v>73</v>
      </c>
      <c r="AK1304" t="s">
        <v>283</v>
      </c>
      <c r="AL1304" t="s">
        <v>75</v>
      </c>
      <c r="AM1304" t="s">
        <v>76</v>
      </c>
      <c r="AN1304" t="s">
        <v>78</v>
      </c>
      <c r="AO1304" t="s">
        <v>137</v>
      </c>
      <c r="AP1304" t="s">
        <v>226</v>
      </c>
      <c r="AQ1304" t="s">
        <v>126</v>
      </c>
      <c r="AR1304" t="s">
        <v>64</v>
      </c>
      <c r="AS1304" t="s">
        <v>81</v>
      </c>
      <c r="AT1304" t="s">
        <v>127</v>
      </c>
      <c r="AU1304" t="s">
        <v>5894</v>
      </c>
    </row>
    <row r="1305" spans="1:47" hidden="1" x14ac:dyDescent="0.3">
      <c r="A1305" t="s">
        <v>5895</v>
      </c>
      <c r="B1305" t="s">
        <v>5896</v>
      </c>
      <c r="C1305" s="1" t="str">
        <f t="shared" si="114"/>
        <v>21:0105</v>
      </c>
      <c r="D1305" s="1" t="str">
        <f t="shared" si="115"/>
        <v>21:0042</v>
      </c>
      <c r="E1305" t="s">
        <v>5897</v>
      </c>
      <c r="F1305" t="s">
        <v>5898</v>
      </c>
      <c r="H1305">
        <v>65.524396999999993</v>
      </c>
      <c r="I1305">
        <v>-110.3003325</v>
      </c>
      <c r="J1305" s="1" t="str">
        <f t="shared" si="116"/>
        <v>Till</v>
      </c>
      <c r="K1305" s="1" t="str">
        <f t="shared" si="117"/>
        <v>&lt;63 micron</v>
      </c>
      <c r="L1305" t="s">
        <v>51</v>
      </c>
      <c r="M1305" t="s">
        <v>405</v>
      </c>
      <c r="N1305" t="s">
        <v>53</v>
      </c>
      <c r="O1305" t="s">
        <v>909</v>
      </c>
      <c r="P1305" t="s">
        <v>78</v>
      </c>
      <c r="Q1305" t="s">
        <v>81</v>
      </c>
      <c r="R1305" t="s">
        <v>308</v>
      </c>
      <c r="S1305" t="s">
        <v>60</v>
      </c>
      <c r="T1305" t="s">
        <v>218</v>
      </c>
      <c r="U1305" t="s">
        <v>81</v>
      </c>
      <c r="V1305" t="s">
        <v>147</v>
      </c>
      <c r="W1305" t="s">
        <v>81</v>
      </c>
      <c r="X1305" t="s">
        <v>119</v>
      </c>
      <c r="Y1305" t="s">
        <v>64</v>
      </c>
      <c r="Z1305" t="s">
        <v>51</v>
      </c>
      <c r="AA1305" t="s">
        <v>192</v>
      </c>
      <c r="AB1305" t="s">
        <v>606</v>
      </c>
      <c r="AC1305" t="s">
        <v>64</v>
      </c>
      <c r="AD1305" t="s">
        <v>133</v>
      </c>
      <c r="AE1305" t="s">
        <v>276</v>
      </c>
      <c r="AF1305" t="s">
        <v>69</v>
      </c>
      <c r="AG1305" t="s">
        <v>308</v>
      </c>
      <c r="AH1305" t="s">
        <v>71</v>
      </c>
      <c r="AI1305" t="s">
        <v>584</v>
      </c>
      <c r="AJ1305" t="s">
        <v>73</v>
      </c>
      <c r="AK1305" t="s">
        <v>355</v>
      </c>
      <c r="AL1305" t="s">
        <v>75</v>
      </c>
      <c r="AM1305" t="s">
        <v>76</v>
      </c>
      <c r="AN1305" t="s">
        <v>78</v>
      </c>
      <c r="AO1305" t="s">
        <v>78</v>
      </c>
      <c r="AP1305" t="s">
        <v>207</v>
      </c>
      <c r="AQ1305" t="s">
        <v>333</v>
      </c>
      <c r="AR1305" t="s">
        <v>64</v>
      </c>
      <c r="AS1305" t="s">
        <v>126</v>
      </c>
      <c r="AT1305" t="s">
        <v>171</v>
      </c>
      <c r="AU1305" t="s">
        <v>84</v>
      </c>
    </row>
    <row r="1306" spans="1:47" hidden="1" x14ac:dyDescent="0.3">
      <c r="A1306" t="s">
        <v>5899</v>
      </c>
      <c r="B1306" t="s">
        <v>5900</v>
      </c>
      <c r="C1306" s="1" t="str">
        <f t="shared" si="114"/>
        <v>21:0105</v>
      </c>
      <c r="D1306" s="1" t="str">
        <f t="shared" si="115"/>
        <v>21:0042</v>
      </c>
      <c r="E1306" t="s">
        <v>5901</v>
      </c>
      <c r="F1306" t="s">
        <v>5902</v>
      </c>
      <c r="H1306">
        <v>65.552677099999997</v>
      </c>
      <c r="I1306">
        <v>-110.3759306</v>
      </c>
      <c r="J1306" s="1" t="str">
        <f t="shared" si="116"/>
        <v>Till</v>
      </c>
      <c r="K1306" s="1" t="str">
        <f t="shared" si="117"/>
        <v>&lt;63 micron</v>
      </c>
      <c r="L1306" t="s">
        <v>51</v>
      </c>
      <c r="M1306" t="s">
        <v>686</v>
      </c>
      <c r="N1306" t="s">
        <v>53</v>
      </c>
      <c r="O1306" t="s">
        <v>360</v>
      </c>
      <c r="P1306" t="s">
        <v>209</v>
      </c>
      <c r="Q1306" t="s">
        <v>259</v>
      </c>
      <c r="R1306" t="s">
        <v>218</v>
      </c>
      <c r="S1306" t="s">
        <v>56</v>
      </c>
      <c r="T1306" t="s">
        <v>318</v>
      </c>
      <c r="U1306" t="s">
        <v>259</v>
      </c>
      <c r="V1306" t="s">
        <v>95</v>
      </c>
      <c r="W1306" t="s">
        <v>583</v>
      </c>
      <c r="X1306" t="s">
        <v>63</v>
      </c>
      <c r="Y1306" t="s">
        <v>64</v>
      </c>
      <c r="Z1306" t="s">
        <v>51</v>
      </c>
      <c r="AA1306" t="s">
        <v>176</v>
      </c>
      <c r="AB1306" t="s">
        <v>408</v>
      </c>
      <c r="AC1306" t="s">
        <v>64</v>
      </c>
      <c r="AD1306" t="s">
        <v>122</v>
      </c>
      <c r="AE1306" t="s">
        <v>507</v>
      </c>
      <c r="AF1306" t="s">
        <v>69</v>
      </c>
      <c r="AG1306" t="s">
        <v>318</v>
      </c>
      <c r="AH1306" t="s">
        <v>71</v>
      </c>
      <c r="AI1306" t="s">
        <v>124</v>
      </c>
      <c r="AJ1306" t="s">
        <v>73</v>
      </c>
      <c r="AK1306" t="s">
        <v>116</v>
      </c>
      <c r="AL1306" t="s">
        <v>75</v>
      </c>
      <c r="AM1306" t="s">
        <v>76</v>
      </c>
      <c r="AN1306" t="s">
        <v>78</v>
      </c>
      <c r="AO1306" t="s">
        <v>104</v>
      </c>
      <c r="AP1306" t="s">
        <v>119</v>
      </c>
      <c r="AQ1306" t="s">
        <v>55</v>
      </c>
      <c r="AR1306" t="s">
        <v>64</v>
      </c>
      <c r="AS1306" t="s">
        <v>81</v>
      </c>
      <c r="AT1306" t="s">
        <v>171</v>
      </c>
      <c r="AU1306" t="s">
        <v>84</v>
      </c>
    </row>
    <row r="1307" spans="1:47" hidden="1" x14ac:dyDescent="0.3">
      <c r="A1307" t="s">
        <v>5903</v>
      </c>
      <c r="B1307" t="s">
        <v>5904</v>
      </c>
      <c r="C1307" s="1" t="str">
        <f t="shared" si="114"/>
        <v>21:0105</v>
      </c>
      <c r="D1307" s="1" t="str">
        <f t="shared" si="115"/>
        <v>21:0042</v>
      </c>
      <c r="E1307" t="s">
        <v>5905</v>
      </c>
      <c r="F1307" t="s">
        <v>5906</v>
      </c>
      <c r="H1307">
        <v>65.588988900000004</v>
      </c>
      <c r="I1307">
        <v>-110.46266869999999</v>
      </c>
      <c r="J1307" s="1" t="str">
        <f t="shared" si="116"/>
        <v>Till</v>
      </c>
      <c r="K1307" s="1" t="str">
        <f t="shared" si="117"/>
        <v>&lt;63 micron</v>
      </c>
      <c r="L1307" t="s">
        <v>51</v>
      </c>
      <c r="M1307" t="s">
        <v>125</v>
      </c>
      <c r="N1307" t="s">
        <v>53</v>
      </c>
      <c r="O1307" t="s">
        <v>1116</v>
      </c>
      <c r="P1307" t="s">
        <v>339</v>
      </c>
      <c r="Q1307" t="s">
        <v>64</v>
      </c>
      <c r="R1307" t="s">
        <v>327</v>
      </c>
      <c r="S1307" t="s">
        <v>181</v>
      </c>
      <c r="T1307" t="s">
        <v>548</v>
      </c>
      <c r="U1307" t="s">
        <v>81</v>
      </c>
      <c r="V1307" t="s">
        <v>147</v>
      </c>
      <c r="W1307" t="s">
        <v>471</v>
      </c>
      <c r="X1307" t="s">
        <v>63</v>
      </c>
      <c r="Y1307" t="s">
        <v>64</v>
      </c>
      <c r="Z1307" t="s">
        <v>51</v>
      </c>
      <c r="AA1307" t="s">
        <v>334</v>
      </c>
      <c r="AB1307" t="s">
        <v>319</v>
      </c>
      <c r="AC1307" t="s">
        <v>64</v>
      </c>
      <c r="AD1307" t="s">
        <v>894</v>
      </c>
      <c r="AE1307" t="s">
        <v>287</v>
      </c>
      <c r="AF1307" t="s">
        <v>69</v>
      </c>
      <c r="AG1307" t="s">
        <v>284</v>
      </c>
      <c r="AH1307" t="s">
        <v>71</v>
      </c>
      <c r="AI1307" t="s">
        <v>332</v>
      </c>
      <c r="AJ1307" t="s">
        <v>73</v>
      </c>
      <c r="AK1307" t="s">
        <v>103</v>
      </c>
      <c r="AL1307" t="s">
        <v>75</v>
      </c>
      <c r="AM1307" t="s">
        <v>76</v>
      </c>
      <c r="AN1307" t="s">
        <v>78</v>
      </c>
      <c r="AO1307" t="s">
        <v>78</v>
      </c>
      <c r="AP1307" t="s">
        <v>250</v>
      </c>
      <c r="AQ1307" t="s">
        <v>299</v>
      </c>
      <c r="AR1307" t="s">
        <v>64</v>
      </c>
      <c r="AS1307" t="s">
        <v>246</v>
      </c>
      <c r="AT1307" t="s">
        <v>171</v>
      </c>
      <c r="AU1307" t="s">
        <v>84</v>
      </c>
    </row>
    <row r="1308" spans="1:47" hidden="1" x14ac:dyDescent="0.3">
      <c r="A1308" t="s">
        <v>5907</v>
      </c>
      <c r="B1308" t="s">
        <v>5908</v>
      </c>
      <c r="C1308" s="1" t="str">
        <f t="shared" si="114"/>
        <v>21:0105</v>
      </c>
      <c r="D1308" s="1" t="str">
        <f t="shared" si="115"/>
        <v>21:0042</v>
      </c>
      <c r="E1308" t="s">
        <v>5909</v>
      </c>
      <c r="F1308" t="s">
        <v>5910</v>
      </c>
      <c r="H1308">
        <v>65.627606</v>
      </c>
      <c r="I1308">
        <v>-110.3440524</v>
      </c>
      <c r="J1308" s="1" t="str">
        <f t="shared" si="116"/>
        <v>Till</v>
      </c>
      <c r="K1308" s="1" t="str">
        <f t="shared" si="117"/>
        <v>&lt;63 micron</v>
      </c>
      <c r="L1308" t="s">
        <v>51</v>
      </c>
      <c r="M1308" t="s">
        <v>405</v>
      </c>
      <c r="N1308" t="s">
        <v>53</v>
      </c>
      <c r="O1308" t="s">
        <v>1116</v>
      </c>
      <c r="P1308" t="s">
        <v>297</v>
      </c>
      <c r="Q1308" t="s">
        <v>64</v>
      </c>
      <c r="R1308" t="s">
        <v>140</v>
      </c>
      <c r="S1308" t="s">
        <v>63</v>
      </c>
      <c r="T1308" t="s">
        <v>369</v>
      </c>
      <c r="U1308" t="s">
        <v>56</v>
      </c>
      <c r="V1308" t="s">
        <v>300</v>
      </c>
      <c r="W1308" t="s">
        <v>555</v>
      </c>
      <c r="X1308" t="s">
        <v>119</v>
      </c>
      <c r="Y1308" t="s">
        <v>64</v>
      </c>
      <c r="Z1308" t="s">
        <v>51</v>
      </c>
      <c r="AA1308" t="s">
        <v>65</v>
      </c>
      <c r="AB1308" t="s">
        <v>606</v>
      </c>
      <c r="AC1308" t="s">
        <v>64</v>
      </c>
      <c r="AD1308" t="s">
        <v>347</v>
      </c>
      <c r="AE1308" t="s">
        <v>98</v>
      </c>
      <c r="AF1308" t="s">
        <v>69</v>
      </c>
      <c r="AG1308" t="s">
        <v>218</v>
      </c>
      <c r="AH1308" t="s">
        <v>71</v>
      </c>
      <c r="AI1308" t="s">
        <v>464</v>
      </c>
      <c r="AJ1308" t="s">
        <v>73</v>
      </c>
      <c r="AK1308" t="s">
        <v>264</v>
      </c>
      <c r="AL1308" t="s">
        <v>75</v>
      </c>
      <c r="AM1308" t="s">
        <v>76</v>
      </c>
      <c r="AN1308" t="s">
        <v>78</v>
      </c>
      <c r="AO1308" t="s">
        <v>78</v>
      </c>
      <c r="AP1308" t="s">
        <v>58</v>
      </c>
      <c r="AQ1308" t="s">
        <v>297</v>
      </c>
      <c r="AR1308" t="s">
        <v>64</v>
      </c>
      <c r="AS1308" t="s">
        <v>126</v>
      </c>
      <c r="AT1308" t="s">
        <v>171</v>
      </c>
      <c r="AU1308" t="s">
        <v>84</v>
      </c>
    </row>
    <row r="1309" spans="1:47" hidden="1" x14ac:dyDescent="0.3">
      <c r="A1309" t="s">
        <v>5911</v>
      </c>
      <c r="B1309" t="s">
        <v>5912</v>
      </c>
      <c r="C1309" s="1" t="str">
        <f t="shared" si="114"/>
        <v>21:0105</v>
      </c>
      <c r="D1309" s="1" t="str">
        <f t="shared" si="115"/>
        <v>21:0042</v>
      </c>
      <c r="E1309" t="s">
        <v>5913</v>
      </c>
      <c r="F1309" t="s">
        <v>5914</v>
      </c>
      <c r="H1309">
        <v>65.663065099999997</v>
      </c>
      <c r="I1309">
        <v>-110.4529142</v>
      </c>
      <c r="J1309" s="1" t="str">
        <f t="shared" si="116"/>
        <v>Till</v>
      </c>
      <c r="K1309" s="1" t="str">
        <f t="shared" si="117"/>
        <v>&lt;63 micron</v>
      </c>
      <c r="L1309" t="s">
        <v>51</v>
      </c>
      <c r="M1309" t="s">
        <v>405</v>
      </c>
      <c r="N1309" t="s">
        <v>72</v>
      </c>
      <c r="O1309" t="s">
        <v>90</v>
      </c>
      <c r="P1309" t="s">
        <v>686</v>
      </c>
      <c r="Q1309" t="s">
        <v>64</v>
      </c>
      <c r="R1309" t="s">
        <v>308</v>
      </c>
      <c r="S1309" t="s">
        <v>63</v>
      </c>
      <c r="T1309" t="s">
        <v>382</v>
      </c>
      <c r="U1309" t="s">
        <v>81</v>
      </c>
      <c r="V1309" t="s">
        <v>117</v>
      </c>
      <c r="W1309" t="s">
        <v>347</v>
      </c>
      <c r="X1309" t="s">
        <v>63</v>
      </c>
      <c r="Y1309" t="s">
        <v>64</v>
      </c>
      <c r="Z1309" t="s">
        <v>51</v>
      </c>
      <c r="AA1309" t="s">
        <v>334</v>
      </c>
      <c r="AB1309" t="s">
        <v>319</v>
      </c>
      <c r="AC1309" t="s">
        <v>181</v>
      </c>
      <c r="AD1309" t="s">
        <v>904</v>
      </c>
      <c r="AE1309" t="s">
        <v>470</v>
      </c>
      <c r="AF1309" t="s">
        <v>69</v>
      </c>
      <c r="AG1309" t="s">
        <v>709</v>
      </c>
      <c r="AH1309" t="s">
        <v>71</v>
      </c>
      <c r="AI1309" t="s">
        <v>929</v>
      </c>
      <c r="AJ1309" t="s">
        <v>73</v>
      </c>
      <c r="AK1309" t="s">
        <v>355</v>
      </c>
      <c r="AL1309" t="s">
        <v>75</v>
      </c>
      <c r="AM1309" t="s">
        <v>76</v>
      </c>
      <c r="AN1309" t="s">
        <v>78</v>
      </c>
      <c r="AO1309" t="s">
        <v>78</v>
      </c>
      <c r="AP1309" t="s">
        <v>464</v>
      </c>
      <c r="AQ1309" t="s">
        <v>340</v>
      </c>
      <c r="AR1309" t="s">
        <v>64</v>
      </c>
      <c r="AS1309" t="s">
        <v>82</v>
      </c>
      <c r="AT1309" t="s">
        <v>413</v>
      </c>
      <c r="AU1309" t="s">
        <v>84</v>
      </c>
    </row>
    <row r="1310" spans="1:47" hidden="1" x14ac:dyDescent="0.3">
      <c r="A1310" t="s">
        <v>5915</v>
      </c>
      <c r="B1310" t="s">
        <v>5916</v>
      </c>
      <c r="C1310" s="1" t="str">
        <f t="shared" si="114"/>
        <v>21:0105</v>
      </c>
      <c r="D1310" s="1" t="str">
        <f t="shared" si="115"/>
        <v>21:0042</v>
      </c>
      <c r="E1310" t="s">
        <v>5917</v>
      </c>
      <c r="F1310" t="s">
        <v>5918</v>
      </c>
      <c r="H1310">
        <v>65.728138900000005</v>
      </c>
      <c r="I1310">
        <v>-110.3456454</v>
      </c>
      <c r="J1310" s="1" t="str">
        <f t="shared" si="116"/>
        <v>Till</v>
      </c>
      <c r="K1310" s="1" t="str">
        <f t="shared" si="117"/>
        <v>&lt;63 micron</v>
      </c>
      <c r="L1310" t="s">
        <v>51</v>
      </c>
      <c r="M1310" t="s">
        <v>82</v>
      </c>
      <c r="N1310" t="s">
        <v>60</v>
      </c>
      <c r="O1310" t="s">
        <v>397</v>
      </c>
      <c r="P1310" t="s">
        <v>78</v>
      </c>
      <c r="Q1310" t="s">
        <v>81</v>
      </c>
      <c r="R1310" t="s">
        <v>249</v>
      </c>
      <c r="S1310" t="s">
        <v>119</v>
      </c>
      <c r="T1310" t="s">
        <v>363</v>
      </c>
      <c r="U1310" t="s">
        <v>81</v>
      </c>
      <c r="V1310" t="s">
        <v>95</v>
      </c>
      <c r="W1310" t="s">
        <v>864</v>
      </c>
      <c r="X1310" t="s">
        <v>119</v>
      </c>
      <c r="Y1310" t="s">
        <v>64</v>
      </c>
      <c r="Z1310" t="s">
        <v>51</v>
      </c>
      <c r="AA1310" t="s">
        <v>470</v>
      </c>
      <c r="AB1310" t="s">
        <v>319</v>
      </c>
      <c r="AC1310" t="s">
        <v>56</v>
      </c>
      <c r="AD1310" t="s">
        <v>479</v>
      </c>
      <c r="AE1310" t="s">
        <v>162</v>
      </c>
      <c r="AF1310" t="s">
        <v>69</v>
      </c>
      <c r="AG1310" t="s">
        <v>420</v>
      </c>
      <c r="AH1310" t="s">
        <v>71</v>
      </c>
      <c r="AI1310" t="s">
        <v>332</v>
      </c>
      <c r="AJ1310" t="s">
        <v>73</v>
      </c>
      <c r="AK1310" t="s">
        <v>473</v>
      </c>
      <c r="AL1310" t="s">
        <v>75</v>
      </c>
      <c r="AM1310" t="s">
        <v>76</v>
      </c>
      <c r="AN1310" t="s">
        <v>78</v>
      </c>
      <c r="AO1310" t="s">
        <v>78</v>
      </c>
      <c r="AP1310" t="s">
        <v>474</v>
      </c>
      <c r="AQ1310" t="s">
        <v>246</v>
      </c>
      <c r="AR1310" t="s">
        <v>64</v>
      </c>
      <c r="AS1310" t="s">
        <v>246</v>
      </c>
      <c r="AT1310" t="s">
        <v>171</v>
      </c>
      <c r="AU1310" t="s">
        <v>84</v>
      </c>
    </row>
    <row r="1311" spans="1:47" hidden="1" x14ac:dyDescent="0.3">
      <c r="A1311" t="s">
        <v>5919</v>
      </c>
      <c r="B1311" t="s">
        <v>5920</v>
      </c>
      <c r="C1311" s="1" t="str">
        <f t="shared" si="114"/>
        <v>21:0105</v>
      </c>
      <c r="D1311" s="1" t="str">
        <f t="shared" si="115"/>
        <v>21:0042</v>
      </c>
      <c r="E1311" t="s">
        <v>5921</v>
      </c>
      <c r="F1311" t="s">
        <v>5922</v>
      </c>
      <c r="H1311">
        <v>65.720482000000004</v>
      </c>
      <c r="I1311">
        <v>-110.4928278</v>
      </c>
      <c r="J1311" s="1" t="str">
        <f t="shared" si="116"/>
        <v>Till</v>
      </c>
      <c r="K1311" s="1" t="str">
        <f t="shared" si="117"/>
        <v>&lt;63 micron</v>
      </c>
      <c r="L1311" t="s">
        <v>51</v>
      </c>
      <c r="M1311" t="s">
        <v>595</v>
      </c>
      <c r="N1311" t="s">
        <v>53</v>
      </c>
      <c r="O1311" t="s">
        <v>1116</v>
      </c>
      <c r="P1311" t="s">
        <v>686</v>
      </c>
      <c r="Q1311" t="s">
        <v>259</v>
      </c>
      <c r="R1311" t="s">
        <v>369</v>
      </c>
      <c r="S1311" t="s">
        <v>119</v>
      </c>
      <c r="T1311" t="s">
        <v>413</v>
      </c>
      <c r="U1311" t="s">
        <v>81</v>
      </c>
      <c r="V1311" t="s">
        <v>117</v>
      </c>
      <c r="W1311" t="s">
        <v>894</v>
      </c>
      <c r="X1311" t="s">
        <v>63</v>
      </c>
      <c r="Y1311" t="s">
        <v>64</v>
      </c>
      <c r="Z1311" t="s">
        <v>51</v>
      </c>
      <c r="AA1311" t="s">
        <v>68</v>
      </c>
      <c r="AB1311" t="s">
        <v>408</v>
      </c>
      <c r="AC1311" t="s">
        <v>60</v>
      </c>
      <c r="AD1311" t="s">
        <v>1217</v>
      </c>
      <c r="AE1311" t="s">
        <v>162</v>
      </c>
      <c r="AF1311" t="s">
        <v>69</v>
      </c>
      <c r="AG1311" t="s">
        <v>197</v>
      </c>
      <c r="AH1311" t="s">
        <v>194</v>
      </c>
      <c r="AI1311" t="s">
        <v>252</v>
      </c>
      <c r="AJ1311" t="s">
        <v>73</v>
      </c>
      <c r="AK1311" t="s">
        <v>314</v>
      </c>
      <c r="AL1311" t="s">
        <v>75</v>
      </c>
      <c r="AM1311" t="s">
        <v>76</v>
      </c>
      <c r="AN1311" t="s">
        <v>117</v>
      </c>
      <c r="AO1311" t="s">
        <v>219</v>
      </c>
      <c r="AP1311" t="s">
        <v>570</v>
      </c>
      <c r="AQ1311" t="s">
        <v>481</v>
      </c>
      <c r="AR1311" t="s">
        <v>64</v>
      </c>
      <c r="AS1311" t="s">
        <v>81</v>
      </c>
      <c r="AT1311" t="s">
        <v>171</v>
      </c>
      <c r="AU1311" t="s">
        <v>84</v>
      </c>
    </row>
    <row r="1312" spans="1:47" hidden="1" x14ac:dyDescent="0.3">
      <c r="A1312" t="s">
        <v>5923</v>
      </c>
      <c r="B1312" t="s">
        <v>5924</v>
      </c>
      <c r="C1312" s="1" t="str">
        <f t="shared" si="114"/>
        <v>21:0105</v>
      </c>
      <c r="D1312" s="1" t="str">
        <f t="shared" si="115"/>
        <v>21:0042</v>
      </c>
      <c r="E1312" t="s">
        <v>5925</v>
      </c>
      <c r="F1312" t="s">
        <v>5926</v>
      </c>
      <c r="H1312">
        <v>65.768042300000005</v>
      </c>
      <c r="I1312">
        <v>-110.4267364</v>
      </c>
      <c r="J1312" s="1" t="str">
        <f t="shared" si="116"/>
        <v>Till</v>
      </c>
      <c r="K1312" s="1" t="str">
        <f t="shared" si="117"/>
        <v>&lt;63 micron</v>
      </c>
      <c r="L1312" t="s">
        <v>51</v>
      </c>
      <c r="M1312" t="s">
        <v>92</v>
      </c>
      <c r="N1312" t="s">
        <v>53</v>
      </c>
      <c r="O1312" t="s">
        <v>381</v>
      </c>
      <c r="P1312" t="s">
        <v>117</v>
      </c>
      <c r="Q1312" t="s">
        <v>81</v>
      </c>
      <c r="R1312" t="s">
        <v>308</v>
      </c>
      <c r="S1312" t="s">
        <v>97</v>
      </c>
      <c r="T1312" t="s">
        <v>284</v>
      </c>
      <c r="U1312" t="s">
        <v>81</v>
      </c>
      <c r="V1312" t="s">
        <v>147</v>
      </c>
      <c r="W1312" t="s">
        <v>429</v>
      </c>
      <c r="X1312" t="s">
        <v>63</v>
      </c>
      <c r="Y1312" t="s">
        <v>64</v>
      </c>
      <c r="Z1312" t="s">
        <v>51</v>
      </c>
      <c r="AA1312" t="s">
        <v>334</v>
      </c>
      <c r="AB1312" t="s">
        <v>319</v>
      </c>
      <c r="AC1312" t="s">
        <v>81</v>
      </c>
      <c r="AD1312" t="s">
        <v>1148</v>
      </c>
      <c r="AE1312" t="s">
        <v>223</v>
      </c>
      <c r="AF1312" t="s">
        <v>69</v>
      </c>
      <c r="AG1312" t="s">
        <v>562</v>
      </c>
      <c r="AH1312" t="s">
        <v>102</v>
      </c>
      <c r="AI1312" t="s">
        <v>252</v>
      </c>
      <c r="AJ1312" t="s">
        <v>73</v>
      </c>
      <c r="AK1312" t="s">
        <v>196</v>
      </c>
      <c r="AL1312" t="s">
        <v>75</v>
      </c>
      <c r="AM1312" t="s">
        <v>76</v>
      </c>
      <c r="AN1312" t="s">
        <v>246</v>
      </c>
      <c r="AO1312" t="s">
        <v>251</v>
      </c>
      <c r="AP1312" t="s">
        <v>464</v>
      </c>
      <c r="AQ1312" t="s">
        <v>170</v>
      </c>
      <c r="AR1312" t="s">
        <v>64</v>
      </c>
      <c r="AS1312" t="s">
        <v>92</v>
      </c>
      <c r="AT1312" t="s">
        <v>171</v>
      </c>
      <c r="AU1312" t="s">
        <v>84</v>
      </c>
    </row>
    <row r="1313" spans="1:47" hidden="1" x14ac:dyDescent="0.3">
      <c r="A1313" t="s">
        <v>5927</v>
      </c>
      <c r="B1313" t="s">
        <v>5928</v>
      </c>
      <c r="C1313" s="1" t="str">
        <f t="shared" si="114"/>
        <v>21:0105</v>
      </c>
      <c r="D1313" s="1" t="str">
        <f t="shared" si="115"/>
        <v>21:0042</v>
      </c>
      <c r="E1313" t="s">
        <v>5929</v>
      </c>
      <c r="F1313" t="s">
        <v>5930</v>
      </c>
      <c r="H1313">
        <v>65.7942283</v>
      </c>
      <c r="I1313">
        <v>-110.2759246</v>
      </c>
      <c r="J1313" s="1" t="str">
        <f t="shared" si="116"/>
        <v>Till</v>
      </c>
      <c r="K1313" s="1" t="str">
        <f t="shared" si="117"/>
        <v>&lt;63 micron</v>
      </c>
      <c r="L1313" t="s">
        <v>51</v>
      </c>
      <c r="M1313" t="s">
        <v>253</v>
      </c>
      <c r="N1313" t="s">
        <v>53</v>
      </c>
      <c r="O1313" t="s">
        <v>650</v>
      </c>
      <c r="P1313" t="s">
        <v>436</v>
      </c>
      <c r="Q1313" t="s">
        <v>81</v>
      </c>
      <c r="R1313" t="s">
        <v>164</v>
      </c>
      <c r="S1313" t="s">
        <v>63</v>
      </c>
      <c r="T1313" t="s">
        <v>273</v>
      </c>
      <c r="U1313" t="s">
        <v>81</v>
      </c>
      <c r="V1313" t="s">
        <v>95</v>
      </c>
      <c r="W1313" t="s">
        <v>1064</v>
      </c>
      <c r="X1313" t="s">
        <v>63</v>
      </c>
      <c r="Y1313" t="s">
        <v>64</v>
      </c>
      <c r="Z1313" t="s">
        <v>51</v>
      </c>
      <c r="AA1313" t="s">
        <v>206</v>
      </c>
      <c r="AB1313" t="s">
        <v>487</v>
      </c>
      <c r="AC1313" t="s">
        <v>64</v>
      </c>
      <c r="AD1313" t="s">
        <v>1557</v>
      </c>
      <c r="AE1313" t="s">
        <v>507</v>
      </c>
      <c r="AF1313" t="s">
        <v>69</v>
      </c>
      <c r="AG1313" t="s">
        <v>136</v>
      </c>
      <c r="AH1313" t="s">
        <v>71</v>
      </c>
      <c r="AI1313" t="s">
        <v>298</v>
      </c>
      <c r="AJ1313" t="s">
        <v>73</v>
      </c>
      <c r="AK1313" t="s">
        <v>339</v>
      </c>
      <c r="AL1313" t="s">
        <v>75</v>
      </c>
      <c r="AM1313" t="s">
        <v>76</v>
      </c>
      <c r="AN1313" t="s">
        <v>78</v>
      </c>
      <c r="AO1313" t="s">
        <v>78</v>
      </c>
      <c r="AP1313" t="s">
        <v>702</v>
      </c>
      <c r="AQ1313" t="s">
        <v>56</v>
      </c>
      <c r="AR1313" t="s">
        <v>64</v>
      </c>
      <c r="AS1313" t="s">
        <v>299</v>
      </c>
      <c r="AT1313" t="s">
        <v>171</v>
      </c>
      <c r="AU1313" t="s">
        <v>84</v>
      </c>
    </row>
    <row r="1314" spans="1:47" hidden="1" x14ac:dyDescent="0.3">
      <c r="A1314" t="s">
        <v>5931</v>
      </c>
      <c r="B1314" t="s">
        <v>5932</v>
      </c>
      <c r="C1314" s="1" t="str">
        <f t="shared" si="114"/>
        <v>21:0105</v>
      </c>
      <c r="D1314" s="1" t="str">
        <f t="shared" si="115"/>
        <v>21:0042</v>
      </c>
      <c r="E1314" t="s">
        <v>5933</v>
      </c>
      <c r="F1314" t="s">
        <v>5934</v>
      </c>
      <c r="H1314">
        <v>65.808011300000004</v>
      </c>
      <c r="I1314">
        <v>-110.1507249</v>
      </c>
      <c r="J1314" s="1" t="str">
        <f t="shared" si="116"/>
        <v>Till</v>
      </c>
      <c r="K1314" s="1" t="str">
        <f t="shared" si="117"/>
        <v>&lt;63 micron</v>
      </c>
      <c r="L1314" t="s">
        <v>51</v>
      </c>
      <c r="M1314" t="s">
        <v>398</v>
      </c>
      <c r="N1314" t="s">
        <v>53</v>
      </c>
      <c r="O1314" t="s">
        <v>707</v>
      </c>
      <c r="P1314" t="s">
        <v>481</v>
      </c>
      <c r="Q1314" t="s">
        <v>259</v>
      </c>
      <c r="R1314" t="s">
        <v>316</v>
      </c>
      <c r="S1314" t="s">
        <v>97</v>
      </c>
      <c r="T1314" t="s">
        <v>206</v>
      </c>
      <c r="U1314" t="s">
        <v>81</v>
      </c>
      <c r="V1314" t="s">
        <v>95</v>
      </c>
      <c r="W1314" t="s">
        <v>263</v>
      </c>
      <c r="X1314" t="s">
        <v>119</v>
      </c>
      <c r="Y1314" t="s">
        <v>64</v>
      </c>
      <c r="Z1314" t="s">
        <v>51</v>
      </c>
      <c r="AA1314" t="s">
        <v>276</v>
      </c>
      <c r="AB1314" t="s">
        <v>408</v>
      </c>
      <c r="AC1314" t="s">
        <v>116</v>
      </c>
      <c r="AD1314" t="s">
        <v>222</v>
      </c>
      <c r="AE1314" t="s">
        <v>223</v>
      </c>
      <c r="AF1314" t="s">
        <v>69</v>
      </c>
      <c r="AG1314" t="s">
        <v>113</v>
      </c>
      <c r="AH1314" t="s">
        <v>71</v>
      </c>
      <c r="AI1314" t="s">
        <v>80</v>
      </c>
      <c r="AJ1314" t="s">
        <v>73</v>
      </c>
      <c r="AK1314" t="s">
        <v>116</v>
      </c>
      <c r="AL1314" t="s">
        <v>75</v>
      </c>
      <c r="AM1314" t="s">
        <v>76</v>
      </c>
      <c r="AN1314" t="s">
        <v>78</v>
      </c>
      <c r="AO1314" t="s">
        <v>78</v>
      </c>
      <c r="AP1314" t="s">
        <v>169</v>
      </c>
      <c r="AQ1314" t="s">
        <v>81</v>
      </c>
      <c r="AR1314" t="s">
        <v>64</v>
      </c>
      <c r="AS1314" t="s">
        <v>299</v>
      </c>
      <c r="AT1314" t="s">
        <v>171</v>
      </c>
      <c r="AU1314" t="s">
        <v>84</v>
      </c>
    </row>
    <row r="1315" spans="1:47" hidden="1" x14ac:dyDescent="0.3">
      <c r="A1315" t="s">
        <v>5935</v>
      </c>
      <c r="B1315" t="s">
        <v>5936</v>
      </c>
      <c r="C1315" s="1" t="str">
        <f t="shared" si="114"/>
        <v>21:0105</v>
      </c>
      <c r="D1315" s="1" t="str">
        <f t="shared" si="115"/>
        <v>21:0042</v>
      </c>
      <c r="E1315" t="s">
        <v>5933</v>
      </c>
      <c r="F1315" t="s">
        <v>5937</v>
      </c>
      <c r="H1315">
        <v>65.808011300000004</v>
      </c>
      <c r="I1315">
        <v>-110.1507249</v>
      </c>
      <c r="J1315" s="1" t="str">
        <f t="shared" si="116"/>
        <v>Till</v>
      </c>
      <c r="K1315" s="1" t="str">
        <f t="shared" si="117"/>
        <v>&lt;63 micron</v>
      </c>
      <c r="L1315" t="s">
        <v>51</v>
      </c>
      <c r="M1315" t="s">
        <v>421</v>
      </c>
      <c r="N1315" t="s">
        <v>63</v>
      </c>
      <c r="O1315" t="s">
        <v>270</v>
      </c>
      <c r="P1315" t="s">
        <v>56</v>
      </c>
      <c r="R1315" t="s">
        <v>382</v>
      </c>
      <c r="S1315" t="s">
        <v>97</v>
      </c>
      <c r="T1315" t="s">
        <v>65</v>
      </c>
      <c r="U1315" t="s">
        <v>81</v>
      </c>
      <c r="V1315" t="s">
        <v>154</v>
      </c>
      <c r="W1315" t="s">
        <v>459</v>
      </c>
      <c r="X1315" t="s">
        <v>63</v>
      </c>
      <c r="Y1315" t="s">
        <v>64</v>
      </c>
      <c r="Z1315" t="s">
        <v>51</v>
      </c>
      <c r="AA1315" t="s">
        <v>223</v>
      </c>
      <c r="AB1315" t="s">
        <v>134</v>
      </c>
      <c r="AC1315" t="s">
        <v>116</v>
      </c>
      <c r="AD1315" t="s">
        <v>734</v>
      </c>
      <c r="AE1315" t="s">
        <v>507</v>
      </c>
      <c r="AF1315" t="s">
        <v>69</v>
      </c>
      <c r="AG1315" t="s">
        <v>156</v>
      </c>
      <c r="AH1315" t="s">
        <v>194</v>
      </c>
      <c r="AI1315" t="s">
        <v>600</v>
      </c>
      <c r="AJ1315" t="s">
        <v>73</v>
      </c>
      <c r="AK1315" t="s">
        <v>116</v>
      </c>
      <c r="AL1315" t="s">
        <v>75</v>
      </c>
      <c r="AM1315" t="s">
        <v>76</v>
      </c>
      <c r="AN1315" t="s">
        <v>78</v>
      </c>
      <c r="AO1315" t="s">
        <v>168</v>
      </c>
      <c r="AP1315" t="s">
        <v>119</v>
      </c>
      <c r="AQ1315" t="s">
        <v>92</v>
      </c>
      <c r="AR1315" t="s">
        <v>64</v>
      </c>
      <c r="AS1315" t="s">
        <v>81</v>
      </c>
      <c r="AT1315" t="s">
        <v>369</v>
      </c>
      <c r="AU1315" t="s">
        <v>3477</v>
      </c>
    </row>
    <row r="1316" spans="1:47" hidden="1" x14ac:dyDescent="0.3">
      <c r="A1316" t="s">
        <v>5938</v>
      </c>
      <c r="B1316" t="s">
        <v>5939</v>
      </c>
      <c r="C1316" s="1" t="str">
        <f t="shared" si="114"/>
        <v>21:0105</v>
      </c>
      <c r="D1316" s="1" t="str">
        <f t="shared" si="115"/>
        <v>21:0042</v>
      </c>
      <c r="E1316" t="s">
        <v>5940</v>
      </c>
      <c r="F1316" t="s">
        <v>5941</v>
      </c>
      <c r="H1316">
        <v>65.816348399999995</v>
      </c>
      <c r="I1316">
        <v>-110.0204312</v>
      </c>
      <c r="J1316" s="1" t="str">
        <f t="shared" si="116"/>
        <v>Till</v>
      </c>
      <c r="K1316" s="1" t="str">
        <f t="shared" si="117"/>
        <v>&lt;63 micron</v>
      </c>
      <c r="L1316" t="s">
        <v>51</v>
      </c>
      <c r="M1316" t="s">
        <v>170</v>
      </c>
      <c r="N1316" t="s">
        <v>53</v>
      </c>
      <c r="O1316" t="s">
        <v>375</v>
      </c>
      <c r="P1316" t="s">
        <v>300</v>
      </c>
      <c r="Q1316" t="s">
        <v>64</v>
      </c>
      <c r="R1316" t="s">
        <v>382</v>
      </c>
      <c r="S1316" t="s">
        <v>72</v>
      </c>
      <c r="T1316" t="s">
        <v>156</v>
      </c>
      <c r="U1316" t="s">
        <v>81</v>
      </c>
      <c r="V1316" t="s">
        <v>61</v>
      </c>
      <c r="W1316" t="s">
        <v>92</v>
      </c>
      <c r="X1316" t="s">
        <v>63</v>
      </c>
      <c r="Y1316" t="s">
        <v>64</v>
      </c>
      <c r="Z1316" t="s">
        <v>51</v>
      </c>
      <c r="AA1316" t="s">
        <v>276</v>
      </c>
      <c r="AB1316" t="s">
        <v>606</v>
      </c>
      <c r="AC1316" t="s">
        <v>56</v>
      </c>
      <c r="AD1316" t="s">
        <v>165</v>
      </c>
      <c r="AE1316" t="s">
        <v>225</v>
      </c>
      <c r="AF1316" t="s">
        <v>69</v>
      </c>
      <c r="AG1316" t="s">
        <v>106</v>
      </c>
      <c r="AH1316" t="s">
        <v>71</v>
      </c>
      <c r="AI1316" t="s">
        <v>119</v>
      </c>
      <c r="AJ1316" t="s">
        <v>73</v>
      </c>
      <c r="AK1316" t="s">
        <v>421</v>
      </c>
      <c r="AL1316" t="s">
        <v>75</v>
      </c>
      <c r="AM1316" t="s">
        <v>76</v>
      </c>
      <c r="AN1316" t="s">
        <v>78</v>
      </c>
      <c r="AO1316" t="s">
        <v>78</v>
      </c>
      <c r="AP1316" t="s">
        <v>584</v>
      </c>
      <c r="AQ1316" t="s">
        <v>55</v>
      </c>
      <c r="AR1316" t="s">
        <v>64</v>
      </c>
      <c r="AS1316" t="s">
        <v>246</v>
      </c>
      <c r="AT1316" t="s">
        <v>171</v>
      </c>
      <c r="AU1316" t="s">
        <v>84</v>
      </c>
    </row>
    <row r="1317" spans="1:47" hidden="1" x14ac:dyDescent="0.3">
      <c r="A1317" t="s">
        <v>5942</v>
      </c>
      <c r="B1317" t="s">
        <v>5943</v>
      </c>
      <c r="C1317" s="1" t="str">
        <f t="shared" si="114"/>
        <v>21:0105</v>
      </c>
      <c r="D1317" s="1" t="str">
        <f t="shared" si="115"/>
        <v>21:0042</v>
      </c>
      <c r="E1317" t="s">
        <v>5944</v>
      </c>
      <c r="F1317" t="s">
        <v>5945</v>
      </c>
      <c r="H1317">
        <v>65.852001599999994</v>
      </c>
      <c r="I1317">
        <v>-110.2003392</v>
      </c>
      <c r="J1317" s="1" t="str">
        <f t="shared" si="116"/>
        <v>Till</v>
      </c>
      <c r="K1317" s="1" t="str">
        <f t="shared" si="117"/>
        <v>&lt;63 micron</v>
      </c>
      <c r="L1317" t="s">
        <v>51</v>
      </c>
      <c r="M1317" t="s">
        <v>481</v>
      </c>
      <c r="N1317" t="s">
        <v>116</v>
      </c>
      <c r="O1317" t="s">
        <v>189</v>
      </c>
      <c r="P1317" t="s">
        <v>77</v>
      </c>
      <c r="Q1317" t="s">
        <v>81</v>
      </c>
      <c r="R1317" t="s">
        <v>414</v>
      </c>
      <c r="S1317" t="s">
        <v>181</v>
      </c>
      <c r="T1317" t="s">
        <v>338</v>
      </c>
      <c r="U1317" t="s">
        <v>259</v>
      </c>
      <c r="V1317" t="s">
        <v>95</v>
      </c>
      <c r="W1317" t="s">
        <v>734</v>
      </c>
      <c r="X1317" t="s">
        <v>72</v>
      </c>
      <c r="Y1317" t="s">
        <v>64</v>
      </c>
      <c r="Z1317" t="s">
        <v>51</v>
      </c>
      <c r="AA1317" t="s">
        <v>336</v>
      </c>
      <c r="AB1317" t="s">
        <v>789</v>
      </c>
      <c r="AC1317" t="s">
        <v>81</v>
      </c>
      <c r="AD1317" t="s">
        <v>685</v>
      </c>
      <c r="AE1317" t="s">
        <v>470</v>
      </c>
      <c r="AF1317" t="s">
        <v>69</v>
      </c>
      <c r="AG1317" t="s">
        <v>164</v>
      </c>
      <c r="AH1317" t="s">
        <v>194</v>
      </c>
      <c r="AI1317" t="s">
        <v>332</v>
      </c>
      <c r="AJ1317" t="s">
        <v>73</v>
      </c>
      <c r="AK1317" t="s">
        <v>210</v>
      </c>
      <c r="AL1317" t="s">
        <v>75</v>
      </c>
      <c r="AM1317" t="s">
        <v>76</v>
      </c>
      <c r="AN1317" t="s">
        <v>78</v>
      </c>
      <c r="AO1317" t="s">
        <v>78</v>
      </c>
      <c r="AP1317" t="s">
        <v>464</v>
      </c>
      <c r="AQ1317" t="s">
        <v>92</v>
      </c>
      <c r="AR1317" t="s">
        <v>64</v>
      </c>
      <c r="AS1317" t="s">
        <v>333</v>
      </c>
      <c r="AT1317" t="s">
        <v>171</v>
      </c>
      <c r="AU1317" t="s">
        <v>84</v>
      </c>
    </row>
    <row r="1318" spans="1:47" hidden="1" x14ac:dyDescent="0.3">
      <c r="A1318" t="s">
        <v>5946</v>
      </c>
      <c r="B1318" t="s">
        <v>5947</v>
      </c>
      <c r="C1318" s="1" t="str">
        <f t="shared" si="114"/>
        <v>21:0105</v>
      </c>
      <c r="D1318" s="1" t="str">
        <f t="shared" si="115"/>
        <v>21:0042</v>
      </c>
      <c r="E1318" t="s">
        <v>5948</v>
      </c>
      <c r="F1318" t="s">
        <v>5949</v>
      </c>
      <c r="H1318">
        <v>65.8252928</v>
      </c>
      <c r="I1318">
        <v>-110.40307489999999</v>
      </c>
      <c r="J1318" s="1" t="str">
        <f t="shared" si="116"/>
        <v>Till</v>
      </c>
      <c r="K1318" s="1" t="str">
        <f t="shared" si="117"/>
        <v>&lt;63 micron</v>
      </c>
      <c r="L1318" t="s">
        <v>51</v>
      </c>
      <c r="M1318" t="s">
        <v>126</v>
      </c>
      <c r="N1318" t="s">
        <v>181</v>
      </c>
      <c r="O1318" t="s">
        <v>360</v>
      </c>
      <c r="P1318" t="s">
        <v>92</v>
      </c>
      <c r="Q1318" t="s">
        <v>64</v>
      </c>
      <c r="R1318" t="s">
        <v>369</v>
      </c>
      <c r="S1318" t="s">
        <v>63</v>
      </c>
      <c r="T1318" t="s">
        <v>382</v>
      </c>
      <c r="U1318" t="s">
        <v>81</v>
      </c>
      <c r="V1318" t="s">
        <v>147</v>
      </c>
      <c r="W1318" t="s">
        <v>1064</v>
      </c>
      <c r="X1318" t="s">
        <v>119</v>
      </c>
      <c r="Y1318" t="s">
        <v>64</v>
      </c>
      <c r="Z1318" t="s">
        <v>51</v>
      </c>
      <c r="AA1318" t="s">
        <v>192</v>
      </c>
      <c r="AB1318" t="s">
        <v>2761</v>
      </c>
      <c r="AC1318" t="s">
        <v>60</v>
      </c>
      <c r="AD1318" t="s">
        <v>407</v>
      </c>
      <c r="AE1318" t="s">
        <v>162</v>
      </c>
      <c r="AF1318" t="s">
        <v>69</v>
      </c>
      <c r="AG1318" t="s">
        <v>384</v>
      </c>
      <c r="AH1318" t="s">
        <v>71</v>
      </c>
      <c r="AI1318" t="s">
        <v>161</v>
      </c>
      <c r="AJ1318" t="s">
        <v>73</v>
      </c>
      <c r="AK1318" t="s">
        <v>196</v>
      </c>
      <c r="AL1318" t="s">
        <v>75</v>
      </c>
      <c r="AM1318" t="s">
        <v>76</v>
      </c>
      <c r="AN1318" t="s">
        <v>78</v>
      </c>
      <c r="AO1318" t="s">
        <v>78</v>
      </c>
      <c r="AP1318" t="s">
        <v>250</v>
      </c>
      <c r="AQ1318" t="s">
        <v>283</v>
      </c>
      <c r="AR1318" t="s">
        <v>64</v>
      </c>
      <c r="AS1318" t="s">
        <v>92</v>
      </c>
      <c r="AT1318" t="s">
        <v>327</v>
      </c>
      <c r="AU1318" t="s">
        <v>84</v>
      </c>
    </row>
    <row r="1319" spans="1:47" hidden="1" x14ac:dyDescent="0.3">
      <c r="A1319" t="s">
        <v>5950</v>
      </c>
      <c r="B1319" t="s">
        <v>5951</v>
      </c>
      <c r="C1319" s="1" t="str">
        <f t="shared" ref="C1319:C1350" si="118">HYPERLINK("https://geochem.nrcan.gc.ca/cdogs/content/bdl/bdl210105_e.htm", "21:0105")</f>
        <v>21:0105</v>
      </c>
      <c r="D1319" s="1" t="str">
        <f t="shared" ref="D1319:D1350" si="119">HYPERLINK("https://geochem.nrcan.gc.ca/cdogs/content/svy/svy210042_e.htm", "21:0042")</f>
        <v>21:0042</v>
      </c>
      <c r="E1319" t="s">
        <v>5952</v>
      </c>
      <c r="F1319" t="s">
        <v>5953</v>
      </c>
      <c r="H1319">
        <v>65.866920899999997</v>
      </c>
      <c r="I1319">
        <v>-110.4258913</v>
      </c>
      <c r="J1319" s="1" t="str">
        <f t="shared" ref="J1319:J1350" si="120">HYPERLINK("https://geochem.nrcan.gc.ca/cdogs/content/kwd/kwd020044_e.htm", "Till")</f>
        <v>Till</v>
      </c>
      <c r="K1319" s="1" t="str">
        <f t="shared" ref="K1319:K1350" si="121">HYPERLINK("https://geochem.nrcan.gc.ca/cdogs/content/kwd/kwd080004_e.htm", "&lt;63 micron")</f>
        <v>&lt;63 micron</v>
      </c>
      <c r="L1319" t="s">
        <v>51</v>
      </c>
      <c r="M1319" t="s">
        <v>92</v>
      </c>
      <c r="N1319" t="s">
        <v>53</v>
      </c>
      <c r="O1319" t="s">
        <v>360</v>
      </c>
      <c r="P1319" t="s">
        <v>339</v>
      </c>
      <c r="Q1319" t="s">
        <v>81</v>
      </c>
      <c r="R1319" t="s">
        <v>211</v>
      </c>
      <c r="S1319" t="s">
        <v>97</v>
      </c>
      <c r="T1319" t="s">
        <v>338</v>
      </c>
      <c r="U1319" t="s">
        <v>81</v>
      </c>
      <c r="V1319" t="s">
        <v>154</v>
      </c>
      <c r="W1319" t="s">
        <v>122</v>
      </c>
      <c r="X1319" t="s">
        <v>63</v>
      </c>
      <c r="Y1319" t="s">
        <v>64</v>
      </c>
      <c r="Z1319" t="s">
        <v>51</v>
      </c>
      <c r="AA1319" t="s">
        <v>152</v>
      </c>
      <c r="AB1319" t="s">
        <v>606</v>
      </c>
      <c r="AC1319" t="s">
        <v>64</v>
      </c>
      <c r="AD1319" t="s">
        <v>205</v>
      </c>
      <c r="AE1319" t="s">
        <v>507</v>
      </c>
      <c r="AF1319" t="s">
        <v>197</v>
      </c>
      <c r="AG1319" t="s">
        <v>249</v>
      </c>
      <c r="AH1319" t="s">
        <v>71</v>
      </c>
      <c r="AI1319" t="s">
        <v>202</v>
      </c>
      <c r="AJ1319" t="s">
        <v>73</v>
      </c>
      <c r="AK1319" t="s">
        <v>91</v>
      </c>
      <c r="AL1319" t="s">
        <v>75</v>
      </c>
      <c r="AM1319" t="s">
        <v>76</v>
      </c>
      <c r="AN1319" t="s">
        <v>219</v>
      </c>
      <c r="AO1319" t="s">
        <v>78</v>
      </c>
      <c r="AP1319" t="s">
        <v>929</v>
      </c>
      <c r="AQ1319" t="s">
        <v>92</v>
      </c>
      <c r="AR1319" t="s">
        <v>64</v>
      </c>
      <c r="AS1319" t="s">
        <v>82</v>
      </c>
      <c r="AT1319" t="s">
        <v>171</v>
      </c>
      <c r="AU1319" t="s">
        <v>84</v>
      </c>
    </row>
    <row r="1320" spans="1:47" hidden="1" x14ac:dyDescent="0.3">
      <c r="A1320" t="s">
        <v>5954</v>
      </c>
      <c r="B1320" t="s">
        <v>5955</v>
      </c>
      <c r="C1320" s="1" t="str">
        <f t="shared" si="118"/>
        <v>21:0105</v>
      </c>
      <c r="D1320" s="1" t="str">
        <f t="shared" si="119"/>
        <v>21:0042</v>
      </c>
      <c r="E1320" t="s">
        <v>5956</v>
      </c>
      <c r="F1320" t="s">
        <v>5957</v>
      </c>
      <c r="H1320">
        <v>65.886445300000005</v>
      </c>
      <c r="I1320">
        <v>-110.2608654</v>
      </c>
      <c r="J1320" s="1" t="str">
        <f t="shared" si="120"/>
        <v>Till</v>
      </c>
      <c r="K1320" s="1" t="str">
        <f t="shared" si="121"/>
        <v>&lt;63 micron</v>
      </c>
      <c r="L1320" t="s">
        <v>51</v>
      </c>
      <c r="M1320" t="s">
        <v>253</v>
      </c>
      <c r="N1320" t="s">
        <v>181</v>
      </c>
      <c r="O1320" t="s">
        <v>375</v>
      </c>
      <c r="P1320" t="s">
        <v>253</v>
      </c>
      <c r="Q1320" t="s">
        <v>64</v>
      </c>
      <c r="R1320" t="s">
        <v>308</v>
      </c>
      <c r="S1320" t="s">
        <v>63</v>
      </c>
      <c r="T1320" t="s">
        <v>316</v>
      </c>
      <c r="U1320" t="s">
        <v>81</v>
      </c>
      <c r="V1320" t="s">
        <v>147</v>
      </c>
      <c r="W1320" t="s">
        <v>246</v>
      </c>
      <c r="X1320" t="s">
        <v>72</v>
      </c>
      <c r="Y1320" t="s">
        <v>64</v>
      </c>
      <c r="Z1320" t="s">
        <v>51</v>
      </c>
      <c r="AA1320" t="s">
        <v>68</v>
      </c>
      <c r="AB1320" t="s">
        <v>391</v>
      </c>
      <c r="AC1320" t="s">
        <v>81</v>
      </c>
      <c r="AD1320" t="s">
        <v>479</v>
      </c>
      <c r="AE1320" t="s">
        <v>470</v>
      </c>
      <c r="AF1320" t="s">
        <v>69</v>
      </c>
      <c r="AG1320" t="s">
        <v>131</v>
      </c>
      <c r="AH1320" t="s">
        <v>71</v>
      </c>
      <c r="AI1320" t="s">
        <v>309</v>
      </c>
      <c r="AJ1320" t="s">
        <v>73</v>
      </c>
      <c r="AK1320" t="s">
        <v>60</v>
      </c>
      <c r="AL1320" t="s">
        <v>75</v>
      </c>
      <c r="AM1320" t="s">
        <v>76</v>
      </c>
      <c r="AN1320" t="s">
        <v>78</v>
      </c>
      <c r="AO1320" t="s">
        <v>137</v>
      </c>
      <c r="AP1320" t="s">
        <v>195</v>
      </c>
      <c r="AQ1320" t="s">
        <v>56</v>
      </c>
      <c r="AR1320" t="s">
        <v>64</v>
      </c>
      <c r="AS1320" t="s">
        <v>92</v>
      </c>
      <c r="AT1320" t="s">
        <v>57</v>
      </c>
      <c r="AU1320" t="s">
        <v>84</v>
      </c>
    </row>
    <row r="1321" spans="1:47" hidden="1" x14ac:dyDescent="0.3">
      <c r="A1321" t="s">
        <v>5958</v>
      </c>
      <c r="B1321" t="s">
        <v>5959</v>
      </c>
      <c r="C1321" s="1" t="str">
        <f t="shared" si="118"/>
        <v>21:0105</v>
      </c>
      <c r="D1321" s="1" t="str">
        <f t="shared" si="119"/>
        <v>21:0042</v>
      </c>
      <c r="E1321" t="s">
        <v>5960</v>
      </c>
      <c r="F1321" t="s">
        <v>5961</v>
      </c>
      <c r="H1321">
        <v>65.884688600000004</v>
      </c>
      <c r="I1321">
        <v>-110.07009859999999</v>
      </c>
      <c r="J1321" s="1" t="str">
        <f t="shared" si="120"/>
        <v>Till</v>
      </c>
      <c r="K1321" s="1" t="str">
        <f t="shared" si="121"/>
        <v>&lt;63 micron</v>
      </c>
      <c r="L1321" t="s">
        <v>51</v>
      </c>
      <c r="M1321" t="s">
        <v>436</v>
      </c>
      <c r="N1321" t="s">
        <v>183</v>
      </c>
      <c r="O1321" t="s">
        <v>112</v>
      </c>
      <c r="P1321" t="s">
        <v>103</v>
      </c>
      <c r="Q1321" t="s">
        <v>64</v>
      </c>
      <c r="R1321" t="s">
        <v>93</v>
      </c>
      <c r="S1321" t="s">
        <v>63</v>
      </c>
      <c r="T1321" t="s">
        <v>354</v>
      </c>
      <c r="U1321" t="s">
        <v>81</v>
      </c>
      <c r="V1321" t="s">
        <v>61</v>
      </c>
      <c r="W1321" t="s">
        <v>479</v>
      </c>
      <c r="X1321" t="s">
        <v>119</v>
      </c>
      <c r="Y1321" t="s">
        <v>64</v>
      </c>
      <c r="Z1321" t="s">
        <v>51</v>
      </c>
      <c r="AA1321" t="s">
        <v>206</v>
      </c>
      <c r="AB1321" t="s">
        <v>487</v>
      </c>
      <c r="AC1321" t="s">
        <v>64</v>
      </c>
      <c r="AD1321" t="s">
        <v>1384</v>
      </c>
      <c r="AE1321" t="s">
        <v>111</v>
      </c>
      <c r="AF1321" t="s">
        <v>69</v>
      </c>
      <c r="AG1321" t="s">
        <v>131</v>
      </c>
      <c r="AH1321" t="s">
        <v>71</v>
      </c>
      <c r="AI1321" t="s">
        <v>293</v>
      </c>
      <c r="AJ1321" t="s">
        <v>73</v>
      </c>
      <c r="AK1321" t="s">
        <v>103</v>
      </c>
      <c r="AL1321" t="s">
        <v>75</v>
      </c>
      <c r="AM1321" t="s">
        <v>76</v>
      </c>
      <c r="AN1321" t="s">
        <v>78</v>
      </c>
      <c r="AO1321" t="s">
        <v>78</v>
      </c>
      <c r="AP1321" t="s">
        <v>58</v>
      </c>
      <c r="AQ1321" t="s">
        <v>271</v>
      </c>
      <c r="AR1321" t="s">
        <v>64</v>
      </c>
      <c r="AS1321" t="s">
        <v>299</v>
      </c>
      <c r="AT1321" t="s">
        <v>389</v>
      </c>
      <c r="AU1321" t="s">
        <v>84</v>
      </c>
    </row>
    <row r="1322" spans="1:47" hidden="1" x14ac:dyDescent="0.3">
      <c r="A1322" t="s">
        <v>5962</v>
      </c>
      <c r="B1322" t="s">
        <v>5963</v>
      </c>
      <c r="C1322" s="1" t="str">
        <f t="shared" si="118"/>
        <v>21:0105</v>
      </c>
      <c r="D1322" s="1" t="str">
        <f t="shared" si="119"/>
        <v>21:0042</v>
      </c>
      <c r="E1322" t="s">
        <v>5964</v>
      </c>
      <c r="F1322" t="s">
        <v>5965</v>
      </c>
      <c r="H1322">
        <v>65.920487300000005</v>
      </c>
      <c r="I1322">
        <v>-110.13105299999999</v>
      </c>
      <c r="J1322" s="1" t="str">
        <f t="shared" si="120"/>
        <v>Till</v>
      </c>
      <c r="K1322" s="1" t="str">
        <f t="shared" si="121"/>
        <v>&lt;63 micron</v>
      </c>
      <c r="L1322" t="s">
        <v>51</v>
      </c>
      <c r="M1322" t="s">
        <v>398</v>
      </c>
      <c r="N1322" t="s">
        <v>181</v>
      </c>
      <c r="O1322" t="s">
        <v>345</v>
      </c>
      <c r="P1322" t="s">
        <v>78</v>
      </c>
      <c r="Q1322" t="s">
        <v>259</v>
      </c>
      <c r="R1322" t="s">
        <v>93</v>
      </c>
      <c r="S1322" t="s">
        <v>119</v>
      </c>
      <c r="T1322" t="s">
        <v>136</v>
      </c>
      <c r="U1322" t="s">
        <v>81</v>
      </c>
      <c r="V1322" t="s">
        <v>147</v>
      </c>
      <c r="W1322" t="s">
        <v>1277</v>
      </c>
      <c r="X1322" t="s">
        <v>63</v>
      </c>
      <c r="Y1322" t="s">
        <v>64</v>
      </c>
      <c r="Z1322" t="s">
        <v>51</v>
      </c>
      <c r="AA1322" t="s">
        <v>334</v>
      </c>
      <c r="AB1322" t="s">
        <v>391</v>
      </c>
      <c r="AC1322" t="s">
        <v>259</v>
      </c>
      <c r="AD1322" t="s">
        <v>77</v>
      </c>
      <c r="AE1322" t="s">
        <v>470</v>
      </c>
      <c r="AF1322" t="s">
        <v>69</v>
      </c>
      <c r="AG1322" t="s">
        <v>296</v>
      </c>
      <c r="AH1322" t="s">
        <v>983</v>
      </c>
      <c r="AI1322" t="s">
        <v>169</v>
      </c>
      <c r="AJ1322" t="s">
        <v>116</v>
      </c>
      <c r="AK1322" t="s">
        <v>103</v>
      </c>
      <c r="AL1322" t="s">
        <v>75</v>
      </c>
      <c r="AM1322" t="s">
        <v>76</v>
      </c>
      <c r="AN1322" t="s">
        <v>78</v>
      </c>
      <c r="AO1322" t="s">
        <v>168</v>
      </c>
      <c r="AP1322" t="s">
        <v>570</v>
      </c>
      <c r="AQ1322" t="s">
        <v>246</v>
      </c>
      <c r="AR1322" t="s">
        <v>64</v>
      </c>
      <c r="AS1322" t="s">
        <v>170</v>
      </c>
      <c r="AT1322" t="s">
        <v>171</v>
      </c>
      <c r="AU1322" t="s">
        <v>84</v>
      </c>
    </row>
    <row r="1323" spans="1:47" hidden="1" x14ac:dyDescent="0.3">
      <c r="A1323" t="s">
        <v>5966</v>
      </c>
      <c r="B1323" t="s">
        <v>5967</v>
      </c>
      <c r="C1323" s="1" t="str">
        <f t="shared" si="118"/>
        <v>21:0105</v>
      </c>
      <c r="D1323" s="1" t="str">
        <f t="shared" si="119"/>
        <v>21:0042</v>
      </c>
      <c r="E1323" t="s">
        <v>5968</v>
      </c>
      <c r="F1323" t="s">
        <v>5969</v>
      </c>
      <c r="H1323">
        <v>65.937907199999998</v>
      </c>
      <c r="I1323">
        <v>-110.44542439999999</v>
      </c>
      <c r="J1323" s="1" t="str">
        <f t="shared" si="120"/>
        <v>Till</v>
      </c>
      <c r="K1323" s="1" t="str">
        <f t="shared" si="121"/>
        <v>&lt;63 micron</v>
      </c>
      <c r="L1323" t="s">
        <v>51</v>
      </c>
      <c r="M1323" t="s">
        <v>321</v>
      </c>
      <c r="N1323" t="s">
        <v>53</v>
      </c>
      <c r="O1323" t="s">
        <v>163</v>
      </c>
      <c r="P1323" t="s">
        <v>196</v>
      </c>
      <c r="Q1323" t="s">
        <v>64</v>
      </c>
      <c r="R1323" t="s">
        <v>217</v>
      </c>
      <c r="S1323" t="s">
        <v>63</v>
      </c>
      <c r="T1323" t="s">
        <v>164</v>
      </c>
      <c r="U1323" t="s">
        <v>81</v>
      </c>
      <c r="V1323" t="s">
        <v>147</v>
      </c>
      <c r="W1323" t="s">
        <v>191</v>
      </c>
      <c r="X1323" t="s">
        <v>63</v>
      </c>
      <c r="Y1323" t="s">
        <v>64</v>
      </c>
      <c r="Z1323" t="s">
        <v>51</v>
      </c>
      <c r="AA1323" t="s">
        <v>318</v>
      </c>
      <c r="AB1323" t="s">
        <v>319</v>
      </c>
      <c r="AC1323" t="s">
        <v>64</v>
      </c>
      <c r="AD1323" t="s">
        <v>685</v>
      </c>
      <c r="AE1323" t="s">
        <v>192</v>
      </c>
      <c r="AF1323" t="s">
        <v>69</v>
      </c>
      <c r="AG1323" t="s">
        <v>413</v>
      </c>
      <c r="AH1323" t="s">
        <v>71</v>
      </c>
      <c r="AI1323" t="s">
        <v>570</v>
      </c>
      <c r="AJ1323" t="s">
        <v>73</v>
      </c>
      <c r="AK1323" t="s">
        <v>153</v>
      </c>
      <c r="AL1323" t="s">
        <v>75</v>
      </c>
      <c r="AM1323" t="s">
        <v>76</v>
      </c>
      <c r="AN1323" t="s">
        <v>147</v>
      </c>
      <c r="AO1323" t="s">
        <v>78</v>
      </c>
      <c r="AP1323" t="s">
        <v>58</v>
      </c>
      <c r="AQ1323" t="s">
        <v>126</v>
      </c>
      <c r="AR1323" t="s">
        <v>64</v>
      </c>
      <c r="AS1323" t="s">
        <v>299</v>
      </c>
      <c r="AT1323" t="s">
        <v>171</v>
      </c>
      <c r="AU1323" t="s">
        <v>84</v>
      </c>
    </row>
    <row r="1324" spans="1:47" hidden="1" x14ac:dyDescent="0.3">
      <c r="A1324" t="s">
        <v>5970</v>
      </c>
      <c r="B1324" t="s">
        <v>5971</v>
      </c>
      <c r="C1324" s="1" t="str">
        <f t="shared" si="118"/>
        <v>21:0105</v>
      </c>
      <c r="D1324" s="1" t="str">
        <f t="shared" si="119"/>
        <v>21:0042</v>
      </c>
      <c r="E1324" t="s">
        <v>5972</v>
      </c>
      <c r="F1324" t="s">
        <v>5973</v>
      </c>
      <c r="H1324">
        <v>65.994160100000002</v>
      </c>
      <c r="I1324">
        <v>-110.4138482</v>
      </c>
      <c r="J1324" s="1" t="str">
        <f t="shared" si="120"/>
        <v>Till</v>
      </c>
      <c r="K1324" s="1" t="str">
        <f t="shared" si="121"/>
        <v>&lt;63 micron</v>
      </c>
      <c r="L1324" t="s">
        <v>51</v>
      </c>
      <c r="M1324" t="s">
        <v>206</v>
      </c>
      <c r="N1324" t="s">
        <v>53</v>
      </c>
      <c r="O1324" t="s">
        <v>504</v>
      </c>
      <c r="P1324" t="s">
        <v>119</v>
      </c>
      <c r="Q1324" t="s">
        <v>64</v>
      </c>
      <c r="R1324" t="s">
        <v>382</v>
      </c>
      <c r="S1324" t="s">
        <v>209</v>
      </c>
      <c r="T1324" t="s">
        <v>472</v>
      </c>
      <c r="U1324" t="s">
        <v>56</v>
      </c>
      <c r="V1324" t="s">
        <v>95</v>
      </c>
      <c r="W1324" t="s">
        <v>5706</v>
      </c>
      <c r="X1324" t="s">
        <v>181</v>
      </c>
      <c r="Y1324" t="s">
        <v>64</v>
      </c>
      <c r="Z1324" t="s">
        <v>51</v>
      </c>
      <c r="AA1324" t="s">
        <v>152</v>
      </c>
      <c r="AB1324" t="s">
        <v>99</v>
      </c>
      <c r="AC1324" t="s">
        <v>81</v>
      </c>
      <c r="AD1324" t="s">
        <v>658</v>
      </c>
      <c r="AE1324" t="s">
        <v>419</v>
      </c>
      <c r="AF1324" t="s">
        <v>774</v>
      </c>
      <c r="AG1324" t="s">
        <v>384</v>
      </c>
      <c r="AH1324" t="s">
        <v>983</v>
      </c>
      <c r="AI1324" t="s">
        <v>232</v>
      </c>
      <c r="AJ1324" t="s">
        <v>73</v>
      </c>
      <c r="AK1324" t="s">
        <v>283</v>
      </c>
      <c r="AL1324" t="s">
        <v>75</v>
      </c>
      <c r="AM1324" t="s">
        <v>76</v>
      </c>
      <c r="AN1324" t="s">
        <v>78</v>
      </c>
      <c r="AO1324" t="s">
        <v>78</v>
      </c>
      <c r="AP1324" t="s">
        <v>422</v>
      </c>
      <c r="AQ1324" t="s">
        <v>82</v>
      </c>
      <c r="AR1324" t="s">
        <v>64</v>
      </c>
      <c r="AS1324" t="s">
        <v>300</v>
      </c>
      <c r="AT1324" t="s">
        <v>171</v>
      </c>
      <c r="AU1324" t="s">
        <v>84</v>
      </c>
    </row>
    <row r="1325" spans="1:47" hidden="1" x14ac:dyDescent="0.3">
      <c r="A1325" t="s">
        <v>5974</v>
      </c>
      <c r="B1325" t="s">
        <v>5975</v>
      </c>
      <c r="C1325" s="1" t="str">
        <f t="shared" si="118"/>
        <v>21:0105</v>
      </c>
      <c r="D1325" s="1" t="str">
        <f t="shared" si="119"/>
        <v>21:0042</v>
      </c>
      <c r="E1325" t="s">
        <v>5976</v>
      </c>
      <c r="F1325" t="s">
        <v>5977</v>
      </c>
      <c r="H1325">
        <v>65.963940300000004</v>
      </c>
      <c r="I1325">
        <v>-110.26892479999999</v>
      </c>
      <c r="J1325" s="1" t="str">
        <f t="shared" si="120"/>
        <v>Till</v>
      </c>
      <c r="K1325" s="1" t="str">
        <f t="shared" si="121"/>
        <v>&lt;63 micron</v>
      </c>
      <c r="L1325" t="s">
        <v>51</v>
      </c>
      <c r="M1325" t="s">
        <v>253</v>
      </c>
      <c r="N1325" t="s">
        <v>116</v>
      </c>
      <c r="O1325" t="s">
        <v>707</v>
      </c>
      <c r="P1325" t="s">
        <v>78</v>
      </c>
      <c r="Q1325" t="s">
        <v>64</v>
      </c>
      <c r="R1325" t="s">
        <v>249</v>
      </c>
      <c r="S1325" t="s">
        <v>181</v>
      </c>
      <c r="T1325" t="s">
        <v>548</v>
      </c>
      <c r="U1325" t="s">
        <v>81</v>
      </c>
      <c r="V1325" t="s">
        <v>95</v>
      </c>
      <c r="W1325" t="s">
        <v>77</v>
      </c>
      <c r="X1325" t="s">
        <v>63</v>
      </c>
      <c r="Y1325" t="s">
        <v>64</v>
      </c>
      <c r="Z1325" t="s">
        <v>51</v>
      </c>
      <c r="AA1325" t="s">
        <v>206</v>
      </c>
      <c r="AB1325" t="s">
        <v>134</v>
      </c>
      <c r="AC1325" t="s">
        <v>64</v>
      </c>
      <c r="AD1325" t="s">
        <v>263</v>
      </c>
      <c r="AE1325" t="s">
        <v>152</v>
      </c>
      <c r="AF1325" t="s">
        <v>435</v>
      </c>
      <c r="AG1325" t="s">
        <v>120</v>
      </c>
      <c r="AH1325" t="s">
        <v>71</v>
      </c>
      <c r="AI1325" t="s">
        <v>226</v>
      </c>
      <c r="AJ1325" t="s">
        <v>73</v>
      </c>
      <c r="AK1325" t="s">
        <v>473</v>
      </c>
      <c r="AL1325" t="s">
        <v>75</v>
      </c>
      <c r="AM1325" t="s">
        <v>76</v>
      </c>
      <c r="AN1325" t="s">
        <v>78</v>
      </c>
      <c r="AO1325" t="s">
        <v>78</v>
      </c>
      <c r="AP1325" t="s">
        <v>252</v>
      </c>
      <c r="AQ1325" t="s">
        <v>170</v>
      </c>
      <c r="AR1325" t="s">
        <v>64</v>
      </c>
      <c r="AS1325" t="s">
        <v>82</v>
      </c>
      <c r="AT1325" t="s">
        <v>132</v>
      </c>
      <c r="AU1325" t="s">
        <v>84</v>
      </c>
    </row>
    <row r="1326" spans="1:47" hidden="1" x14ac:dyDescent="0.3">
      <c r="A1326" t="s">
        <v>5978</v>
      </c>
      <c r="B1326" t="s">
        <v>5979</v>
      </c>
      <c r="C1326" s="1" t="str">
        <f t="shared" si="118"/>
        <v>21:0105</v>
      </c>
      <c r="D1326" s="1" t="str">
        <f t="shared" si="119"/>
        <v>21:0042</v>
      </c>
      <c r="E1326" t="s">
        <v>5976</v>
      </c>
      <c r="F1326" t="s">
        <v>5980</v>
      </c>
      <c r="H1326">
        <v>65.963940300000004</v>
      </c>
      <c r="I1326">
        <v>-110.26892479999999</v>
      </c>
      <c r="J1326" s="1" t="str">
        <f t="shared" si="120"/>
        <v>Till</v>
      </c>
      <c r="K1326" s="1" t="str">
        <f t="shared" si="121"/>
        <v>&lt;63 micron</v>
      </c>
      <c r="L1326" t="s">
        <v>51</v>
      </c>
      <c r="M1326" t="s">
        <v>170</v>
      </c>
      <c r="N1326" t="s">
        <v>63</v>
      </c>
      <c r="O1326" t="s">
        <v>315</v>
      </c>
      <c r="P1326" t="s">
        <v>81</v>
      </c>
      <c r="Q1326" t="s">
        <v>81</v>
      </c>
      <c r="R1326" t="s">
        <v>131</v>
      </c>
      <c r="S1326" t="s">
        <v>97</v>
      </c>
      <c r="T1326" t="s">
        <v>382</v>
      </c>
      <c r="U1326" t="s">
        <v>81</v>
      </c>
      <c r="V1326" t="s">
        <v>147</v>
      </c>
      <c r="W1326" t="s">
        <v>1384</v>
      </c>
      <c r="X1326" t="s">
        <v>119</v>
      </c>
      <c r="Y1326" t="s">
        <v>64</v>
      </c>
      <c r="Z1326" t="s">
        <v>51</v>
      </c>
      <c r="AA1326" t="s">
        <v>149</v>
      </c>
      <c r="AB1326" t="s">
        <v>768</v>
      </c>
      <c r="AC1326" t="s">
        <v>64</v>
      </c>
      <c r="AD1326" t="s">
        <v>685</v>
      </c>
      <c r="AE1326" t="s">
        <v>176</v>
      </c>
      <c r="AF1326" t="s">
        <v>69</v>
      </c>
      <c r="AG1326" t="s">
        <v>284</v>
      </c>
      <c r="AH1326" t="s">
        <v>194</v>
      </c>
      <c r="AI1326" t="s">
        <v>309</v>
      </c>
      <c r="AJ1326" t="s">
        <v>73</v>
      </c>
      <c r="AK1326" t="s">
        <v>153</v>
      </c>
      <c r="AL1326" t="s">
        <v>75</v>
      </c>
      <c r="AM1326" t="s">
        <v>76</v>
      </c>
      <c r="AN1326" t="s">
        <v>253</v>
      </c>
      <c r="AO1326" t="s">
        <v>168</v>
      </c>
      <c r="AP1326" t="s">
        <v>72</v>
      </c>
      <c r="AQ1326" t="s">
        <v>55</v>
      </c>
      <c r="AR1326" t="s">
        <v>64</v>
      </c>
      <c r="AS1326" t="s">
        <v>81</v>
      </c>
      <c r="AT1326" t="s">
        <v>171</v>
      </c>
      <c r="AU1326" t="s">
        <v>5981</v>
      </c>
    </row>
    <row r="1327" spans="1:47" hidden="1" x14ac:dyDescent="0.3">
      <c r="A1327" t="s">
        <v>5982</v>
      </c>
      <c r="B1327" t="s">
        <v>5983</v>
      </c>
      <c r="C1327" s="1" t="str">
        <f t="shared" si="118"/>
        <v>21:0105</v>
      </c>
      <c r="D1327" s="1" t="str">
        <f t="shared" si="119"/>
        <v>21:0042</v>
      </c>
      <c r="E1327" t="s">
        <v>5984</v>
      </c>
      <c r="F1327" t="s">
        <v>5985</v>
      </c>
      <c r="H1327">
        <v>65.958904000000004</v>
      </c>
      <c r="I1327">
        <v>-110.1465781</v>
      </c>
      <c r="J1327" s="1" t="str">
        <f t="shared" si="120"/>
        <v>Till</v>
      </c>
      <c r="K1327" s="1" t="str">
        <f t="shared" si="121"/>
        <v>&lt;63 micron</v>
      </c>
      <c r="L1327" t="s">
        <v>51</v>
      </c>
      <c r="M1327" t="s">
        <v>340</v>
      </c>
      <c r="N1327" t="s">
        <v>53</v>
      </c>
      <c r="O1327" t="s">
        <v>360</v>
      </c>
      <c r="P1327" t="s">
        <v>78</v>
      </c>
      <c r="Q1327" t="s">
        <v>259</v>
      </c>
      <c r="R1327" t="s">
        <v>136</v>
      </c>
      <c r="S1327" t="s">
        <v>97</v>
      </c>
      <c r="T1327" t="s">
        <v>814</v>
      </c>
      <c r="U1327" t="s">
        <v>259</v>
      </c>
      <c r="V1327" t="s">
        <v>154</v>
      </c>
      <c r="W1327" t="s">
        <v>734</v>
      </c>
      <c r="X1327" t="s">
        <v>63</v>
      </c>
      <c r="Y1327" t="s">
        <v>64</v>
      </c>
      <c r="Z1327" t="s">
        <v>51</v>
      </c>
      <c r="AA1327" t="s">
        <v>470</v>
      </c>
      <c r="AB1327" t="s">
        <v>487</v>
      </c>
      <c r="AC1327" t="s">
        <v>64</v>
      </c>
      <c r="AD1327" t="s">
        <v>263</v>
      </c>
      <c r="AE1327" t="s">
        <v>419</v>
      </c>
      <c r="AF1327" t="s">
        <v>69</v>
      </c>
      <c r="AG1327" t="s">
        <v>131</v>
      </c>
      <c r="AH1327" t="s">
        <v>194</v>
      </c>
      <c r="AI1327" t="s">
        <v>202</v>
      </c>
      <c r="AJ1327" t="s">
        <v>73</v>
      </c>
      <c r="AK1327" t="s">
        <v>473</v>
      </c>
      <c r="AL1327" t="s">
        <v>75</v>
      </c>
      <c r="AM1327" t="s">
        <v>76</v>
      </c>
      <c r="AN1327" t="s">
        <v>78</v>
      </c>
      <c r="AO1327" t="s">
        <v>78</v>
      </c>
      <c r="AP1327" t="s">
        <v>474</v>
      </c>
      <c r="AQ1327" t="s">
        <v>56</v>
      </c>
      <c r="AR1327" t="s">
        <v>56</v>
      </c>
      <c r="AS1327" t="s">
        <v>299</v>
      </c>
      <c r="AT1327" t="s">
        <v>171</v>
      </c>
      <c r="AU1327" t="s">
        <v>84</v>
      </c>
    </row>
    <row r="1328" spans="1:47" hidden="1" x14ac:dyDescent="0.3">
      <c r="A1328" t="s">
        <v>5986</v>
      </c>
      <c r="B1328" t="s">
        <v>5987</v>
      </c>
      <c r="C1328" s="1" t="str">
        <f t="shared" si="118"/>
        <v>21:0105</v>
      </c>
      <c r="D1328" s="1" t="str">
        <f t="shared" si="119"/>
        <v>21:0042</v>
      </c>
      <c r="E1328" t="s">
        <v>5988</v>
      </c>
      <c r="F1328" t="s">
        <v>5989</v>
      </c>
      <c r="H1328">
        <v>65.955108699999997</v>
      </c>
      <c r="I1328">
        <v>-110.00073759999999</v>
      </c>
      <c r="J1328" s="1" t="str">
        <f t="shared" si="120"/>
        <v>Till</v>
      </c>
      <c r="K1328" s="1" t="str">
        <f t="shared" si="121"/>
        <v>&lt;63 micron</v>
      </c>
      <c r="L1328" t="s">
        <v>51</v>
      </c>
      <c r="M1328" t="s">
        <v>170</v>
      </c>
      <c r="N1328" t="s">
        <v>53</v>
      </c>
      <c r="O1328" t="s">
        <v>245</v>
      </c>
      <c r="P1328" t="s">
        <v>77</v>
      </c>
      <c r="Q1328" t="s">
        <v>81</v>
      </c>
      <c r="R1328" t="s">
        <v>136</v>
      </c>
      <c r="S1328" t="s">
        <v>63</v>
      </c>
      <c r="T1328" t="s">
        <v>296</v>
      </c>
      <c r="U1328" t="s">
        <v>259</v>
      </c>
      <c r="V1328" t="s">
        <v>61</v>
      </c>
      <c r="W1328" t="s">
        <v>429</v>
      </c>
      <c r="X1328" t="s">
        <v>63</v>
      </c>
      <c r="Y1328" t="s">
        <v>64</v>
      </c>
      <c r="Z1328" t="s">
        <v>51</v>
      </c>
      <c r="AA1328" t="s">
        <v>98</v>
      </c>
      <c r="AB1328" t="s">
        <v>2055</v>
      </c>
      <c r="AC1328" t="s">
        <v>64</v>
      </c>
      <c r="AD1328" t="s">
        <v>672</v>
      </c>
      <c r="AE1328" t="s">
        <v>269</v>
      </c>
      <c r="AF1328" t="s">
        <v>69</v>
      </c>
      <c r="AG1328" t="s">
        <v>413</v>
      </c>
      <c r="AH1328" t="s">
        <v>194</v>
      </c>
      <c r="AI1328" t="s">
        <v>252</v>
      </c>
      <c r="AJ1328" t="s">
        <v>73</v>
      </c>
      <c r="AK1328" t="s">
        <v>297</v>
      </c>
      <c r="AL1328" t="s">
        <v>75</v>
      </c>
      <c r="AM1328" t="s">
        <v>76</v>
      </c>
      <c r="AN1328" t="s">
        <v>78</v>
      </c>
      <c r="AO1328" t="s">
        <v>78</v>
      </c>
      <c r="AP1328" t="s">
        <v>584</v>
      </c>
      <c r="AQ1328" t="s">
        <v>81</v>
      </c>
      <c r="AR1328" t="s">
        <v>64</v>
      </c>
      <c r="AS1328" t="s">
        <v>92</v>
      </c>
      <c r="AT1328" t="s">
        <v>171</v>
      </c>
      <c r="AU1328" t="s">
        <v>84</v>
      </c>
    </row>
    <row r="1329" spans="1:47" hidden="1" x14ac:dyDescent="0.3">
      <c r="A1329" t="s">
        <v>5990</v>
      </c>
      <c r="B1329" t="s">
        <v>5991</v>
      </c>
      <c r="C1329" s="1" t="str">
        <f t="shared" si="118"/>
        <v>21:0105</v>
      </c>
      <c r="D1329" s="1" t="str">
        <f t="shared" si="119"/>
        <v>21:0042</v>
      </c>
      <c r="E1329" t="s">
        <v>5992</v>
      </c>
      <c r="F1329" t="s">
        <v>5993</v>
      </c>
      <c r="H1329">
        <v>65.995946099999998</v>
      </c>
      <c r="I1329">
        <v>-110.0625912</v>
      </c>
      <c r="J1329" s="1" t="str">
        <f t="shared" si="120"/>
        <v>Till</v>
      </c>
      <c r="K1329" s="1" t="str">
        <f t="shared" si="121"/>
        <v>&lt;63 micron</v>
      </c>
      <c r="L1329" t="s">
        <v>51</v>
      </c>
      <c r="M1329" t="s">
        <v>271</v>
      </c>
      <c r="N1329" t="s">
        <v>53</v>
      </c>
      <c r="O1329" t="s">
        <v>375</v>
      </c>
      <c r="P1329" t="s">
        <v>78</v>
      </c>
      <c r="Q1329" t="s">
        <v>81</v>
      </c>
      <c r="R1329" t="s">
        <v>414</v>
      </c>
      <c r="S1329" t="s">
        <v>63</v>
      </c>
      <c r="T1329" t="s">
        <v>273</v>
      </c>
      <c r="U1329" t="s">
        <v>81</v>
      </c>
      <c r="V1329" t="s">
        <v>147</v>
      </c>
      <c r="W1329" t="s">
        <v>469</v>
      </c>
      <c r="X1329" t="s">
        <v>63</v>
      </c>
      <c r="Y1329" t="s">
        <v>64</v>
      </c>
      <c r="Z1329" t="s">
        <v>51</v>
      </c>
      <c r="AA1329" t="s">
        <v>206</v>
      </c>
      <c r="AB1329" t="s">
        <v>2055</v>
      </c>
      <c r="AC1329" t="s">
        <v>56</v>
      </c>
      <c r="AD1329" t="s">
        <v>697</v>
      </c>
      <c r="AE1329" t="s">
        <v>223</v>
      </c>
      <c r="AF1329" t="s">
        <v>69</v>
      </c>
      <c r="AG1329" t="s">
        <v>211</v>
      </c>
      <c r="AH1329" t="s">
        <v>194</v>
      </c>
      <c r="AI1329" t="s">
        <v>309</v>
      </c>
      <c r="AJ1329" t="s">
        <v>73</v>
      </c>
      <c r="AK1329" t="s">
        <v>155</v>
      </c>
      <c r="AL1329" t="s">
        <v>75</v>
      </c>
      <c r="AM1329" t="s">
        <v>76</v>
      </c>
      <c r="AN1329" t="s">
        <v>95</v>
      </c>
      <c r="AO1329" t="s">
        <v>104</v>
      </c>
      <c r="AP1329" t="s">
        <v>89</v>
      </c>
      <c r="AQ1329" t="s">
        <v>299</v>
      </c>
      <c r="AR1329" t="s">
        <v>64</v>
      </c>
      <c r="AS1329" t="s">
        <v>92</v>
      </c>
      <c r="AT1329" t="s">
        <v>621</v>
      </c>
      <c r="AU1329" t="s">
        <v>84</v>
      </c>
    </row>
    <row r="1330" spans="1:47" hidden="1" x14ac:dyDescent="0.3">
      <c r="A1330" t="s">
        <v>5994</v>
      </c>
      <c r="B1330" t="s">
        <v>5995</v>
      </c>
      <c r="C1330" s="1" t="str">
        <f t="shared" si="118"/>
        <v>21:0105</v>
      </c>
      <c r="D1330" s="1" t="str">
        <f t="shared" si="119"/>
        <v>21:0042</v>
      </c>
      <c r="E1330" t="s">
        <v>5996</v>
      </c>
      <c r="F1330" t="s">
        <v>5997</v>
      </c>
      <c r="H1330">
        <v>65.842735200000007</v>
      </c>
      <c r="I1330">
        <v>-111.5622614</v>
      </c>
      <c r="J1330" s="1" t="str">
        <f t="shared" si="120"/>
        <v>Till</v>
      </c>
      <c r="K1330" s="1" t="str">
        <f t="shared" si="121"/>
        <v>&lt;63 micron</v>
      </c>
      <c r="L1330" t="s">
        <v>51</v>
      </c>
      <c r="M1330" t="s">
        <v>288</v>
      </c>
      <c r="N1330" t="s">
        <v>53</v>
      </c>
      <c r="O1330" t="s">
        <v>909</v>
      </c>
      <c r="P1330" t="s">
        <v>124</v>
      </c>
      <c r="Q1330" t="s">
        <v>81</v>
      </c>
      <c r="R1330" t="s">
        <v>363</v>
      </c>
      <c r="S1330" t="s">
        <v>60</v>
      </c>
      <c r="T1330" t="s">
        <v>65</v>
      </c>
      <c r="U1330" t="s">
        <v>81</v>
      </c>
      <c r="V1330" t="s">
        <v>259</v>
      </c>
      <c r="W1330" t="s">
        <v>427</v>
      </c>
      <c r="X1330" t="s">
        <v>181</v>
      </c>
      <c r="Y1330" t="s">
        <v>64</v>
      </c>
      <c r="Z1330" t="s">
        <v>51</v>
      </c>
      <c r="AA1330" t="s">
        <v>162</v>
      </c>
      <c r="AB1330" t="s">
        <v>428</v>
      </c>
      <c r="AC1330" t="s">
        <v>64</v>
      </c>
      <c r="AD1330" t="s">
        <v>685</v>
      </c>
      <c r="AE1330" t="s">
        <v>269</v>
      </c>
      <c r="AF1330" t="s">
        <v>69</v>
      </c>
      <c r="AG1330" t="s">
        <v>420</v>
      </c>
      <c r="AH1330" t="s">
        <v>983</v>
      </c>
      <c r="AI1330" t="s">
        <v>181</v>
      </c>
      <c r="AJ1330" t="s">
        <v>73</v>
      </c>
      <c r="AK1330" t="s">
        <v>271</v>
      </c>
      <c r="AL1330" t="s">
        <v>75</v>
      </c>
      <c r="AM1330" t="s">
        <v>76</v>
      </c>
      <c r="AN1330" t="s">
        <v>78</v>
      </c>
      <c r="AO1330" t="s">
        <v>78</v>
      </c>
      <c r="AP1330" t="s">
        <v>97</v>
      </c>
      <c r="AQ1330" t="s">
        <v>81</v>
      </c>
      <c r="AR1330" t="s">
        <v>64</v>
      </c>
      <c r="AS1330" t="s">
        <v>253</v>
      </c>
      <c r="AT1330" t="s">
        <v>171</v>
      </c>
      <c r="AU1330" t="s">
        <v>84</v>
      </c>
    </row>
    <row r="1331" spans="1:47" hidden="1" x14ac:dyDescent="0.3">
      <c r="A1331" t="s">
        <v>5998</v>
      </c>
      <c r="B1331" t="s">
        <v>5999</v>
      </c>
      <c r="C1331" s="1" t="str">
        <f t="shared" si="118"/>
        <v>21:0105</v>
      </c>
      <c r="D1331" s="1" t="str">
        <f t="shared" si="119"/>
        <v>21:0042</v>
      </c>
      <c r="E1331" t="s">
        <v>6000</v>
      </c>
      <c r="F1331" t="s">
        <v>6001</v>
      </c>
      <c r="H1331">
        <v>65.905026300000003</v>
      </c>
      <c r="I1331">
        <v>-111.5375264</v>
      </c>
      <c r="J1331" s="1" t="str">
        <f t="shared" si="120"/>
        <v>Till</v>
      </c>
      <c r="K1331" s="1" t="str">
        <f t="shared" si="121"/>
        <v>&lt;63 micron</v>
      </c>
      <c r="L1331" t="s">
        <v>51</v>
      </c>
      <c r="M1331" t="s">
        <v>584</v>
      </c>
      <c r="N1331" t="s">
        <v>56</v>
      </c>
      <c r="O1331" t="s">
        <v>315</v>
      </c>
      <c r="P1331" t="s">
        <v>288</v>
      </c>
      <c r="Q1331" t="s">
        <v>259</v>
      </c>
      <c r="R1331" t="s">
        <v>607</v>
      </c>
      <c r="S1331" t="s">
        <v>181</v>
      </c>
      <c r="T1331" t="s">
        <v>363</v>
      </c>
      <c r="U1331" t="s">
        <v>81</v>
      </c>
      <c r="V1331" t="s">
        <v>95</v>
      </c>
      <c r="W1331" t="s">
        <v>100</v>
      </c>
      <c r="X1331" t="s">
        <v>97</v>
      </c>
      <c r="Y1331" t="s">
        <v>64</v>
      </c>
      <c r="Z1331" t="s">
        <v>51</v>
      </c>
      <c r="AA1331" t="s">
        <v>470</v>
      </c>
      <c r="AB1331" t="s">
        <v>66</v>
      </c>
      <c r="AC1331" t="s">
        <v>116</v>
      </c>
      <c r="AD1331" t="s">
        <v>429</v>
      </c>
      <c r="AE1331" t="s">
        <v>287</v>
      </c>
      <c r="AF1331" t="s">
        <v>69</v>
      </c>
      <c r="AG1331" t="s">
        <v>382</v>
      </c>
      <c r="AH1331" t="s">
        <v>71</v>
      </c>
      <c r="AI1331" t="s">
        <v>321</v>
      </c>
      <c r="AJ1331" t="s">
        <v>73</v>
      </c>
      <c r="AK1331" t="s">
        <v>473</v>
      </c>
      <c r="AL1331" t="s">
        <v>75</v>
      </c>
      <c r="AM1331" t="s">
        <v>76</v>
      </c>
      <c r="AN1331" t="s">
        <v>81</v>
      </c>
      <c r="AO1331" t="s">
        <v>78</v>
      </c>
      <c r="AP1331" t="s">
        <v>89</v>
      </c>
      <c r="AQ1331" t="s">
        <v>299</v>
      </c>
      <c r="AR1331" t="s">
        <v>64</v>
      </c>
      <c r="AS1331" t="s">
        <v>81</v>
      </c>
      <c r="AT1331" t="s">
        <v>59</v>
      </c>
      <c r="AU1331" t="s">
        <v>84</v>
      </c>
    </row>
    <row r="1332" spans="1:47" hidden="1" x14ac:dyDescent="0.3">
      <c r="A1332" t="s">
        <v>6002</v>
      </c>
      <c r="B1332" t="s">
        <v>6003</v>
      </c>
      <c r="C1332" s="1" t="str">
        <f t="shared" si="118"/>
        <v>21:0105</v>
      </c>
      <c r="D1332" s="1" t="str">
        <f t="shared" si="119"/>
        <v>21:0042</v>
      </c>
      <c r="E1332" t="s">
        <v>6004</v>
      </c>
      <c r="F1332" t="s">
        <v>6005</v>
      </c>
      <c r="H1332">
        <v>65.9103444</v>
      </c>
      <c r="I1332">
        <v>-111.6455112</v>
      </c>
      <c r="J1332" s="1" t="str">
        <f t="shared" si="120"/>
        <v>Till</v>
      </c>
      <c r="K1332" s="1" t="str">
        <f t="shared" si="121"/>
        <v>&lt;63 micron</v>
      </c>
      <c r="L1332" t="s">
        <v>51</v>
      </c>
      <c r="M1332" t="s">
        <v>481</v>
      </c>
      <c r="N1332" t="s">
        <v>53</v>
      </c>
      <c r="O1332" t="s">
        <v>315</v>
      </c>
      <c r="P1332" t="s">
        <v>105</v>
      </c>
      <c r="Q1332" t="s">
        <v>259</v>
      </c>
      <c r="R1332" t="s">
        <v>211</v>
      </c>
      <c r="S1332" t="s">
        <v>60</v>
      </c>
      <c r="T1332" t="s">
        <v>814</v>
      </c>
      <c r="U1332" t="s">
        <v>81</v>
      </c>
      <c r="V1332" t="s">
        <v>95</v>
      </c>
      <c r="W1332" t="s">
        <v>519</v>
      </c>
      <c r="X1332" t="s">
        <v>97</v>
      </c>
      <c r="Y1332" t="s">
        <v>64</v>
      </c>
      <c r="Z1332" t="s">
        <v>51</v>
      </c>
      <c r="AA1332" t="s">
        <v>276</v>
      </c>
      <c r="AB1332" t="s">
        <v>428</v>
      </c>
      <c r="AC1332" t="s">
        <v>64</v>
      </c>
      <c r="AD1332" t="s">
        <v>165</v>
      </c>
      <c r="AE1332" t="s">
        <v>111</v>
      </c>
      <c r="AF1332" t="s">
        <v>69</v>
      </c>
      <c r="AG1332" t="s">
        <v>131</v>
      </c>
      <c r="AH1332" t="s">
        <v>71</v>
      </c>
      <c r="AI1332" t="s">
        <v>125</v>
      </c>
      <c r="AJ1332" t="s">
        <v>73</v>
      </c>
      <c r="AK1332" t="s">
        <v>116</v>
      </c>
      <c r="AL1332" t="s">
        <v>75</v>
      </c>
      <c r="AM1332" t="s">
        <v>76</v>
      </c>
      <c r="AN1332" t="s">
        <v>78</v>
      </c>
      <c r="AO1332" t="s">
        <v>78</v>
      </c>
      <c r="AP1332" t="s">
        <v>584</v>
      </c>
      <c r="AQ1332" t="s">
        <v>81</v>
      </c>
      <c r="AR1332" t="s">
        <v>64</v>
      </c>
      <c r="AS1332" t="s">
        <v>139</v>
      </c>
      <c r="AT1332" t="s">
        <v>171</v>
      </c>
      <c r="AU1332" t="s">
        <v>84</v>
      </c>
    </row>
    <row r="1333" spans="1:47" hidden="1" x14ac:dyDescent="0.3">
      <c r="A1333" t="s">
        <v>6006</v>
      </c>
      <c r="B1333" t="s">
        <v>6007</v>
      </c>
      <c r="C1333" s="1" t="str">
        <f t="shared" si="118"/>
        <v>21:0105</v>
      </c>
      <c r="D1333" s="1" t="str">
        <f t="shared" si="119"/>
        <v>21:0042</v>
      </c>
      <c r="E1333" t="s">
        <v>6008</v>
      </c>
      <c r="F1333" t="s">
        <v>6009</v>
      </c>
      <c r="H1333">
        <v>65.875118499999999</v>
      </c>
      <c r="I1333">
        <v>-111.8003065</v>
      </c>
      <c r="J1333" s="1" t="str">
        <f t="shared" si="120"/>
        <v>Till</v>
      </c>
      <c r="K1333" s="1" t="str">
        <f t="shared" si="121"/>
        <v>&lt;63 micron</v>
      </c>
      <c r="L1333" t="s">
        <v>51</v>
      </c>
      <c r="M1333" t="s">
        <v>153</v>
      </c>
      <c r="N1333" t="s">
        <v>63</v>
      </c>
      <c r="O1333" t="s">
        <v>1324</v>
      </c>
      <c r="P1333" t="s">
        <v>208</v>
      </c>
      <c r="Q1333" t="s">
        <v>259</v>
      </c>
      <c r="R1333" t="s">
        <v>369</v>
      </c>
      <c r="S1333" t="s">
        <v>181</v>
      </c>
      <c r="T1333" t="s">
        <v>548</v>
      </c>
      <c r="U1333" t="s">
        <v>81</v>
      </c>
      <c r="V1333" t="s">
        <v>117</v>
      </c>
      <c r="W1333" t="s">
        <v>864</v>
      </c>
      <c r="X1333" t="s">
        <v>72</v>
      </c>
      <c r="Y1333" t="s">
        <v>64</v>
      </c>
      <c r="Z1333" t="s">
        <v>51</v>
      </c>
      <c r="AA1333" t="s">
        <v>149</v>
      </c>
      <c r="AB1333" t="s">
        <v>319</v>
      </c>
      <c r="AC1333" t="s">
        <v>64</v>
      </c>
      <c r="AD1333" t="s">
        <v>286</v>
      </c>
      <c r="AE1333" t="s">
        <v>176</v>
      </c>
      <c r="AF1333" t="s">
        <v>69</v>
      </c>
      <c r="AG1333" t="s">
        <v>65</v>
      </c>
      <c r="AH1333" t="s">
        <v>71</v>
      </c>
      <c r="AI1333" t="s">
        <v>226</v>
      </c>
      <c r="AJ1333" t="s">
        <v>73</v>
      </c>
      <c r="AK1333" t="s">
        <v>196</v>
      </c>
      <c r="AL1333" t="s">
        <v>75</v>
      </c>
      <c r="AM1333" t="s">
        <v>76</v>
      </c>
      <c r="AN1333" t="s">
        <v>147</v>
      </c>
      <c r="AO1333" t="s">
        <v>78</v>
      </c>
      <c r="AP1333" t="s">
        <v>364</v>
      </c>
      <c r="AQ1333" t="s">
        <v>170</v>
      </c>
      <c r="AR1333" t="s">
        <v>64</v>
      </c>
      <c r="AS1333" t="s">
        <v>92</v>
      </c>
      <c r="AT1333" t="s">
        <v>171</v>
      </c>
      <c r="AU1333" t="s">
        <v>84</v>
      </c>
    </row>
    <row r="1334" spans="1:47" hidden="1" x14ac:dyDescent="0.3">
      <c r="A1334" t="s">
        <v>6010</v>
      </c>
      <c r="B1334" t="s">
        <v>6011</v>
      </c>
      <c r="C1334" s="1" t="str">
        <f t="shared" si="118"/>
        <v>21:0105</v>
      </c>
      <c r="D1334" s="1" t="str">
        <f t="shared" si="119"/>
        <v>21:0042</v>
      </c>
      <c r="E1334" t="s">
        <v>6012</v>
      </c>
      <c r="F1334" t="s">
        <v>6013</v>
      </c>
      <c r="H1334">
        <v>65.919954899999993</v>
      </c>
      <c r="I1334">
        <v>-111.9035836</v>
      </c>
      <c r="J1334" s="1" t="str">
        <f t="shared" si="120"/>
        <v>Till</v>
      </c>
      <c r="K1334" s="1" t="str">
        <f t="shared" si="121"/>
        <v>&lt;63 micron</v>
      </c>
      <c r="L1334" t="s">
        <v>51</v>
      </c>
      <c r="M1334" t="s">
        <v>288</v>
      </c>
      <c r="N1334" t="s">
        <v>63</v>
      </c>
      <c r="O1334" t="s">
        <v>1353</v>
      </c>
      <c r="P1334" t="s">
        <v>333</v>
      </c>
      <c r="Q1334" t="s">
        <v>259</v>
      </c>
      <c r="R1334" t="s">
        <v>156</v>
      </c>
      <c r="S1334" t="s">
        <v>116</v>
      </c>
      <c r="T1334" t="s">
        <v>206</v>
      </c>
      <c r="U1334" t="s">
        <v>259</v>
      </c>
      <c r="V1334" t="s">
        <v>154</v>
      </c>
      <c r="W1334" t="s">
        <v>1354</v>
      </c>
      <c r="X1334" t="s">
        <v>63</v>
      </c>
      <c r="Y1334" t="s">
        <v>64</v>
      </c>
      <c r="Z1334" t="s">
        <v>51</v>
      </c>
      <c r="AA1334" t="s">
        <v>98</v>
      </c>
      <c r="AB1334" t="s">
        <v>606</v>
      </c>
      <c r="AC1334" t="s">
        <v>81</v>
      </c>
      <c r="AD1334" t="s">
        <v>1557</v>
      </c>
      <c r="AE1334" t="s">
        <v>152</v>
      </c>
      <c r="AF1334" t="s">
        <v>69</v>
      </c>
      <c r="AG1334" t="s">
        <v>217</v>
      </c>
      <c r="AH1334" t="s">
        <v>71</v>
      </c>
      <c r="AI1334" t="s">
        <v>103</v>
      </c>
      <c r="AJ1334" t="s">
        <v>73</v>
      </c>
      <c r="AK1334" t="s">
        <v>210</v>
      </c>
      <c r="AL1334" t="s">
        <v>75</v>
      </c>
      <c r="AM1334" t="s">
        <v>76</v>
      </c>
      <c r="AN1334" t="s">
        <v>78</v>
      </c>
      <c r="AO1334" t="s">
        <v>78</v>
      </c>
      <c r="AP1334" t="s">
        <v>169</v>
      </c>
      <c r="AQ1334" t="s">
        <v>77</v>
      </c>
      <c r="AR1334" t="s">
        <v>64</v>
      </c>
      <c r="AS1334" t="s">
        <v>82</v>
      </c>
      <c r="AT1334" t="s">
        <v>308</v>
      </c>
      <c r="AU1334" t="s">
        <v>84</v>
      </c>
    </row>
    <row r="1335" spans="1:47" hidden="1" x14ac:dyDescent="0.3">
      <c r="A1335" t="s">
        <v>6014</v>
      </c>
      <c r="B1335" t="s">
        <v>6015</v>
      </c>
      <c r="C1335" s="1" t="str">
        <f t="shared" si="118"/>
        <v>21:0105</v>
      </c>
      <c r="D1335" s="1" t="str">
        <f t="shared" si="119"/>
        <v>21:0042</v>
      </c>
      <c r="E1335" t="s">
        <v>6016</v>
      </c>
      <c r="F1335" t="s">
        <v>6017</v>
      </c>
      <c r="H1335">
        <v>65.958283699999996</v>
      </c>
      <c r="I1335">
        <v>-111.9758179</v>
      </c>
      <c r="J1335" s="1" t="str">
        <f t="shared" si="120"/>
        <v>Till</v>
      </c>
      <c r="K1335" s="1" t="str">
        <f t="shared" si="121"/>
        <v>&lt;63 micron</v>
      </c>
      <c r="L1335" t="s">
        <v>51</v>
      </c>
      <c r="M1335" t="s">
        <v>252</v>
      </c>
      <c r="N1335" t="s">
        <v>63</v>
      </c>
      <c r="O1335" t="s">
        <v>707</v>
      </c>
      <c r="P1335" t="s">
        <v>55</v>
      </c>
      <c r="Q1335" t="s">
        <v>64</v>
      </c>
      <c r="R1335" t="s">
        <v>131</v>
      </c>
      <c r="S1335" t="s">
        <v>60</v>
      </c>
      <c r="T1335" t="s">
        <v>68</v>
      </c>
      <c r="U1335" t="s">
        <v>81</v>
      </c>
      <c r="V1335" t="s">
        <v>147</v>
      </c>
      <c r="W1335" t="s">
        <v>182</v>
      </c>
      <c r="X1335" t="s">
        <v>63</v>
      </c>
      <c r="Y1335" t="s">
        <v>64</v>
      </c>
      <c r="Z1335" t="s">
        <v>51</v>
      </c>
      <c r="AA1335" t="s">
        <v>149</v>
      </c>
      <c r="AB1335" t="s">
        <v>319</v>
      </c>
      <c r="AC1335" t="s">
        <v>56</v>
      </c>
      <c r="AD1335" t="s">
        <v>612</v>
      </c>
      <c r="AE1335" t="s">
        <v>101</v>
      </c>
      <c r="AF1335" t="s">
        <v>69</v>
      </c>
      <c r="AG1335" t="s">
        <v>218</v>
      </c>
      <c r="AH1335" t="s">
        <v>71</v>
      </c>
      <c r="AI1335" t="s">
        <v>153</v>
      </c>
      <c r="AJ1335" t="s">
        <v>73</v>
      </c>
      <c r="AK1335" t="s">
        <v>153</v>
      </c>
      <c r="AL1335" t="s">
        <v>75</v>
      </c>
      <c r="AM1335" t="s">
        <v>76</v>
      </c>
      <c r="AN1335" t="s">
        <v>78</v>
      </c>
      <c r="AO1335" t="s">
        <v>259</v>
      </c>
      <c r="AP1335" t="s">
        <v>58</v>
      </c>
      <c r="AQ1335" t="s">
        <v>333</v>
      </c>
      <c r="AR1335" t="s">
        <v>64</v>
      </c>
      <c r="AS1335" t="s">
        <v>299</v>
      </c>
      <c r="AT1335" t="s">
        <v>171</v>
      </c>
      <c r="AU1335" t="s">
        <v>84</v>
      </c>
    </row>
    <row r="1336" spans="1:47" hidden="1" x14ac:dyDescent="0.3">
      <c r="A1336" t="s">
        <v>6018</v>
      </c>
      <c r="B1336" t="s">
        <v>6019</v>
      </c>
      <c r="C1336" s="1" t="str">
        <f t="shared" si="118"/>
        <v>21:0105</v>
      </c>
      <c r="D1336" s="1" t="str">
        <f t="shared" si="119"/>
        <v>21:0042</v>
      </c>
      <c r="E1336" t="s">
        <v>6020</v>
      </c>
      <c r="F1336" t="s">
        <v>6021</v>
      </c>
      <c r="H1336">
        <v>65.989664500000003</v>
      </c>
      <c r="I1336">
        <v>-111.87510279999999</v>
      </c>
      <c r="J1336" s="1" t="str">
        <f t="shared" si="120"/>
        <v>Till</v>
      </c>
      <c r="K1336" s="1" t="str">
        <f t="shared" si="121"/>
        <v>&lt;63 micron</v>
      </c>
      <c r="L1336" t="s">
        <v>51</v>
      </c>
      <c r="M1336" t="s">
        <v>210</v>
      </c>
      <c r="N1336" t="s">
        <v>53</v>
      </c>
      <c r="O1336" t="s">
        <v>315</v>
      </c>
      <c r="P1336" t="s">
        <v>252</v>
      </c>
      <c r="Q1336" t="s">
        <v>64</v>
      </c>
      <c r="R1336" t="s">
        <v>327</v>
      </c>
      <c r="S1336" t="s">
        <v>181</v>
      </c>
      <c r="T1336" t="s">
        <v>65</v>
      </c>
      <c r="U1336" t="s">
        <v>81</v>
      </c>
      <c r="V1336" t="s">
        <v>95</v>
      </c>
      <c r="W1336" t="s">
        <v>326</v>
      </c>
      <c r="X1336" t="s">
        <v>97</v>
      </c>
      <c r="Y1336" t="s">
        <v>64</v>
      </c>
      <c r="Z1336" t="s">
        <v>51</v>
      </c>
      <c r="AA1336" t="s">
        <v>336</v>
      </c>
      <c r="AB1336" t="s">
        <v>121</v>
      </c>
      <c r="AC1336" t="s">
        <v>64</v>
      </c>
      <c r="AD1336" t="s">
        <v>543</v>
      </c>
      <c r="AE1336" t="s">
        <v>287</v>
      </c>
      <c r="AF1336" t="s">
        <v>69</v>
      </c>
      <c r="AG1336" t="s">
        <v>218</v>
      </c>
      <c r="AH1336" t="s">
        <v>71</v>
      </c>
      <c r="AI1336" t="s">
        <v>422</v>
      </c>
      <c r="AJ1336" t="s">
        <v>73</v>
      </c>
      <c r="AK1336" t="s">
        <v>210</v>
      </c>
      <c r="AL1336" t="s">
        <v>75</v>
      </c>
      <c r="AM1336" t="s">
        <v>76</v>
      </c>
      <c r="AN1336" t="s">
        <v>78</v>
      </c>
      <c r="AO1336" t="s">
        <v>78</v>
      </c>
      <c r="AP1336" t="s">
        <v>239</v>
      </c>
      <c r="AQ1336" t="s">
        <v>299</v>
      </c>
      <c r="AR1336" t="s">
        <v>64</v>
      </c>
      <c r="AS1336" t="s">
        <v>81</v>
      </c>
      <c r="AT1336" t="s">
        <v>171</v>
      </c>
      <c r="AU1336" t="s">
        <v>84</v>
      </c>
    </row>
    <row r="1337" spans="1:47" hidden="1" x14ac:dyDescent="0.3">
      <c r="A1337" t="s">
        <v>6022</v>
      </c>
      <c r="B1337" t="s">
        <v>6023</v>
      </c>
      <c r="C1337" s="1" t="str">
        <f t="shared" si="118"/>
        <v>21:0105</v>
      </c>
      <c r="D1337" s="1" t="str">
        <f t="shared" si="119"/>
        <v>21:0042</v>
      </c>
      <c r="E1337" t="s">
        <v>6020</v>
      </c>
      <c r="F1337" t="s">
        <v>6024</v>
      </c>
      <c r="H1337">
        <v>65.989664500000003</v>
      </c>
      <c r="I1337">
        <v>-111.87510279999999</v>
      </c>
      <c r="J1337" s="1" t="str">
        <f t="shared" si="120"/>
        <v>Till</v>
      </c>
      <c r="K1337" s="1" t="str">
        <f t="shared" si="121"/>
        <v>&lt;63 micron</v>
      </c>
      <c r="L1337" t="s">
        <v>51</v>
      </c>
      <c r="M1337" t="s">
        <v>339</v>
      </c>
      <c r="N1337" t="s">
        <v>53</v>
      </c>
      <c r="O1337" t="s">
        <v>90</v>
      </c>
      <c r="P1337" t="s">
        <v>138</v>
      </c>
      <c r="R1337" t="s">
        <v>607</v>
      </c>
      <c r="S1337" t="s">
        <v>181</v>
      </c>
      <c r="T1337" t="s">
        <v>120</v>
      </c>
      <c r="U1337" t="s">
        <v>56</v>
      </c>
      <c r="V1337" t="s">
        <v>147</v>
      </c>
      <c r="W1337" t="s">
        <v>320</v>
      </c>
      <c r="X1337" t="s">
        <v>97</v>
      </c>
      <c r="Y1337" t="s">
        <v>64</v>
      </c>
      <c r="Z1337" t="s">
        <v>51</v>
      </c>
      <c r="AA1337" t="s">
        <v>336</v>
      </c>
      <c r="AB1337" t="s">
        <v>150</v>
      </c>
      <c r="AC1337" t="s">
        <v>64</v>
      </c>
      <c r="AD1337" t="s">
        <v>784</v>
      </c>
      <c r="AE1337" t="s">
        <v>337</v>
      </c>
      <c r="AF1337" t="s">
        <v>69</v>
      </c>
      <c r="AG1337" t="s">
        <v>197</v>
      </c>
      <c r="AH1337" t="s">
        <v>71</v>
      </c>
      <c r="AI1337" t="s">
        <v>533</v>
      </c>
      <c r="AJ1337" t="s">
        <v>73</v>
      </c>
      <c r="AK1337" t="s">
        <v>103</v>
      </c>
      <c r="AL1337" t="s">
        <v>75</v>
      </c>
      <c r="AM1337" t="s">
        <v>76</v>
      </c>
      <c r="AN1337" t="s">
        <v>78</v>
      </c>
      <c r="AO1337" t="s">
        <v>219</v>
      </c>
      <c r="AP1337" t="s">
        <v>464</v>
      </c>
      <c r="AQ1337" t="s">
        <v>56</v>
      </c>
      <c r="AR1337" t="s">
        <v>64</v>
      </c>
      <c r="AS1337" t="s">
        <v>81</v>
      </c>
      <c r="AT1337" t="s">
        <v>2825</v>
      </c>
      <c r="AU1337" t="s">
        <v>6025</v>
      </c>
    </row>
    <row r="1338" spans="1:47" hidden="1" x14ac:dyDescent="0.3">
      <c r="A1338" t="s">
        <v>6026</v>
      </c>
      <c r="B1338" t="s">
        <v>6027</v>
      </c>
      <c r="C1338" s="1" t="str">
        <f t="shared" si="118"/>
        <v>21:0105</v>
      </c>
      <c r="D1338" s="1" t="str">
        <f t="shared" si="119"/>
        <v>21:0042</v>
      </c>
      <c r="E1338" t="s">
        <v>6028</v>
      </c>
      <c r="F1338" t="s">
        <v>6029</v>
      </c>
      <c r="H1338">
        <v>65.953991700000003</v>
      </c>
      <c r="I1338">
        <v>-111.7672077</v>
      </c>
      <c r="J1338" s="1" t="str">
        <f t="shared" si="120"/>
        <v>Till</v>
      </c>
      <c r="K1338" s="1" t="str">
        <f t="shared" si="121"/>
        <v>&lt;63 micron</v>
      </c>
      <c r="L1338" t="s">
        <v>51</v>
      </c>
      <c r="M1338" t="s">
        <v>473</v>
      </c>
      <c r="N1338" t="s">
        <v>60</v>
      </c>
      <c r="O1338" t="s">
        <v>650</v>
      </c>
      <c r="P1338" t="s">
        <v>161</v>
      </c>
      <c r="Q1338" t="s">
        <v>64</v>
      </c>
      <c r="R1338" t="s">
        <v>234</v>
      </c>
      <c r="S1338" t="s">
        <v>60</v>
      </c>
      <c r="T1338" t="s">
        <v>470</v>
      </c>
      <c r="U1338" t="s">
        <v>81</v>
      </c>
      <c r="V1338" t="s">
        <v>61</v>
      </c>
      <c r="W1338" t="s">
        <v>285</v>
      </c>
      <c r="X1338" t="s">
        <v>119</v>
      </c>
      <c r="Y1338" t="s">
        <v>64</v>
      </c>
      <c r="Z1338" t="s">
        <v>51</v>
      </c>
      <c r="AA1338" t="s">
        <v>120</v>
      </c>
      <c r="AB1338" t="s">
        <v>408</v>
      </c>
      <c r="AC1338" t="s">
        <v>116</v>
      </c>
      <c r="AD1338" t="s">
        <v>126</v>
      </c>
      <c r="AE1338" t="s">
        <v>276</v>
      </c>
      <c r="AF1338" t="s">
        <v>69</v>
      </c>
      <c r="AG1338" t="s">
        <v>435</v>
      </c>
      <c r="AH1338" t="s">
        <v>71</v>
      </c>
      <c r="AI1338" t="s">
        <v>686</v>
      </c>
      <c r="AJ1338" t="s">
        <v>73</v>
      </c>
      <c r="AK1338" t="s">
        <v>196</v>
      </c>
      <c r="AL1338" t="s">
        <v>75</v>
      </c>
      <c r="AM1338" t="s">
        <v>76</v>
      </c>
      <c r="AN1338" t="s">
        <v>147</v>
      </c>
      <c r="AO1338" t="s">
        <v>78</v>
      </c>
      <c r="AP1338" t="s">
        <v>58</v>
      </c>
      <c r="AQ1338" t="s">
        <v>56</v>
      </c>
      <c r="AR1338" t="s">
        <v>64</v>
      </c>
      <c r="AS1338" t="s">
        <v>246</v>
      </c>
      <c r="AT1338" t="s">
        <v>171</v>
      </c>
      <c r="AU1338" t="s">
        <v>84</v>
      </c>
    </row>
    <row r="1339" spans="1:47" hidden="1" x14ac:dyDescent="0.3">
      <c r="A1339" t="s">
        <v>6030</v>
      </c>
      <c r="B1339" t="s">
        <v>6031</v>
      </c>
      <c r="C1339" s="1" t="str">
        <f t="shared" si="118"/>
        <v>21:0105</v>
      </c>
      <c r="D1339" s="1" t="str">
        <f t="shared" si="119"/>
        <v>21:0042</v>
      </c>
      <c r="E1339" t="s">
        <v>6032</v>
      </c>
      <c r="F1339" t="s">
        <v>6033</v>
      </c>
      <c r="H1339">
        <v>65.952811400000002</v>
      </c>
      <c r="I1339">
        <v>-111.5912697</v>
      </c>
      <c r="J1339" s="1" t="str">
        <f t="shared" si="120"/>
        <v>Till</v>
      </c>
      <c r="K1339" s="1" t="str">
        <f t="shared" si="121"/>
        <v>&lt;63 micron</v>
      </c>
      <c r="L1339" t="s">
        <v>51</v>
      </c>
      <c r="M1339" t="s">
        <v>288</v>
      </c>
      <c r="N1339" t="s">
        <v>53</v>
      </c>
      <c r="O1339" t="s">
        <v>1116</v>
      </c>
      <c r="P1339" t="s">
        <v>195</v>
      </c>
      <c r="Q1339" t="s">
        <v>64</v>
      </c>
      <c r="R1339" t="s">
        <v>273</v>
      </c>
      <c r="S1339" t="s">
        <v>97</v>
      </c>
      <c r="T1339" t="s">
        <v>296</v>
      </c>
      <c r="U1339" t="s">
        <v>81</v>
      </c>
      <c r="V1339" t="s">
        <v>95</v>
      </c>
      <c r="W1339" t="s">
        <v>82</v>
      </c>
      <c r="X1339" t="s">
        <v>97</v>
      </c>
      <c r="Y1339" t="s">
        <v>64</v>
      </c>
      <c r="Z1339" t="s">
        <v>51</v>
      </c>
      <c r="AA1339" t="s">
        <v>176</v>
      </c>
      <c r="AB1339" t="s">
        <v>102</v>
      </c>
      <c r="AC1339" t="s">
        <v>64</v>
      </c>
      <c r="AD1339" t="s">
        <v>415</v>
      </c>
      <c r="AE1339" t="s">
        <v>269</v>
      </c>
      <c r="AF1339" t="s">
        <v>69</v>
      </c>
      <c r="AG1339" t="s">
        <v>156</v>
      </c>
      <c r="AH1339" t="s">
        <v>983</v>
      </c>
      <c r="AI1339" t="s">
        <v>74</v>
      </c>
      <c r="AJ1339" t="s">
        <v>73</v>
      </c>
      <c r="AK1339" t="s">
        <v>421</v>
      </c>
      <c r="AL1339" t="s">
        <v>75</v>
      </c>
      <c r="AM1339" t="s">
        <v>76</v>
      </c>
      <c r="AN1339" t="s">
        <v>95</v>
      </c>
      <c r="AO1339" t="s">
        <v>78</v>
      </c>
      <c r="AP1339" t="s">
        <v>89</v>
      </c>
      <c r="AQ1339" t="s">
        <v>126</v>
      </c>
      <c r="AR1339" t="s">
        <v>64</v>
      </c>
      <c r="AS1339" t="s">
        <v>77</v>
      </c>
      <c r="AT1339" t="s">
        <v>171</v>
      </c>
      <c r="AU1339" t="s">
        <v>84</v>
      </c>
    </row>
    <row r="1340" spans="1:47" hidden="1" x14ac:dyDescent="0.3">
      <c r="A1340" t="s">
        <v>6034</v>
      </c>
      <c r="B1340" t="s">
        <v>6035</v>
      </c>
      <c r="C1340" s="1" t="str">
        <f t="shared" si="118"/>
        <v>21:0105</v>
      </c>
      <c r="D1340" s="1" t="str">
        <f t="shared" si="119"/>
        <v>21:0042</v>
      </c>
      <c r="E1340" t="s">
        <v>6036</v>
      </c>
      <c r="F1340" t="s">
        <v>6037</v>
      </c>
      <c r="H1340">
        <v>65.992816399999995</v>
      </c>
      <c r="I1340">
        <v>-111.65164849999999</v>
      </c>
      <c r="J1340" s="1" t="str">
        <f t="shared" si="120"/>
        <v>Till</v>
      </c>
      <c r="K1340" s="1" t="str">
        <f t="shared" si="121"/>
        <v>&lt;63 micron</v>
      </c>
      <c r="L1340" t="s">
        <v>51</v>
      </c>
      <c r="M1340" t="s">
        <v>570</v>
      </c>
      <c r="N1340" t="s">
        <v>60</v>
      </c>
      <c r="O1340" t="s">
        <v>650</v>
      </c>
      <c r="P1340" t="s">
        <v>202</v>
      </c>
      <c r="Q1340" t="s">
        <v>259</v>
      </c>
      <c r="R1340" t="s">
        <v>369</v>
      </c>
      <c r="S1340" t="s">
        <v>72</v>
      </c>
      <c r="T1340" t="s">
        <v>156</v>
      </c>
      <c r="U1340" t="s">
        <v>116</v>
      </c>
      <c r="V1340" t="s">
        <v>61</v>
      </c>
      <c r="W1340" t="s">
        <v>1627</v>
      </c>
      <c r="X1340" t="s">
        <v>63</v>
      </c>
      <c r="Y1340" t="s">
        <v>64</v>
      </c>
      <c r="Z1340" t="s">
        <v>51</v>
      </c>
      <c r="AA1340" t="s">
        <v>192</v>
      </c>
      <c r="AB1340" t="s">
        <v>408</v>
      </c>
      <c r="AC1340" t="s">
        <v>116</v>
      </c>
      <c r="AD1340" t="s">
        <v>320</v>
      </c>
      <c r="AE1340" t="s">
        <v>337</v>
      </c>
      <c r="AF1340" t="s">
        <v>69</v>
      </c>
      <c r="AG1340" t="s">
        <v>131</v>
      </c>
      <c r="AH1340" t="s">
        <v>71</v>
      </c>
      <c r="AI1340" t="s">
        <v>63</v>
      </c>
      <c r="AJ1340" t="s">
        <v>73</v>
      </c>
      <c r="AK1340" t="s">
        <v>103</v>
      </c>
      <c r="AL1340" t="s">
        <v>75</v>
      </c>
      <c r="AM1340" t="s">
        <v>76</v>
      </c>
      <c r="AN1340" t="s">
        <v>78</v>
      </c>
      <c r="AO1340" t="s">
        <v>168</v>
      </c>
      <c r="AP1340" t="s">
        <v>364</v>
      </c>
      <c r="AQ1340" t="s">
        <v>155</v>
      </c>
      <c r="AR1340" t="s">
        <v>64</v>
      </c>
      <c r="AS1340" t="s">
        <v>81</v>
      </c>
      <c r="AT1340" t="s">
        <v>308</v>
      </c>
      <c r="AU1340" t="s">
        <v>84</v>
      </c>
    </row>
    <row r="1341" spans="1:47" hidden="1" x14ac:dyDescent="0.3">
      <c r="A1341" t="s">
        <v>6038</v>
      </c>
      <c r="B1341" t="s">
        <v>6039</v>
      </c>
      <c r="C1341" s="1" t="str">
        <f t="shared" si="118"/>
        <v>21:0105</v>
      </c>
      <c r="D1341" s="1" t="str">
        <f t="shared" si="119"/>
        <v>21:0042</v>
      </c>
      <c r="E1341" t="s">
        <v>6040</v>
      </c>
      <c r="F1341" t="s">
        <v>6041</v>
      </c>
      <c r="H1341">
        <v>65.523266500000005</v>
      </c>
      <c r="I1341">
        <v>-110.90292100000001</v>
      </c>
      <c r="J1341" s="1" t="str">
        <f t="shared" si="120"/>
        <v>Till</v>
      </c>
      <c r="K1341" s="1" t="str">
        <f t="shared" si="121"/>
        <v>&lt;63 micron</v>
      </c>
      <c r="L1341" t="s">
        <v>51</v>
      </c>
      <c r="M1341" t="s">
        <v>283</v>
      </c>
      <c r="N1341" t="s">
        <v>206</v>
      </c>
      <c r="O1341" t="s">
        <v>315</v>
      </c>
      <c r="P1341" t="s">
        <v>421</v>
      </c>
      <c r="Q1341" t="s">
        <v>81</v>
      </c>
      <c r="R1341" t="s">
        <v>607</v>
      </c>
      <c r="S1341" t="s">
        <v>181</v>
      </c>
      <c r="T1341" t="s">
        <v>338</v>
      </c>
      <c r="U1341" t="s">
        <v>259</v>
      </c>
      <c r="V1341" t="s">
        <v>61</v>
      </c>
      <c r="W1341" t="s">
        <v>480</v>
      </c>
      <c r="X1341" t="s">
        <v>63</v>
      </c>
      <c r="Y1341" t="s">
        <v>64</v>
      </c>
      <c r="Z1341" t="s">
        <v>51</v>
      </c>
      <c r="AA1341" t="s">
        <v>206</v>
      </c>
      <c r="AB1341" t="s">
        <v>606</v>
      </c>
      <c r="AC1341" t="s">
        <v>64</v>
      </c>
      <c r="AD1341" t="s">
        <v>1493</v>
      </c>
      <c r="AE1341" t="s">
        <v>223</v>
      </c>
      <c r="AF1341" t="s">
        <v>69</v>
      </c>
      <c r="AG1341" t="s">
        <v>164</v>
      </c>
      <c r="AH1341" t="s">
        <v>71</v>
      </c>
      <c r="AI1341" t="s">
        <v>430</v>
      </c>
      <c r="AJ1341" t="s">
        <v>73</v>
      </c>
      <c r="AK1341" t="s">
        <v>155</v>
      </c>
      <c r="AL1341" t="s">
        <v>75</v>
      </c>
      <c r="AM1341" t="s">
        <v>76</v>
      </c>
      <c r="AN1341" t="s">
        <v>137</v>
      </c>
      <c r="AO1341" t="s">
        <v>104</v>
      </c>
      <c r="AP1341" t="s">
        <v>239</v>
      </c>
      <c r="AQ1341" t="s">
        <v>55</v>
      </c>
      <c r="AR1341" t="s">
        <v>64</v>
      </c>
      <c r="AS1341" t="s">
        <v>81</v>
      </c>
      <c r="AT1341" t="s">
        <v>327</v>
      </c>
      <c r="AU1341" t="s">
        <v>84</v>
      </c>
    </row>
    <row r="1342" spans="1:47" hidden="1" x14ac:dyDescent="0.3">
      <c r="A1342" t="s">
        <v>6042</v>
      </c>
      <c r="B1342" t="s">
        <v>6043</v>
      </c>
      <c r="C1342" s="1" t="str">
        <f t="shared" si="118"/>
        <v>21:0105</v>
      </c>
      <c r="D1342" s="1" t="str">
        <f t="shared" si="119"/>
        <v>21:0042</v>
      </c>
      <c r="E1342" t="s">
        <v>6044</v>
      </c>
      <c r="F1342" t="s">
        <v>6045</v>
      </c>
      <c r="H1342">
        <v>65.521854399999995</v>
      </c>
      <c r="I1342">
        <v>-110.66745179999999</v>
      </c>
      <c r="J1342" s="1" t="str">
        <f t="shared" si="120"/>
        <v>Till</v>
      </c>
      <c r="K1342" s="1" t="str">
        <f t="shared" si="121"/>
        <v>&lt;63 micron</v>
      </c>
      <c r="L1342" t="s">
        <v>51</v>
      </c>
      <c r="M1342" t="s">
        <v>297</v>
      </c>
      <c r="N1342" t="s">
        <v>53</v>
      </c>
      <c r="O1342" t="s">
        <v>112</v>
      </c>
      <c r="P1342" t="s">
        <v>246</v>
      </c>
      <c r="Q1342" t="s">
        <v>64</v>
      </c>
      <c r="R1342" t="s">
        <v>156</v>
      </c>
      <c r="S1342" t="s">
        <v>181</v>
      </c>
      <c r="T1342" t="s">
        <v>296</v>
      </c>
      <c r="U1342" t="s">
        <v>259</v>
      </c>
      <c r="V1342" t="s">
        <v>147</v>
      </c>
      <c r="W1342" t="s">
        <v>205</v>
      </c>
      <c r="X1342" t="s">
        <v>63</v>
      </c>
      <c r="Y1342" t="s">
        <v>64</v>
      </c>
      <c r="Z1342" t="s">
        <v>51</v>
      </c>
      <c r="AA1342" t="s">
        <v>206</v>
      </c>
      <c r="AB1342" t="s">
        <v>319</v>
      </c>
      <c r="AC1342" t="s">
        <v>56</v>
      </c>
      <c r="AD1342" t="s">
        <v>894</v>
      </c>
      <c r="AE1342" t="s">
        <v>337</v>
      </c>
      <c r="AF1342" t="s">
        <v>106</v>
      </c>
      <c r="AG1342" t="s">
        <v>249</v>
      </c>
      <c r="AH1342" t="s">
        <v>71</v>
      </c>
      <c r="AI1342" t="s">
        <v>226</v>
      </c>
      <c r="AJ1342" t="s">
        <v>73</v>
      </c>
      <c r="AK1342" t="s">
        <v>103</v>
      </c>
      <c r="AL1342" t="s">
        <v>75</v>
      </c>
      <c r="AM1342" t="s">
        <v>76</v>
      </c>
      <c r="AN1342" t="s">
        <v>219</v>
      </c>
      <c r="AO1342" t="s">
        <v>78</v>
      </c>
      <c r="AP1342" t="s">
        <v>89</v>
      </c>
      <c r="AQ1342" t="s">
        <v>126</v>
      </c>
      <c r="AR1342" t="s">
        <v>64</v>
      </c>
      <c r="AS1342" t="s">
        <v>246</v>
      </c>
      <c r="AT1342" t="s">
        <v>272</v>
      </c>
      <c r="AU1342" t="s">
        <v>84</v>
      </c>
    </row>
    <row r="1343" spans="1:47" hidden="1" x14ac:dyDescent="0.3">
      <c r="A1343" t="s">
        <v>6046</v>
      </c>
      <c r="B1343" t="s">
        <v>6047</v>
      </c>
      <c r="C1343" s="1" t="str">
        <f t="shared" si="118"/>
        <v>21:0105</v>
      </c>
      <c r="D1343" s="1" t="str">
        <f t="shared" si="119"/>
        <v>21:0042</v>
      </c>
      <c r="E1343" t="s">
        <v>6048</v>
      </c>
      <c r="F1343" t="s">
        <v>6049</v>
      </c>
      <c r="H1343">
        <v>65.526865999999998</v>
      </c>
      <c r="I1343">
        <v>-110.5574908</v>
      </c>
      <c r="J1343" s="1" t="str">
        <f t="shared" si="120"/>
        <v>Till</v>
      </c>
      <c r="K1343" s="1" t="str">
        <f t="shared" si="121"/>
        <v>&lt;63 micron</v>
      </c>
      <c r="L1343" t="s">
        <v>51</v>
      </c>
      <c r="M1343" t="s">
        <v>209</v>
      </c>
      <c r="N1343" t="s">
        <v>63</v>
      </c>
      <c r="O1343" t="s">
        <v>245</v>
      </c>
      <c r="P1343" t="s">
        <v>321</v>
      </c>
      <c r="Q1343" t="s">
        <v>259</v>
      </c>
      <c r="R1343" t="s">
        <v>382</v>
      </c>
      <c r="S1343" t="s">
        <v>60</v>
      </c>
      <c r="T1343" t="s">
        <v>363</v>
      </c>
      <c r="U1343" t="s">
        <v>81</v>
      </c>
      <c r="V1343" t="s">
        <v>95</v>
      </c>
      <c r="W1343" t="s">
        <v>326</v>
      </c>
      <c r="X1343" t="s">
        <v>97</v>
      </c>
      <c r="Y1343" t="s">
        <v>64</v>
      </c>
      <c r="Z1343" t="s">
        <v>51</v>
      </c>
      <c r="AA1343" t="s">
        <v>276</v>
      </c>
      <c r="AB1343" t="s">
        <v>99</v>
      </c>
      <c r="AC1343" t="s">
        <v>81</v>
      </c>
      <c r="AD1343" t="s">
        <v>81</v>
      </c>
      <c r="AE1343" t="s">
        <v>507</v>
      </c>
      <c r="AF1343" t="s">
        <v>69</v>
      </c>
      <c r="AG1343" t="s">
        <v>296</v>
      </c>
      <c r="AH1343" t="s">
        <v>71</v>
      </c>
      <c r="AI1343" t="s">
        <v>600</v>
      </c>
      <c r="AJ1343" t="s">
        <v>73</v>
      </c>
      <c r="AK1343" t="s">
        <v>91</v>
      </c>
      <c r="AL1343" t="s">
        <v>75</v>
      </c>
      <c r="AM1343" t="s">
        <v>76</v>
      </c>
      <c r="AN1343" t="s">
        <v>78</v>
      </c>
      <c r="AO1343" t="s">
        <v>78</v>
      </c>
      <c r="AP1343" t="s">
        <v>252</v>
      </c>
      <c r="AQ1343" t="s">
        <v>92</v>
      </c>
      <c r="AR1343" t="s">
        <v>64</v>
      </c>
      <c r="AS1343" t="s">
        <v>139</v>
      </c>
      <c r="AT1343" t="s">
        <v>273</v>
      </c>
      <c r="AU1343" t="s">
        <v>84</v>
      </c>
    </row>
    <row r="1344" spans="1:47" hidden="1" x14ac:dyDescent="0.3">
      <c r="A1344" t="s">
        <v>6050</v>
      </c>
      <c r="B1344" t="s">
        <v>6051</v>
      </c>
      <c r="C1344" s="1" t="str">
        <f t="shared" si="118"/>
        <v>21:0105</v>
      </c>
      <c r="D1344" s="1" t="str">
        <f t="shared" si="119"/>
        <v>21:0042</v>
      </c>
      <c r="E1344" t="s">
        <v>6052</v>
      </c>
      <c r="F1344" t="s">
        <v>6053</v>
      </c>
      <c r="H1344">
        <v>65.557753599999998</v>
      </c>
      <c r="I1344">
        <v>-110.6936343</v>
      </c>
      <c r="J1344" s="1" t="str">
        <f t="shared" si="120"/>
        <v>Till</v>
      </c>
      <c r="K1344" s="1" t="str">
        <f t="shared" si="121"/>
        <v>&lt;63 micron</v>
      </c>
      <c r="L1344" t="s">
        <v>51</v>
      </c>
      <c r="M1344" t="s">
        <v>103</v>
      </c>
      <c r="N1344" t="s">
        <v>119</v>
      </c>
      <c r="O1344" t="s">
        <v>90</v>
      </c>
      <c r="P1344" t="s">
        <v>283</v>
      </c>
      <c r="Q1344" t="s">
        <v>64</v>
      </c>
      <c r="R1344" t="s">
        <v>272</v>
      </c>
      <c r="S1344" t="s">
        <v>181</v>
      </c>
      <c r="T1344" t="s">
        <v>548</v>
      </c>
      <c r="U1344" t="s">
        <v>259</v>
      </c>
      <c r="V1344" t="s">
        <v>61</v>
      </c>
      <c r="W1344" t="s">
        <v>480</v>
      </c>
      <c r="X1344" t="s">
        <v>119</v>
      </c>
      <c r="Y1344" t="s">
        <v>64</v>
      </c>
      <c r="Z1344" t="s">
        <v>51</v>
      </c>
      <c r="AA1344" t="s">
        <v>334</v>
      </c>
      <c r="AB1344" t="s">
        <v>487</v>
      </c>
      <c r="AC1344" t="s">
        <v>81</v>
      </c>
      <c r="AD1344" t="s">
        <v>220</v>
      </c>
      <c r="AE1344" t="s">
        <v>176</v>
      </c>
      <c r="AF1344" t="s">
        <v>69</v>
      </c>
      <c r="AG1344" t="s">
        <v>218</v>
      </c>
      <c r="AH1344" t="s">
        <v>194</v>
      </c>
      <c r="AI1344" t="s">
        <v>252</v>
      </c>
      <c r="AJ1344" t="s">
        <v>73</v>
      </c>
      <c r="AK1344" t="s">
        <v>60</v>
      </c>
      <c r="AL1344" t="s">
        <v>75</v>
      </c>
      <c r="AM1344" t="s">
        <v>76</v>
      </c>
      <c r="AN1344" t="s">
        <v>78</v>
      </c>
      <c r="AO1344" t="s">
        <v>78</v>
      </c>
      <c r="AP1344" t="s">
        <v>207</v>
      </c>
      <c r="AQ1344" t="s">
        <v>92</v>
      </c>
      <c r="AR1344" t="s">
        <v>64</v>
      </c>
      <c r="AS1344" t="s">
        <v>126</v>
      </c>
      <c r="AT1344" t="s">
        <v>59</v>
      </c>
      <c r="AU1344" t="s">
        <v>84</v>
      </c>
    </row>
    <row r="1345" spans="1:47" hidden="1" x14ac:dyDescent="0.3">
      <c r="A1345" t="s">
        <v>6054</v>
      </c>
      <c r="B1345" t="s">
        <v>6055</v>
      </c>
      <c r="C1345" s="1" t="str">
        <f t="shared" si="118"/>
        <v>21:0105</v>
      </c>
      <c r="D1345" s="1" t="str">
        <f t="shared" si="119"/>
        <v>21:0042</v>
      </c>
      <c r="E1345" t="s">
        <v>6056</v>
      </c>
      <c r="F1345" t="s">
        <v>6057</v>
      </c>
      <c r="H1345">
        <v>65.574556200000004</v>
      </c>
      <c r="I1345">
        <v>-110.8206553</v>
      </c>
      <c r="J1345" s="1" t="str">
        <f t="shared" si="120"/>
        <v>Till</v>
      </c>
      <c r="K1345" s="1" t="str">
        <f t="shared" si="121"/>
        <v>&lt;63 micron</v>
      </c>
      <c r="L1345" t="s">
        <v>51</v>
      </c>
      <c r="M1345" t="s">
        <v>155</v>
      </c>
      <c r="N1345" t="s">
        <v>53</v>
      </c>
      <c r="O1345" t="s">
        <v>397</v>
      </c>
      <c r="P1345" t="s">
        <v>77</v>
      </c>
      <c r="Q1345" t="s">
        <v>259</v>
      </c>
      <c r="R1345" t="s">
        <v>607</v>
      </c>
      <c r="S1345" t="s">
        <v>97</v>
      </c>
      <c r="T1345" t="s">
        <v>211</v>
      </c>
      <c r="U1345" t="s">
        <v>259</v>
      </c>
      <c r="V1345" t="s">
        <v>61</v>
      </c>
      <c r="W1345" t="s">
        <v>193</v>
      </c>
      <c r="X1345" t="s">
        <v>63</v>
      </c>
      <c r="Y1345" t="s">
        <v>64</v>
      </c>
      <c r="Z1345" t="s">
        <v>51</v>
      </c>
      <c r="AA1345" t="s">
        <v>98</v>
      </c>
      <c r="AB1345" t="s">
        <v>66</v>
      </c>
      <c r="AC1345" t="s">
        <v>64</v>
      </c>
      <c r="AD1345" t="s">
        <v>1493</v>
      </c>
      <c r="AE1345" t="s">
        <v>507</v>
      </c>
      <c r="AF1345" t="s">
        <v>69</v>
      </c>
      <c r="AG1345" t="s">
        <v>346</v>
      </c>
      <c r="AH1345" t="s">
        <v>71</v>
      </c>
      <c r="AI1345" t="s">
        <v>430</v>
      </c>
      <c r="AJ1345" t="s">
        <v>73</v>
      </c>
      <c r="AK1345" t="s">
        <v>210</v>
      </c>
      <c r="AL1345" t="s">
        <v>75</v>
      </c>
      <c r="AM1345" t="s">
        <v>76</v>
      </c>
      <c r="AN1345" t="s">
        <v>78</v>
      </c>
      <c r="AO1345" t="s">
        <v>78</v>
      </c>
      <c r="AP1345" t="s">
        <v>89</v>
      </c>
      <c r="AQ1345" t="s">
        <v>92</v>
      </c>
      <c r="AR1345" t="s">
        <v>64</v>
      </c>
      <c r="AS1345" t="s">
        <v>246</v>
      </c>
      <c r="AT1345" t="s">
        <v>171</v>
      </c>
      <c r="AU1345" t="s">
        <v>84</v>
      </c>
    </row>
    <row r="1346" spans="1:47" hidden="1" x14ac:dyDescent="0.3">
      <c r="A1346" t="s">
        <v>6058</v>
      </c>
      <c r="B1346" t="s">
        <v>6059</v>
      </c>
      <c r="C1346" s="1" t="str">
        <f t="shared" si="118"/>
        <v>21:0105</v>
      </c>
      <c r="D1346" s="1" t="str">
        <f t="shared" si="119"/>
        <v>21:0042</v>
      </c>
      <c r="E1346" t="s">
        <v>6060</v>
      </c>
      <c r="F1346" t="s">
        <v>6061</v>
      </c>
      <c r="H1346">
        <v>65.595382999999998</v>
      </c>
      <c r="I1346">
        <v>-110.9563344</v>
      </c>
      <c r="J1346" s="1" t="str">
        <f t="shared" si="120"/>
        <v>Till</v>
      </c>
      <c r="K1346" s="1" t="str">
        <f t="shared" si="121"/>
        <v>&lt;63 micron</v>
      </c>
      <c r="L1346" t="s">
        <v>51</v>
      </c>
      <c r="M1346" t="s">
        <v>264</v>
      </c>
      <c r="N1346" t="s">
        <v>53</v>
      </c>
      <c r="O1346" t="s">
        <v>233</v>
      </c>
      <c r="P1346" t="s">
        <v>333</v>
      </c>
      <c r="Q1346" t="s">
        <v>64</v>
      </c>
      <c r="R1346" t="s">
        <v>127</v>
      </c>
      <c r="S1346" t="s">
        <v>63</v>
      </c>
      <c r="T1346" t="s">
        <v>382</v>
      </c>
      <c r="U1346" t="s">
        <v>259</v>
      </c>
      <c r="V1346" t="s">
        <v>117</v>
      </c>
      <c r="W1346" t="s">
        <v>100</v>
      </c>
      <c r="X1346" t="s">
        <v>119</v>
      </c>
      <c r="Y1346" t="s">
        <v>64</v>
      </c>
      <c r="Z1346" t="s">
        <v>51</v>
      </c>
      <c r="AA1346" t="s">
        <v>68</v>
      </c>
      <c r="AB1346" t="s">
        <v>487</v>
      </c>
      <c r="AC1346" t="s">
        <v>64</v>
      </c>
      <c r="AD1346" t="s">
        <v>1557</v>
      </c>
      <c r="AE1346" t="s">
        <v>101</v>
      </c>
      <c r="AF1346" t="s">
        <v>69</v>
      </c>
      <c r="AG1346" t="s">
        <v>548</v>
      </c>
      <c r="AH1346" t="s">
        <v>71</v>
      </c>
      <c r="AI1346" t="s">
        <v>298</v>
      </c>
      <c r="AJ1346" t="s">
        <v>73</v>
      </c>
      <c r="AK1346" t="s">
        <v>196</v>
      </c>
      <c r="AL1346" t="s">
        <v>75</v>
      </c>
      <c r="AM1346" t="s">
        <v>76</v>
      </c>
      <c r="AN1346" t="s">
        <v>78</v>
      </c>
      <c r="AO1346" t="s">
        <v>137</v>
      </c>
      <c r="AP1346" t="s">
        <v>72</v>
      </c>
      <c r="AQ1346" t="s">
        <v>55</v>
      </c>
      <c r="AR1346" t="s">
        <v>64</v>
      </c>
      <c r="AS1346" t="s">
        <v>55</v>
      </c>
      <c r="AT1346" t="s">
        <v>369</v>
      </c>
      <c r="AU1346" t="s">
        <v>84</v>
      </c>
    </row>
    <row r="1347" spans="1:47" hidden="1" x14ac:dyDescent="0.3">
      <c r="A1347" t="s">
        <v>6062</v>
      </c>
      <c r="B1347" t="s">
        <v>6063</v>
      </c>
      <c r="C1347" s="1" t="str">
        <f t="shared" si="118"/>
        <v>21:0105</v>
      </c>
      <c r="D1347" s="1" t="str">
        <f t="shared" si="119"/>
        <v>21:0042</v>
      </c>
      <c r="E1347" t="s">
        <v>6064</v>
      </c>
      <c r="F1347" t="s">
        <v>6065</v>
      </c>
      <c r="H1347">
        <v>65.609784099999999</v>
      </c>
      <c r="I1347">
        <v>-110.8311549</v>
      </c>
      <c r="J1347" s="1" t="str">
        <f t="shared" si="120"/>
        <v>Till</v>
      </c>
      <c r="K1347" s="1" t="str">
        <f t="shared" si="121"/>
        <v>&lt;63 micron</v>
      </c>
      <c r="L1347" t="s">
        <v>51</v>
      </c>
      <c r="M1347" t="s">
        <v>271</v>
      </c>
      <c r="N1347" t="s">
        <v>72</v>
      </c>
      <c r="O1347" t="s">
        <v>315</v>
      </c>
      <c r="P1347" t="s">
        <v>314</v>
      </c>
      <c r="Q1347" t="s">
        <v>259</v>
      </c>
      <c r="R1347" t="s">
        <v>414</v>
      </c>
      <c r="S1347" t="s">
        <v>60</v>
      </c>
      <c r="T1347" t="s">
        <v>296</v>
      </c>
      <c r="U1347" t="s">
        <v>81</v>
      </c>
      <c r="V1347" t="s">
        <v>61</v>
      </c>
      <c r="W1347" t="s">
        <v>151</v>
      </c>
      <c r="X1347" t="s">
        <v>63</v>
      </c>
      <c r="Y1347" t="s">
        <v>64</v>
      </c>
      <c r="Z1347" t="s">
        <v>51</v>
      </c>
      <c r="AA1347" t="s">
        <v>336</v>
      </c>
      <c r="AB1347" t="s">
        <v>66</v>
      </c>
      <c r="AC1347" t="s">
        <v>64</v>
      </c>
      <c r="AD1347" t="s">
        <v>685</v>
      </c>
      <c r="AE1347" t="s">
        <v>223</v>
      </c>
      <c r="AF1347" t="s">
        <v>69</v>
      </c>
      <c r="AG1347" t="s">
        <v>68</v>
      </c>
      <c r="AH1347" t="s">
        <v>71</v>
      </c>
      <c r="AI1347" t="s">
        <v>332</v>
      </c>
      <c r="AJ1347" t="s">
        <v>73</v>
      </c>
      <c r="AK1347" t="s">
        <v>103</v>
      </c>
      <c r="AL1347" t="s">
        <v>75</v>
      </c>
      <c r="AM1347" t="s">
        <v>76</v>
      </c>
      <c r="AN1347" t="s">
        <v>117</v>
      </c>
      <c r="AO1347" t="s">
        <v>78</v>
      </c>
      <c r="AP1347" t="s">
        <v>250</v>
      </c>
      <c r="AQ1347" t="s">
        <v>246</v>
      </c>
      <c r="AR1347" t="s">
        <v>64</v>
      </c>
      <c r="AS1347" t="s">
        <v>246</v>
      </c>
      <c r="AT1347" t="s">
        <v>171</v>
      </c>
      <c r="AU1347" t="s">
        <v>84</v>
      </c>
    </row>
    <row r="1348" spans="1:47" hidden="1" x14ac:dyDescent="0.3">
      <c r="A1348" t="s">
        <v>6066</v>
      </c>
      <c r="B1348" t="s">
        <v>6067</v>
      </c>
      <c r="C1348" s="1" t="str">
        <f t="shared" si="118"/>
        <v>21:0105</v>
      </c>
      <c r="D1348" s="1" t="str">
        <f t="shared" si="119"/>
        <v>21:0042</v>
      </c>
      <c r="E1348" t="s">
        <v>6064</v>
      </c>
      <c r="F1348" t="s">
        <v>6068</v>
      </c>
      <c r="H1348">
        <v>65.609784099999999</v>
      </c>
      <c r="I1348">
        <v>-110.8311549</v>
      </c>
      <c r="J1348" s="1" t="str">
        <f t="shared" si="120"/>
        <v>Till</v>
      </c>
      <c r="K1348" s="1" t="str">
        <f t="shared" si="121"/>
        <v>&lt;63 micron</v>
      </c>
      <c r="L1348" t="s">
        <v>51</v>
      </c>
      <c r="M1348" t="s">
        <v>105</v>
      </c>
      <c r="N1348" t="s">
        <v>53</v>
      </c>
      <c r="O1348" t="s">
        <v>282</v>
      </c>
      <c r="P1348" t="s">
        <v>181</v>
      </c>
      <c r="R1348" t="s">
        <v>369</v>
      </c>
      <c r="S1348" t="s">
        <v>181</v>
      </c>
      <c r="T1348" t="s">
        <v>136</v>
      </c>
      <c r="U1348" t="s">
        <v>81</v>
      </c>
      <c r="V1348" t="s">
        <v>61</v>
      </c>
      <c r="W1348" t="s">
        <v>1148</v>
      </c>
      <c r="X1348" t="s">
        <v>119</v>
      </c>
      <c r="Y1348" t="s">
        <v>64</v>
      </c>
      <c r="Z1348" t="s">
        <v>51</v>
      </c>
      <c r="AA1348" t="s">
        <v>192</v>
      </c>
      <c r="AB1348" t="s">
        <v>150</v>
      </c>
      <c r="AC1348" t="s">
        <v>116</v>
      </c>
      <c r="AD1348" t="s">
        <v>246</v>
      </c>
      <c r="AE1348" t="s">
        <v>162</v>
      </c>
      <c r="AF1348" t="s">
        <v>69</v>
      </c>
      <c r="AG1348" t="s">
        <v>192</v>
      </c>
      <c r="AH1348" t="s">
        <v>71</v>
      </c>
      <c r="AI1348" t="s">
        <v>636</v>
      </c>
      <c r="AJ1348" t="s">
        <v>73</v>
      </c>
      <c r="AK1348" t="s">
        <v>314</v>
      </c>
      <c r="AL1348" t="s">
        <v>75</v>
      </c>
      <c r="AM1348" t="s">
        <v>76</v>
      </c>
      <c r="AN1348" t="s">
        <v>61</v>
      </c>
      <c r="AO1348" t="s">
        <v>137</v>
      </c>
      <c r="AP1348" t="s">
        <v>58</v>
      </c>
      <c r="AQ1348" t="s">
        <v>170</v>
      </c>
      <c r="AR1348" t="s">
        <v>64</v>
      </c>
      <c r="AS1348" t="s">
        <v>81</v>
      </c>
      <c r="AT1348" t="s">
        <v>171</v>
      </c>
      <c r="AU1348" t="s">
        <v>6069</v>
      </c>
    </row>
    <row r="1349" spans="1:47" hidden="1" x14ac:dyDescent="0.3">
      <c r="A1349" t="s">
        <v>6070</v>
      </c>
      <c r="B1349" t="s">
        <v>6071</v>
      </c>
      <c r="C1349" s="1" t="str">
        <f t="shared" si="118"/>
        <v>21:0105</v>
      </c>
      <c r="D1349" s="1" t="str">
        <f t="shared" si="119"/>
        <v>21:0042</v>
      </c>
      <c r="E1349" t="s">
        <v>6072</v>
      </c>
      <c r="F1349" t="s">
        <v>6073</v>
      </c>
      <c r="H1349">
        <v>65.580775299999999</v>
      </c>
      <c r="I1349">
        <v>-110.6364588</v>
      </c>
      <c r="J1349" s="1" t="str">
        <f t="shared" si="120"/>
        <v>Till</v>
      </c>
      <c r="K1349" s="1" t="str">
        <f t="shared" si="121"/>
        <v>&lt;63 micron</v>
      </c>
      <c r="L1349" t="s">
        <v>51</v>
      </c>
      <c r="M1349" t="s">
        <v>114</v>
      </c>
      <c r="N1349" t="s">
        <v>181</v>
      </c>
      <c r="O1349" t="s">
        <v>707</v>
      </c>
      <c r="P1349" t="s">
        <v>170</v>
      </c>
      <c r="Q1349" t="s">
        <v>81</v>
      </c>
      <c r="R1349" t="s">
        <v>218</v>
      </c>
      <c r="S1349" t="s">
        <v>119</v>
      </c>
      <c r="T1349" t="s">
        <v>346</v>
      </c>
      <c r="U1349" t="s">
        <v>81</v>
      </c>
      <c r="V1349" t="s">
        <v>154</v>
      </c>
      <c r="W1349" t="s">
        <v>697</v>
      </c>
      <c r="X1349" t="s">
        <v>97</v>
      </c>
      <c r="Y1349" t="s">
        <v>64</v>
      </c>
      <c r="Z1349" t="s">
        <v>51</v>
      </c>
      <c r="AA1349" t="s">
        <v>101</v>
      </c>
      <c r="AB1349" t="s">
        <v>121</v>
      </c>
      <c r="AC1349" t="s">
        <v>259</v>
      </c>
      <c r="AD1349" t="s">
        <v>407</v>
      </c>
      <c r="AE1349" t="s">
        <v>507</v>
      </c>
      <c r="AF1349" t="s">
        <v>69</v>
      </c>
      <c r="AG1349" t="s">
        <v>284</v>
      </c>
      <c r="AH1349" t="s">
        <v>71</v>
      </c>
      <c r="AI1349" t="s">
        <v>321</v>
      </c>
      <c r="AJ1349" t="s">
        <v>73</v>
      </c>
      <c r="AK1349" t="s">
        <v>297</v>
      </c>
      <c r="AL1349" t="s">
        <v>75</v>
      </c>
      <c r="AM1349" t="s">
        <v>76</v>
      </c>
      <c r="AN1349" t="s">
        <v>78</v>
      </c>
      <c r="AO1349" t="s">
        <v>78</v>
      </c>
      <c r="AP1349" t="s">
        <v>63</v>
      </c>
      <c r="AQ1349" t="s">
        <v>81</v>
      </c>
      <c r="AR1349" t="s">
        <v>64</v>
      </c>
      <c r="AS1349" t="s">
        <v>77</v>
      </c>
      <c r="AT1349" t="s">
        <v>93</v>
      </c>
      <c r="AU1349" t="s">
        <v>84</v>
      </c>
    </row>
    <row r="1350" spans="1:47" hidden="1" x14ac:dyDescent="0.3">
      <c r="A1350" t="s">
        <v>6074</v>
      </c>
      <c r="B1350" t="s">
        <v>6075</v>
      </c>
      <c r="C1350" s="1" t="str">
        <f t="shared" si="118"/>
        <v>21:0105</v>
      </c>
      <c r="D1350" s="1" t="str">
        <f t="shared" si="119"/>
        <v>21:0042</v>
      </c>
      <c r="E1350" t="s">
        <v>6076</v>
      </c>
      <c r="F1350" t="s">
        <v>6077</v>
      </c>
      <c r="H1350">
        <v>65.605381899999998</v>
      </c>
      <c r="I1350">
        <v>-110.6867809</v>
      </c>
      <c r="J1350" s="1" t="str">
        <f t="shared" si="120"/>
        <v>Till</v>
      </c>
      <c r="K1350" s="1" t="str">
        <f t="shared" si="121"/>
        <v>&lt;63 micron</v>
      </c>
      <c r="L1350" t="s">
        <v>51</v>
      </c>
      <c r="M1350" t="s">
        <v>60</v>
      </c>
      <c r="N1350" t="s">
        <v>181</v>
      </c>
      <c r="O1350" t="s">
        <v>245</v>
      </c>
      <c r="P1350" t="s">
        <v>81</v>
      </c>
      <c r="Q1350" t="s">
        <v>64</v>
      </c>
      <c r="R1350" t="s">
        <v>273</v>
      </c>
      <c r="S1350" t="s">
        <v>60</v>
      </c>
      <c r="T1350" t="s">
        <v>363</v>
      </c>
      <c r="U1350" t="s">
        <v>81</v>
      </c>
      <c r="V1350" t="s">
        <v>61</v>
      </c>
      <c r="W1350" t="s">
        <v>253</v>
      </c>
      <c r="X1350" t="s">
        <v>97</v>
      </c>
      <c r="Y1350" t="s">
        <v>64</v>
      </c>
      <c r="Z1350" t="s">
        <v>51</v>
      </c>
      <c r="AA1350" t="s">
        <v>276</v>
      </c>
      <c r="AB1350" t="s">
        <v>66</v>
      </c>
      <c r="AC1350" t="s">
        <v>81</v>
      </c>
      <c r="AD1350" t="s">
        <v>407</v>
      </c>
      <c r="AE1350" t="s">
        <v>419</v>
      </c>
      <c r="AF1350" t="s">
        <v>69</v>
      </c>
      <c r="AG1350" t="s">
        <v>296</v>
      </c>
      <c r="AH1350" t="s">
        <v>194</v>
      </c>
      <c r="AI1350" t="s">
        <v>74</v>
      </c>
      <c r="AJ1350" t="s">
        <v>73</v>
      </c>
      <c r="AK1350" t="s">
        <v>421</v>
      </c>
      <c r="AL1350" t="s">
        <v>75</v>
      </c>
      <c r="AM1350" t="s">
        <v>76</v>
      </c>
      <c r="AN1350" t="s">
        <v>78</v>
      </c>
      <c r="AO1350" t="s">
        <v>168</v>
      </c>
      <c r="AP1350" t="s">
        <v>636</v>
      </c>
      <c r="AQ1350" t="s">
        <v>77</v>
      </c>
      <c r="AR1350" t="s">
        <v>64</v>
      </c>
      <c r="AS1350" t="s">
        <v>82</v>
      </c>
      <c r="AT1350" t="s">
        <v>171</v>
      </c>
      <c r="AU1350" t="s">
        <v>84</v>
      </c>
    </row>
    <row r="1351" spans="1:47" hidden="1" x14ac:dyDescent="0.3">
      <c r="A1351" t="s">
        <v>6078</v>
      </c>
      <c r="B1351" t="s">
        <v>6079</v>
      </c>
      <c r="C1351" s="1" t="str">
        <f t="shared" ref="C1351:C1382" si="122">HYPERLINK("https://geochem.nrcan.gc.ca/cdogs/content/bdl/bdl210105_e.htm", "21:0105")</f>
        <v>21:0105</v>
      </c>
      <c r="D1351" s="1" t="str">
        <f t="shared" ref="D1351:D1382" si="123">HYPERLINK("https://geochem.nrcan.gc.ca/cdogs/content/svy/svy210042_e.htm", "21:0042")</f>
        <v>21:0042</v>
      </c>
      <c r="E1351" t="s">
        <v>6080</v>
      </c>
      <c r="F1351" t="s">
        <v>6081</v>
      </c>
      <c r="H1351">
        <v>65.660849999999996</v>
      </c>
      <c r="I1351">
        <v>-110.7736341</v>
      </c>
      <c r="J1351" s="1" t="str">
        <f t="shared" ref="J1351:J1382" si="124">HYPERLINK("https://geochem.nrcan.gc.ca/cdogs/content/kwd/kwd020044_e.htm", "Till")</f>
        <v>Till</v>
      </c>
      <c r="K1351" s="1" t="str">
        <f t="shared" ref="K1351:K1382" si="125">HYPERLINK("https://geochem.nrcan.gc.ca/cdogs/content/kwd/kwd080004_e.htm", "&lt;63 micron")</f>
        <v>&lt;63 micron</v>
      </c>
      <c r="L1351" t="s">
        <v>51</v>
      </c>
      <c r="M1351" t="s">
        <v>298</v>
      </c>
      <c r="N1351" t="s">
        <v>53</v>
      </c>
      <c r="O1351" t="s">
        <v>163</v>
      </c>
      <c r="P1351" t="s">
        <v>473</v>
      </c>
      <c r="Q1351" t="s">
        <v>64</v>
      </c>
      <c r="R1351" t="s">
        <v>296</v>
      </c>
      <c r="S1351" t="s">
        <v>60</v>
      </c>
      <c r="T1351" t="s">
        <v>470</v>
      </c>
      <c r="U1351" t="s">
        <v>64</v>
      </c>
      <c r="V1351" t="s">
        <v>154</v>
      </c>
      <c r="W1351" t="s">
        <v>117</v>
      </c>
      <c r="X1351" t="s">
        <v>97</v>
      </c>
      <c r="Y1351" t="s">
        <v>64</v>
      </c>
      <c r="Z1351" t="s">
        <v>51</v>
      </c>
      <c r="AA1351" t="s">
        <v>152</v>
      </c>
      <c r="AB1351" t="s">
        <v>99</v>
      </c>
      <c r="AC1351" t="s">
        <v>81</v>
      </c>
      <c r="AD1351" t="s">
        <v>222</v>
      </c>
      <c r="AE1351" t="s">
        <v>337</v>
      </c>
      <c r="AF1351" t="s">
        <v>69</v>
      </c>
      <c r="AG1351" t="s">
        <v>101</v>
      </c>
      <c r="AH1351" t="s">
        <v>71</v>
      </c>
      <c r="AI1351" t="s">
        <v>355</v>
      </c>
      <c r="AJ1351" t="s">
        <v>73</v>
      </c>
      <c r="AK1351" t="s">
        <v>405</v>
      </c>
      <c r="AL1351" t="s">
        <v>75</v>
      </c>
      <c r="AM1351" t="s">
        <v>76</v>
      </c>
      <c r="AN1351" t="s">
        <v>78</v>
      </c>
      <c r="AO1351" t="s">
        <v>78</v>
      </c>
      <c r="AP1351" t="s">
        <v>298</v>
      </c>
      <c r="AQ1351" t="s">
        <v>77</v>
      </c>
      <c r="AR1351" t="s">
        <v>64</v>
      </c>
      <c r="AS1351" t="s">
        <v>139</v>
      </c>
      <c r="AT1351" t="s">
        <v>171</v>
      </c>
      <c r="AU1351" t="s">
        <v>84</v>
      </c>
    </row>
    <row r="1352" spans="1:47" hidden="1" x14ac:dyDescent="0.3">
      <c r="A1352" t="s">
        <v>6082</v>
      </c>
      <c r="B1352" t="s">
        <v>6083</v>
      </c>
      <c r="C1352" s="1" t="str">
        <f t="shared" si="122"/>
        <v>21:0105</v>
      </c>
      <c r="D1352" s="1" t="str">
        <f t="shared" si="123"/>
        <v>21:0042</v>
      </c>
      <c r="E1352" t="s">
        <v>6084</v>
      </c>
      <c r="F1352" t="s">
        <v>6085</v>
      </c>
      <c r="H1352">
        <v>65.679258099999998</v>
      </c>
      <c r="I1352">
        <v>-110.9059926</v>
      </c>
      <c r="J1352" s="1" t="str">
        <f t="shared" si="124"/>
        <v>Till</v>
      </c>
      <c r="K1352" s="1" t="str">
        <f t="shared" si="125"/>
        <v>&lt;63 micron</v>
      </c>
      <c r="L1352" t="s">
        <v>51</v>
      </c>
      <c r="M1352" t="s">
        <v>533</v>
      </c>
      <c r="N1352" t="s">
        <v>60</v>
      </c>
      <c r="O1352" t="s">
        <v>245</v>
      </c>
      <c r="P1352" t="s">
        <v>116</v>
      </c>
      <c r="Q1352" t="s">
        <v>81</v>
      </c>
      <c r="R1352" t="s">
        <v>211</v>
      </c>
      <c r="S1352" t="s">
        <v>60</v>
      </c>
      <c r="T1352" t="s">
        <v>318</v>
      </c>
      <c r="U1352" t="s">
        <v>81</v>
      </c>
      <c r="V1352" t="s">
        <v>95</v>
      </c>
      <c r="W1352" t="s">
        <v>300</v>
      </c>
      <c r="X1352" t="s">
        <v>97</v>
      </c>
      <c r="Y1352" t="s">
        <v>64</v>
      </c>
      <c r="Z1352" t="s">
        <v>51</v>
      </c>
      <c r="AA1352" t="s">
        <v>276</v>
      </c>
      <c r="AB1352" t="s">
        <v>102</v>
      </c>
      <c r="AC1352" t="s">
        <v>81</v>
      </c>
      <c r="AD1352" t="s">
        <v>82</v>
      </c>
      <c r="AE1352" t="s">
        <v>337</v>
      </c>
      <c r="AF1352" t="s">
        <v>69</v>
      </c>
      <c r="AG1352" t="s">
        <v>164</v>
      </c>
      <c r="AH1352" t="s">
        <v>71</v>
      </c>
      <c r="AI1352" t="s">
        <v>125</v>
      </c>
      <c r="AJ1352" t="s">
        <v>73</v>
      </c>
      <c r="AK1352" t="s">
        <v>421</v>
      </c>
      <c r="AL1352" t="s">
        <v>75</v>
      </c>
      <c r="AM1352" t="s">
        <v>76</v>
      </c>
      <c r="AN1352" t="s">
        <v>253</v>
      </c>
      <c r="AO1352" t="s">
        <v>78</v>
      </c>
      <c r="AP1352" t="s">
        <v>584</v>
      </c>
      <c r="AQ1352" t="s">
        <v>117</v>
      </c>
      <c r="AR1352" t="s">
        <v>64</v>
      </c>
      <c r="AS1352" t="s">
        <v>139</v>
      </c>
      <c r="AT1352" t="s">
        <v>171</v>
      </c>
      <c r="AU1352" t="s">
        <v>84</v>
      </c>
    </row>
    <row r="1353" spans="1:47" hidden="1" x14ac:dyDescent="0.3">
      <c r="A1353" t="s">
        <v>6086</v>
      </c>
      <c r="B1353" t="s">
        <v>6087</v>
      </c>
      <c r="C1353" s="1" t="str">
        <f t="shared" si="122"/>
        <v>21:0105</v>
      </c>
      <c r="D1353" s="1" t="str">
        <f t="shared" si="123"/>
        <v>21:0042</v>
      </c>
      <c r="E1353" t="s">
        <v>6088</v>
      </c>
      <c r="F1353" t="s">
        <v>6089</v>
      </c>
      <c r="H1353">
        <v>65.724251600000002</v>
      </c>
      <c r="I1353">
        <v>-110.7226167</v>
      </c>
      <c r="J1353" s="1" t="str">
        <f t="shared" si="124"/>
        <v>Till</v>
      </c>
      <c r="K1353" s="1" t="str">
        <f t="shared" si="125"/>
        <v>&lt;63 micron</v>
      </c>
      <c r="L1353" t="s">
        <v>51</v>
      </c>
      <c r="M1353" t="s">
        <v>153</v>
      </c>
      <c r="N1353" t="s">
        <v>56</v>
      </c>
      <c r="O1353" t="s">
        <v>375</v>
      </c>
      <c r="P1353" t="s">
        <v>348</v>
      </c>
      <c r="Q1353" t="s">
        <v>259</v>
      </c>
      <c r="R1353" t="s">
        <v>413</v>
      </c>
      <c r="S1353" t="s">
        <v>181</v>
      </c>
      <c r="T1353" t="s">
        <v>65</v>
      </c>
      <c r="U1353" t="s">
        <v>259</v>
      </c>
      <c r="V1353" t="s">
        <v>61</v>
      </c>
      <c r="W1353" t="s">
        <v>285</v>
      </c>
      <c r="X1353" t="s">
        <v>63</v>
      </c>
      <c r="Y1353" t="s">
        <v>64</v>
      </c>
      <c r="Z1353" t="s">
        <v>51</v>
      </c>
      <c r="AA1353" t="s">
        <v>470</v>
      </c>
      <c r="AB1353" t="s">
        <v>408</v>
      </c>
      <c r="AC1353" t="s">
        <v>116</v>
      </c>
      <c r="AD1353" t="s">
        <v>1148</v>
      </c>
      <c r="AE1353" t="s">
        <v>337</v>
      </c>
      <c r="AF1353" t="s">
        <v>69</v>
      </c>
      <c r="AG1353" t="s">
        <v>249</v>
      </c>
      <c r="AH1353" t="s">
        <v>194</v>
      </c>
      <c r="AI1353" t="s">
        <v>74</v>
      </c>
      <c r="AJ1353" t="s">
        <v>73</v>
      </c>
      <c r="AK1353" t="s">
        <v>167</v>
      </c>
      <c r="AL1353" t="s">
        <v>75</v>
      </c>
      <c r="AM1353" t="s">
        <v>76</v>
      </c>
      <c r="AN1353" t="s">
        <v>147</v>
      </c>
      <c r="AO1353" t="s">
        <v>78</v>
      </c>
      <c r="AP1353" t="s">
        <v>309</v>
      </c>
      <c r="AQ1353" t="s">
        <v>82</v>
      </c>
      <c r="AR1353" t="s">
        <v>64</v>
      </c>
      <c r="AS1353" t="s">
        <v>82</v>
      </c>
      <c r="AT1353" t="s">
        <v>414</v>
      </c>
      <c r="AU1353" t="s">
        <v>84</v>
      </c>
    </row>
    <row r="1354" spans="1:47" hidden="1" x14ac:dyDescent="0.3">
      <c r="A1354" t="s">
        <v>6090</v>
      </c>
      <c r="B1354" t="s">
        <v>6091</v>
      </c>
      <c r="C1354" s="1" t="str">
        <f t="shared" si="122"/>
        <v>21:0105</v>
      </c>
      <c r="D1354" s="1" t="str">
        <f t="shared" si="123"/>
        <v>21:0042</v>
      </c>
      <c r="E1354" t="s">
        <v>6092</v>
      </c>
      <c r="F1354" t="s">
        <v>6093</v>
      </c>
      <c r="H1354">
        <v>65.694024799999994</v>
      </c>
      <c r="I1354">
        <v>-110.6731465</v>
      </c>
      <c r="J1354" s="1" t="str">
        <f t="shared" si="124"/>
        <v>Till</v>
      </c>
      <c r="K1354" s="1" t="str">
        <f t="shared" si="125"/>
        <v>&lt;63 micron</v>
      </c>
      <c r="L1354" t="s">
        <v>51</v>
      </c>
      <c r="M1354" t="s">
        <v>288</v>
      </c>
      <c r="N1354" t="s">
        <v>116</v>
      </c>
      <c r="O1354" t="s">
        <v>216</v>
      </c>
      <c r="P1354" t="s">
        <v>91</v>
      </c>
      <c r="Q1354" t="s">
        <v>64</v>
      </c>
      <c r="R1354" t="s">
        <v>156</v>
      </c>
      <c r="S1354" t="s">
        <v>116</v>
      </c>
      <c r="T1354" t="s">
        <v>192</v>
      </c>
      <c r="U1354" t="s">
        <v>81</v>
      </c>
      <c r="V1354" t="s">
        <v>95</v>
      </c>
      <c r="W1354" t="s">
        <v>708</v>
      </c>
      <c r="X1354" t="s">
        <v>63</v>
      </c>
      <c r="Y1354" t="s">
        <v>64</v>
      </c>
      <c r="Z1354" t="s">
        <v>51</v>
      </c>
      <c r="AA1354" t="s">
        <v>206</v>
      </c>
      <c r="AB1354" t="s">
        <v>134</v>
      </c>
      <c r="AC1354" t="s">
        <v>64</v>
      </c>
      <c r="AD1354" t="s">
        <v>286</v>
      </c>
      <c r="AE1354" t="s">
        <v>223</v>
      </c>
      <c r="AF1354" t="s">
        <v>69</v>
      </c>
      <c r="AG1354" t="s">
        <v>65</v>
      </c>
      <c r="AH1354" t="s">
        <v>194</v>
      </c>
      <c r="AI1354" t="s">
        <v>181</v>
      </c>
      <c r="AJ1354" t="s">
        <v>73</v>
      </c>
      <c r="AK1354" t="s">
        <v>155</v>
      </c>
      <c r="AL1354" t="s">
        <v>75</v>
      </c>
      <c r="AM1354" t="s">
        <v>76</v>
      </c>
      <c r="AN1354" t="s">
        <v>78</v>
      </c>
      <c r="AO1354" t="s">
        <v>168</v>
      </c>
      <c r="AP1354" t="s">
        <v>119</v>
      </c>
      <c r="AQ1354" t="s">
        <v>246</v>
      </c>
      <c r="AR1354" t="s">
        <v>64</v>
      </c>
      <c r="AS1354" t="s">
        <v>82</v>
      </c>
      <c r="AT1354" t="s">
        <v>171</v>
      </c>
      <c r="AU1354" t="s">
        <v>84</v>
      </c>
    </row>
    <row r="1355" spans="1:47" hidden="1" x14ac:dyDescent="0.3">
      <c r="A1355" t="s">
        <v>6094</v>
      </c>
      <c r="B1355" t="s">
        <v>6095</v>
      </c>
      <c r="C1355" s="1" t="str">
        <f t="shared" si="122"/>
        <v>21:0105</v>
      </c>
      <c r="D1355" s="1" t="str">
        <f t="shared" si="123"/>
        <v>21:0042</v>
      </c>
      <c r="E1355" t="s">
        <v>6096</v>
      </c>
      <c r="F1355" t="s">
        <v>6097</v>
      </c>
      <c r="H1355">
        <v>65.737254500000006</v>
      </c>
      <c r="I1355">
        <v>-110.5857991</v>
      </c>
      <c r="J1355" s="1" t="str">
        <f t="shared" si="124"/>
        <v>Till</v>
      </c>
      <c r="K1355" s="1" t="str">
        <f t="shared" si="125"/>
        <v>&lt;63 micron</v>
      </c>
      <c r="L1355" t="s">
        <v>51</v>
      </c>
      <c r="M1355" t="s">
        <v>170</v>
      </c>
      <c r="N1355" t="s">
        <v>81</v>
      </c>
      <c r="O1355" t="s">
        <v>707</v>
      </c>
      <c r="P1355" t="s">
        <v>126</v>
      </c>
      <c r="Q1355" t="s">
        <v>81</v>
      </c>
      <c r="R1355" t="s">
        <v>249</v>
      </c>
      <c r="S1355" t="s">
        <v>181</v>
      </c>
      <c r="T1355" t="s">
        <v>65</v>
      </c>
      <c r="U1355" t="s">
        <v>81</v>
      </c>
      <c r="V1355" t="s">
        <v>61</v>
      </c>
      <c r="W1355" t="s">
        <v>672</v>
      </c>
      <c r="X1355" t="s">
        <v>181</v>
      </c>
      <c r="Y1355" t="s">
        <v>64</v>
      </c>
      <c r="Z1355" t="s">
        <v>51</v>
      </c>
      <c r="AA1355" t="s">
        <v>470</v>
      </c>
      <c r="AB1355" t="s">
        <v>134</v>
      </c>
      <c r="AC1355" t="s">
        <v>56</v>
      </c>
      <c r="AD1355" t="s">
        <v>362</v>
      </c>
      <c r="AE1355" t="s">
        <v>337</v>
      </c>
      <c r="AF1355" t="s">
        <v>69</v>
      </c>
      <c r="AG1355" t="s">
        <v>382</v>
      </c>
      <c r="AH1355" t="s">
        <v>71</v>
      </c>
      <c r="AI1355" t="s">
        <v>125</v>
      </c>
      <c r="AJ1355" t="s">
        <v>73</v>
      </c>
      <c r="AK1355" t="s">
        <v>155</v>
      </c>
      <c r="AL1355" t="s">
        <v>75</v>
      </c>
      <c r="AM1355" t="s">
        <v>76</v>
      </c>
      <c r="AN1355" t="s">
        <v>78</v>
      </c>
      <c r="AO1355" t="s">
        <v>78</v>
      </c>
      <c r="AP1355" t="s">
        <v>929</v>
      </c>
      <c r="AQ1355" t="s">
        <v>126</v>
      </c>
      <c r="AR1355" t="s">
        <v>64</v>
      </c>
      <c r="AS1355" t="s">
        <v>77</v>
      </c>
      <c r="AT1355" t="s">
        <v>171</v>
      </c>
      <c r="AU1355" t="s">
        <v>84</v>
      </c>
    </row>
    <row r="1356" spans="1:47" hidden="1" x14ac:dyDescent="0.3">
      <c r="A1356" t="s">
        <v>6098</v>
      </c>
      <c r="B1356" t="s">
        <v>6099</v>
      </c>
      <c r="C1356" s="1" t="str">
        <f t="shared" si="122"/>
        <v>21:0105</v>
      </c>
      <c r="D1356" s="1" t="str">
        <f t="shared" si="123"/>
        <v>21:0042</v>
      </c>
      <c r="E1356" t="s">
        <v>6100</v>
      </c>
      <c r="F1356" t="s">
        <v>6101</v>
      </c>
      <c r="H1356">
        <v>65.627975599999999</v>
      </c>
      <c r="I1356">
        <v>-110.5426956</v>
      </c>
      <c r="J1356" s="1" t="str">
        <f t="shared" si="124"/>
        <v>Till</v>
      </c>
      <c r="K1356" s="1" t="str">
        <f t="shared" si="125"/>
        <v>&lt;63 micron</v>
      </c>
      <c r="L1356" t="s">
        <v>51</v>
      </c>
      <c r="M1356" t="s">
        <v>600</v>
      </c>
      <c r="N1356" t="s">
        <v>56</v>
      </c>
      <c r="O1356" t="s">
        <v>203</v>
      </c>
      <c r="P1356" t="s">
        <v>340</v>
      </c>
      <c r="Q1356" t="s">
        <v>81</v>
      </c>
      <c r="R1356" t="s">
        <v>607</v>
      </c>
      <c r="S1356" t="s">
        <v>60</v>
      </c>
      <c r="T1356" t="s">
        <v>192</v>
      </c>
      <c r="U1356" t="s">
        <v>259</v>
      </c>
      <c r="V1356" t="s">
        <v>95</v>
      </c>
      <c r="W1356" t="s">
        <v>253</v>
      </c>
      <c r="X1356" t="s">
        <v>63</v>
      </c>
      <c r="Y1356" t="s">
        <v>64</v>
      </c>
      <c r="Z1356" t="s">
        <v>51</v>
      </c>
      <c r="AA1356" t="s">
        <v>206</v>
      </c>
      <c r="AB1356" t="s">
        <v>66</v>
      </c>
      <c r="AC1356" t="s">
        <v>116</v>
      </c>
      <c r="AD1356" t="s">
        <v>469</v>
      </c>
      <c r="AE1356" t="s">
        <v>152</v>
      </c>
      <c r="AF1356" t="s">
        <v>69</v>
      </c>
      <c r="AG1356" t="s">
        <v>382</v>
      </c>
      <c r="AH1356" t="s">
        <v>71</v>
      </c>
      <c r="AI1356" t="s">
        <v>124</v>
      </c>
      <c r="AJ1356" t="s">
        <v>73</v>
      </c>
      <c r="AK1356" t="s">
        <v>155</v>
      </c>
      <c r="AL1356" t="s">
        <v>75</v>
      </c>
      <c r="AM1356" t="s">
        <v>76</v>
      </c>
      <c r="AN1356" t="s">
        <v>78</v>
      </c>
      <c r="AO1356" t="s">
        <v>78</v>
      </c>
      <c r="AP1356" t="s">
        <v>250</v>
      </c>
      <c r="AQ1356" t="s">
        <v>77</v>
      </c>
      <c r="AR1356" t="s">
        <v>64</v>
      </c>
      <c r="AS1356" t="s">
        <v>82</v>
      </c>
      <c r="AT1356" t="s">
        <v>171</v>
      </c>
      <c r="AU1356" t="s">
        <v>84</v>
      </c>
    </row>
    <row r="1357" spans="1:47" hidden="1" x14ac:dyDescent="0.3">
      <c r="A1357" t="s">
        <v>6102</v>
      </c>
      <c r="B1357" t="s">
        <v>6103</v>
      </c>
      <c r="C1357" s="1" t="str">
        <f t="shared" si="122"/>
        <v>21:0105</v>
      </c>
      <c r="D1357" s="1" t="str">
        <f t="shared" si="123"/>
        <v>21:0042</v>
      </c>
      <c r="E1357" t="s">
        <v>6104</v>
      </c>
      <c r="F1357" t="s">
        <v>6105</v>
      </c>
      <c r="H1357">
        <v>65.772049300000006</v>
      </c>
      <c r="I1357">
        <v>-110.9114417</v>
      </c>
      <c r="J1357" s="1" t="str">
        <f t="shared" si="124"/>
        <v>Till</v>
      </c>
      <c r="K1357" s="1" t="str">
        <f t="shared" si="125"/>
        <v>&lt;63 micron</v>
      </c>
      <c r="L1357" t="s">
        <v>51</v>
      </c>
      <c r="M1357" t="s">
        <v>52</v>
      </c>
      <c r="N1357" t="s">
        <v>53</v>
      </c>
      <c r="O1357" t="s">
        <v>270</v>
      </c>
      <c r="P1357" t="s">
        <v>105</v>
      </c>
      <c r="Q1357" t="s">
        <v>81</v>
      </c>
      <c r="R1357" t="s">
        <v>218</v>
      </c>
      <c r="S1357" t="s">
        <v>181</v>
      </c>
      <c r="T1357" t="s">
        <v>149</v>
      </c>
      <c r="U1357" t="s">
        <v>81</v>
      </c>
      <c r="V1357" t="s">
        <v>95</v>
      </c>
      <c r="W1357" t="s">
        <v>237</v>
      </c>
      <c r="X1357" t="s">
        <v>97</v>
      </c>
      <c r="Y1357" t="s">
        <v>64</v>
      </c>
      <c r="Z1357" t="s">
        <v>51</v>
      </c>
      <c r="AA1357" t="s">
        <v>101</v>
      </c>
      <c r="AB1357" t="s">
        <v>236</v>
      </c>
      <c r="AC1357" t="s">
        <v>60</v>
      </c>
      <c r="AD1357" t="s">
        <v>320</v>
      </c>
      <c r="AE1357" t="s">
        <v>419</v>
      </c>
      <c r="AF1357" t="s">
        <v>69</v>
      </c>
      <c r="AG1357" t="s">
        <v>354</v>
      </c>
      <c r="AH1357" t="s">
        <v>71</v>
      </c>
      <c r="AI1357" t="s">
        <v>124</v>
      </c>
      <c r="AJ1357" t="s">
        <v>73</v>
      </c>
      <c r="AK1357" t="s">
        <v>105</v>
      </c>
      <c r="AL1357" t="s">
        <v>75</v>
      </c>
      <c r="AM1357" t="s">
        <v>76</v>
      </c>
      <c r="AN1357" t="s">
        <v>78</v>
      </c>
      <c r="AO1357" t="s">
        <v>78</v>
      </c>
      <c r="AP1357" t="s">
        <v>161</v>
      </c>
      <c r="AQ1357" t="s">
        <v>82</v>
      </c>
      <c r="AR1357" t="s">
        <v>64</v>
      </c>
      <c r="AS1357" t="s">
        <v>81</v>
      </c>
      <c r="AT1357" t="s">
        <v>171</v>
      </c>
      <c r="AU1357" t="s">
        <v>84</v>
      </c>
    </row>
    <row r="1358" spans="1:47" hidden="1" x14ac:dyDescent="0.3">
      <c r="A1358" t="s">
        <v>6106</v>
      </c>
      <c r="B1358" t="s">
        <v>6107</v>
      </c>
      <c r="C1358" s="1" t="str">
        <f t="shared" si="122"/>
        <v>21:0105</v>
      </c>
      <c r="D1358" s="1" t="str">
        <f t="shared" si="123"/>
        <v>21:0042</v>
      </c>
      <c r="E1358" t="s">
        <v>6108</v>
      </c>
      <c r="F1358" t="s">
        <v>6109</v>
      </c>
      <c r="H1358">
        <v>65.778224100000003</v>
      </c>
      <c r="I1358">
        <v>-110.7068553</v>
      </c>
      <c r="J1358" s="1" t="str">
        <f t="shared" si="124"/>
        <v>Till</v>
      </c>
      <c r="K1358" s="1" t="str">
        <f t="shared" si="125"/>
        <v>&lt;63 micron</v>
      </c>
      <c r="L1358" t="s">
        <v>51</v>
      </c>
      <c r="M1358" t="s">
        <v>481</v>
      </c>
      <c r="N1358" t="s">
        <v>53</v>
      </c>
      <c r="O1358" t="s">
        <v>245</v>
      </c>
      <c r="P1358" t="s">
        <v>299</v>
      </c>
      <c r="Q1358" t="s">
        <v>64</v>
      </c>
      <c r="R1358" t="s">
        <v>249</v>
      </c>
      <c r="S1358" t="s">
        <v>60</v>
      </c>
      <c r="T1358" t="s">
        <v>318</v>
      </c>
      <c r="U1358" t="s">
        <v>81</v>
      </c>
      <c r="V1358" t="s">
        <v>147</v>
      </c>
      <c r="W1358" t="s">
        <v>728</v>
      </c>
      <c r="X1358" t="s">
        <v>97</v>
      </c>
      <c r="Y1358" t="s">
        <v>64</v>
      </c>
      <c r="Z1358" t="s">
        <v>51</v>
      </c>
      <c r="AA1358" t="s">
        <v>98</v>
      </c>
      <c r="AB1358" t="s">
        <v>66</v>
      </c>
      <c r="AC1358" t="s">
        <v>259</v>
      </c>
      <c r="AD1358" t="s">
        <v>415</v>
      </c>
      <c r="AE1358" t="s">
        <v>287</v>
      </c>
      <c r="AF1358" t="s">
        <v>69</v>
      </c>
      <c r="AG1358" t="s">
        <v>384</v>
      </c>
      <c r="AH1358" t="s">
        <v>71</v>
      </c>
      <c r="AI1358" t="s">
        <v>124</v>
      </c>
      <c r="AJ1358" t="s">
        <v>73</v>
      </c>
      <c r="AK1358" t="s">
        <v>155</v>
      </c>
      <c r="AL1358" t="s">
        <v>75</v>
      </c>
      <c r="AM1358" t="s">
        <v>76</v>
      </c>
      <c r="AN1358" t="s">
        <v>78</v>
      </c>
      <c r="AO1358" t="s">
        <v>78</v>
      </c>
      <c r="AP1358" t="s">
        <v>474</v>
      </c>
      <c r="AQ1358" t="s">
        <v>55</v>
      </c>
      <c r="AR1358" t="s">
        <v>64</v>
      </c>
      <c r="AS1358" t="s">
        <v>81</v>
      </c>
      <c r="AT1358" t="s">
        <v>171</v>
      </c>
      <c r="AU1358" t="s">
        <v>84</v>
      </c>
    </row>
    <row r="1359" spans="1:47" hidden="1" x14ac:dyDescent="0.3">
      <c r="A1359" t="s">
        <v>6110</v>
      </c>
      <c r="B1359" t="s">
        <v>6111</v>
      </c>
      <c r="C1359" s="1" t="str">
        <f t="shared" si="122"/>
        <v>21:0105</v>
      </c>
      <c r="D1359" s="1" t="str">
        <f t="shared" si="123"/>
        <v>21:0042</v>
      </c>
      <c r="E1359" t="s">
        <v>6108</v>
      </c>
      <c r="F1359" t="s">
        <v>6112</v>
      </c>
      <c r="H1359">
        <v>65.778224100000003</v>
      </c>
      <c r="I1359">
        <v>-110.7068553</v>
      </c>
      <c r="J1359" s="1" t="str">
        <f t="shared" si="124"/>
        <v>Till</v>
      </c>
      <c r="K1359" s="1" t="str">
        <f t="shared" si="125"/>
        <v>&lt;63 micron</v>
      </c>
      <c r="L1359" t="s">
        <v>51</v>
      </c>
      <c r="M1359" t="s">
        <v>91</v>
      </c>
      <c r="N1359" t="s">
        <v>53</v>
      </c>
      <c r="O1359" t="s">
        <v>282</v>
      </c>
      <c r="P1359" t="s">
        <v>340</v>
      </c>
      <c r="Q1359" t="s">
        <v>81</v>
      </c>
      <c r="R1359" t="s">
        <v>127</v>
      </c>
      <c r="S1359" t="s">
        <v>181</v>
      </c>
      <c r="T1359" t="s">
        <v>363</v>
      </c>
      <c r="U1359" t="s">
        <v>81</v>
      </c>
      <c r="V1359" t="s">
        <v>117</v>
      </c>
      <c r="W1359" t="s">
        <v>685</v>
      </c>
      <c r="X1359" t="s">
        <v>63</v>
      </c>
      <c r="Y1359" t="s">
        <v>64</v>
      </c>
      <c r="Z1359" t="s">
        <v>51</v>
      </c>
      <c r="AA1359" t="s">
        <v>192</v>
      </c>
      <c r="AB1359" t="s">
        <v>66</v>
      </c>
      <c r="AC1359" t="s">
        <v>56</v>
      </c>
      <c r="AD1359" t="s">
        <v>1757</v>
      </c>
      <c r="AE1359" t="s">
        <v>206</v>
      </c>
      <c r="AF1359" t="s">
        <v>69</v>
      </c>
      <c r="AG1359" t="s">
        <v>218</v>
      </c>
      <c r="AH1359" t="s">
        <v>102</v>
      </c>
      <c r="AI1359" t="s">
        <v>321</v>
      </c>
      <c r="AJ1359" t="s">
        <v>73</v>
      </c>
      <c r="AK1359" t="s">
        <v>208</v>
      </c>
      <c r="AL1359" t="s">
        <v>75</v>
      </c>
      <c r="AM1359" t="s">
        <v>76</v>
      </c>
      <c r="AN1359" t="s">
        <v>78</v>
      </c>
      <c r="AO1359" t="s">
        <v>78</v>
      </c>
      <c r="AP1359" t="s">
        <v>207</v>
      </c>
      <c r="AQ1359" t="s">
        <v>55</v>
      </c>
      <c r="AR1359" t="s">
        <v>64</v>
      </c>
      <c r="AS1359" t="s">
        <v>81</v>
      </c>
      <c r="AT1359" t="s">
        <v>171</v>
      </c>
      <c r="AU1359" t="s">
        <v>6113</v>
      </c>
    </row>
    <row r="1360" spans="1:47" hidden="1" x14ac:dyDescent="0.3">
      <c r="A1360" t="s">
        <v>6114</v>
      </c>
      <c r="B1360" t="s">
        <v>6115</v>
      </c>
      <c r="C1360" s="1" t="str">
        <f t="shared" si="122"/>
        <v>21:0105</v>
      </c>
      <c r="D1360" s="1" t="str">
        <f t="shared" si="123"/>
        <v>21:0042</v>
      </c>
      <c r="E1360" t="s">
        <v>6116</v>
      </c>
      <c r="F1360" t="s">
        <v>6117</v>
      </c>
      <c r="H1360">
        <v>65.786478500000001</v>
      </c>
      <c r="I1360">
        <v>-110.543099</v>
      </c>
      <c r="J1360" s="1" t="str">
        <f t="shared" si="124"/>
        <v>Till</v>
      </c>
      <c r="K1360" s="1" t="str">
        <f t="shared" si="125"/>
        <v>&lt;63 micron</v>
      </c>
      <c r="L1360" t="s">
        <v>51</v>
      </c>
      <c r="M1360" t="s">
        <v>167</v>
      </c>
      <c r="N1360" t="s">
        <v>53</v>
      </c>
      <c r="O1360" t="s">
        <v>504</v>
      </c>
      <c r="P1360" t="s">
        <v>116</v>
      </c>
      <c r="Q1360" t="s">
        <v>64</v>
      </c>
      <c r="R1360" t="s">
        <v>113</v>
      </c>
      <c r="S1360" t="s">
        <v>72</v>
      </c>
      <c r="T1360" t="s">
        <v>218</v>
      </c>
      <c r="U1360" t="s">
        <v>56</v>
      </c>
      <c r="V1360" t="s">
        <v>300</v>
      </c>
      <c r="W1360" t="s">
        <v>1757</v>
      </c>
      <c r="X1360" t="s">
        <v>63</v>
      </c>
      <c r="Y1360" t="s">
        <v>64</v>
      </c>
      <c r="Z1360" t="s">
        <v>51</v>
      </c>
      <c r="AA1360" t="s">
        <v>149</v>
      </c>
      <c r="AB1360" t="s">
        <v>319</v>
      </c>
      <c r="AC1360" t="s">
        <v>60</v>
      </c>
      <c r="AD1360" t="s">
        <v>992</v>
      </c>
      <c r="AE1360" t="s">
        <v>206</v>
      </c>
      <c r="AF1360" t="s">
        <v>954</v>
      </c>
      <c r="AG1360" t="s">
        <v>197</v>
      </c>
      <c r="AH1360" t="s">
        <v>71</v>
      </c>
      <c r="AI1360" t="s">
        <v>636</v>
      </c>
      <c r="AJ1360" t="s">
        <v>73</v>
      </c>
      <c r="AK1360" t="s">
        <v>288</v>
      </c>
      <c r="AL1360" t="s">
        <v>75</v>
      </c>
      <c r="AM1360" t="s">
        <v>76</v>
      </c>
      <c r="AN1360" t="s">
        <v>78</v>
      </c>
      <c r="AO1360" t="s">
        <v>104</v>
      </c>
      <c r="AP1360" t="s">
        <v>72</v>
      </c>
      <c r="AQ1360" t="s">
        <v>297</v>
      </c>
      <c r="AR1360" t="s">
        <v>64</v>
      </c>
      <c r="AS1360" t="s">
        <v>246</v>
      </c>
      <c r="AT1360" t="s">
        <v>171</v>
      </c>
      <c r="AU1360" t="s">
        <v>84</v>
      </c>
    </row>
    <row r="1361" spans="1:47" hidden="1" x14ac:dyDescent="0.3">
      <c r="A1361" t="s">
        <v>6118</v>
      </c>
      <c r="B1361" t="s">
        <v>6119</v>
      </c>
      <c r="C1361" s="1" t="str">
        <f t="shared" si="122"/>
        <v>21:0105</v>
      </c>
      <c r="D1361" s="1" t="str">
        <f t="shared" si="123"/>
        <v>21:0042</v>
      </c>
      <c r="E1361" t="s">
        <v>6120</v>
      </c>
      <c r="F1361" t="s">
        <v>6121</v>
      </c>
      <c r="H1361">
        <v>65.835144200000002</v>
      </c>
      <c r="I1361">
        <v>-110.5714835</v>
      </c>
      <c r="J1361" s="1" t="str">
        <f t="shared" si="124"/>
        <v>Till</v>
      </c>
      <c r="K1361" s="1" t="str">
        <f t="shared" si="125"/>
        <v>&lt;63 micron</v>
      </c>
      <c r="L1361" t="s">
        <v>51</v>
      </c>
      <c r="M1361" t="s">
        <v>56</v>
      </c>
      <c r="N1361" t="s">
        <v>60</v>
      </c>
      <c r="O1361" t="s">
        <v>177</v>
      </c>
      <c r="P1361" t="s">
        <v>117</v>
      </c>
      <c r="Q1361" t="s">
        <v>64</v>
      </c>
      <c r="R1361" t="s">
        <v>164</v>
      </c>
      <c r="S1361" t="s">
        <v>97</v>
      </c>
      <c r="T1361" t="s">
        <v>382</v>
      </c>
      <c r="U1361" t="s">
        <v>81</v>
      </c>
      <c r="V1361" t="s">
        <v>117</v>
      </c>
      <c r="W1361" t="s">
        <v>275</v>
      </c>
      <c r="X1361" t="s">
        <v>97</v>
      </c>
      <c r="Y1361" t="s">
        <v>64</v>
      </c>
      <c r="Z1361" t="s">
        <v>51</v>
      </c>
      <c r="AA1361" t="s">
        <v>98</v>
      </c>
      <c r="AB1361" t="s">
        <v>66</v>
      </c>
      <c r="AC1361" t="s">
        <v>64</v>
      </c>
      <c r="AD1361" t="s">
        <v>543</v>
      </c>
      <c r="AE1361" t="s">
        <v>419</v>
      </c>
      <c r="AF1361" t="s">
        <v>69</v>
      </c>
      <c r="AG1361" t="s">
        <v>774</v>
      </c>
      <c r="AH1361" t="s">
        <v>194</v>
      </c>
      <c r="AI1361" t="s">
        <v>298</v>
      </c>
      <c r="AJ1361" t="s">
        <v>73</v>
      </c>
      <c r="AK1361" t="s">
        <v>103</v>
      </c>
      <c r="AL1361" t="s">
        <v>75</v>
      </c>
      <c r="AM1361" t="s">
        <v>76</v>
      </c>
      <c r="AN1361" t="s">
        <v>78</v>
      </c>
      <c r="AO1361" t="s">
        <v>104</v>
      </c>
      <c r="AP1361" t="s">
        <v>161</v>
      </c>
      <c r="AQ1361" t="s">
        <v>355</v>
      </c>
      <c r="AR1361" t="s">
        <v>64</v>
      </c>
      <c r="AS1361" t="s">
        <v>77</v>
      </c>
      <c r="AT1361" t="s">
        <v>171</v>
      </c>
      <c r="AU1361" t="s">
        <v>84</v>
      </c>
    </row>
    <row r="1362" spans="1:47" hidden="1" x14ac:dyDescent="0.3">
      <c r="A1362" t="s">
        <v>6122</v>
      </c>
      <c r="B1362" t="s">
        <v>6123</v>
      </c>
      <c r="C1362" s="1" t="str">
        <f t="shared" si="122"/>
        <v>21:0105</v>
      </c>
      <c r="D1362" s="1" t="str">
        <f t="shared" si="123"/>
        <v>21:0042</v>
      </c>
      <c r="E1362" t="s">
        <v>6124</v>
      </c>
      <c r="F1362" t="s">
        <v>6125</v>
      </c>
      <c r="H1362">
        <v>65.838980699999993</v>
      </c>
      <c r="I1362">
        <v>-110.71119969999999</v>
      </c>
      <c r="J1362" s="1" t="str">
        <f t="shared" si="124"/>
        <v>Till</v>
      </c>
      <c r="K1362" s="1" t="str">
        <f t="shared" si="125"/>
        <v>&lt;63 micron</v>
      </c>
      <c r="L1362" t="s">
        <v>51</v>
      </c>
      <c r="M1362" t="s">
        <v>264</v>
      </c>
      <c r="N1362" t="s">
        <v>53</v>
      </c>
      <c r="O1362" t="s">
        <v>112</v>
      </c>
      <c r="P1362" t="s">
        <v>155</v>
      </c>
      <c r="Q1362" t="s">
        <v>259</v>
      </c>
      <c r="R1362" t="s">
        <v>164</v>
      </c>
      <c r="S1362" t="s">
        <v>63</v>
      </c>
      <c r="T1362" t="s">
        <v>354</v>
      </c>
      <c r="U1362" t="s">
        <v>56</v>
      </c>
      <c r="V1362" t="s">
        <v>147</v>
      </c>
      <c r="W1362" t="s">
        <v>222</v>
      </c>
      <c r="X1362" t="s">
        <v>97</v>
      </c>
      <c r="Y1362" t="s">
        <v>64</v>
      </c>
      <c r="Z1362" t="s">
        <v>51</v>
      </c>
      <c r="AA1362" t="s">
        <v>470</v>
      </c>
      <c r="AB1362" t="s">
        <v>408</v>
      </c>
      <c r="AC1362" t="s">
        <v>56</v>
      </c>
      <c r="AD1362" t="s">
        <v>894</v>
      </c>
      <c r="AE1362" t="s">
        <v>276</v>
      </c>
      <c r="AF1362" t="s">
        <v>69</v>
      </c>
      <c r="AG1362" t="s">
        <v>272</v>
      </c>
      <c r="AH1362" t="s">
        <v>71</v>
      </c>
      <c r="AI1362" t="s">
        <v>533</v>
      </c>
      <c r="AJ1362" t="s">
        <v>73</v>
      </c>
      <c r="AK1362" t="s">
        <v>103</v>
      </c>
      <c r="AL1362" t="s">
        <v>75</v>
      </c>
      <c r="AM1362" t="s">
        <v>76</v>
      </c>
      <c r="AN1362" t="s">
        <v>78</v>
      </c>
      <c r="AO1362" t="s">
        <v>137</v>
      </c>
      <c r="AP1362" t="s">
        <v>309</v>
      </c>
      <c r="AQ1362" t="s">
        <v>299</v>
      </c>
      <c r="AR1362" t="s">
        <v>64</v>
      </c>
      <c r="AS1362" t="s">
        <v>81</v>
      </c>
      <c r="AT1362" t="s">
        <v>171</v>
      </c>
      <c r="AU1362" t="s">
        <v>84</v>
      </c>
    </row>
    <row r="1363" spans="1:47" hidden="1" x14ac:dyDescent="0.3">
      <c r="A1363" t="s">
        <v>6126</v>
      </c>
      <c r="B1363" t="s">
        <v>6127</v>
      </c>
      <c r="C1363" s="1" t="str">
        <f t="shared" si="122"/>
        <v>21:0105</v>
      </c>
      <c r="D1363" s="1" t="str">
        <f t="shared" si="123"/>
        <v>21:0042</v>
      </c>
      <c r="E1363" t="s">
        <v>6128</v>
      </c>
      <c r="F1363" t="s">
        <v>6129</v>
      </c>
      <c r="H1363">
        <v>65.822002900000001</v>
      </c>
      <c r="I1363">
        <v>-110.9097168</v>
      </c>
      <c r="J1363" s="1" t="str">
        <f t="shared" si="124"/>
        <v>Till</v>
      </c>
      <c r="K1363" s="1" t="str">
        <f t="shared" si="125"/>
        <v>&lt;63 micron</v>
      </c>
      <c r="L1363" t="s">
        <v>51</v>
      </c>
      <c r="M1363" t="s">
        <v>105</v>
      </c>
      <c r="N1363" t="s">
        <v>53</v>
      </c>
      <c r="O1363" t="s">
        <v>909</v>
      </c>
      <c r="P1363" t="s">
        <v>333</v>
      </c>
      <c r="Q1363" t="s">
        <v>81</v>
      </c>
      <c r="R1363" t="s">
        <v>211</v>
      </c>
      <c r="S1363" t="s">
        <v>60</v>
      </c>
      <c r="T1363" t="s">
        <v>192</v>
      </c>
      <c r="U1363" t="s">
        <v>81</v>
      </c>
      <c r="V1363" t="s">
        <v>154</v>
      </c>
      <c r="W1363" t="s">
        <v>300</v>
      </c>
      <c r="X1363" t="s">
        <v>97</v>
      </c>
      <c r="Y1363" t="s">
        <v>64</v>
      </c>
      <c r="Z1363" t="s">
        <v>51</v>
      </c>
      <c r="AA1363" t="s">
        <v>101</v>
      </c>
      <c r="AB1363" t="s">
        <v>408</v>
      </c>
      <c r="AC1363" t="s">
        <v>64</v>
      </c>
      <c r="AD1363" t="s">
        <v>307</v>
      </c>
      <c r="AE1363" t="s">
        <v>337</v>
      </c>
      <c r="AF1363" t="s">
        <v>179</v>
      </c>
      <c r="AG1363" t="s">
        <v>123</v>
      </c>
      <c r="AH1363" t="s">
        <v>71</v>
      </c>
      <c r="AI1363" t="s">
        <v>125</v>
      </c>
      <c r="AJ1363" t="s">
        <v>73</v>
      </c>
      <c r="AK1363" t="s">
        <v>210</v>
      </c>
      <c r="AL1363" t="s">
        <v>75</v>
      </c>
      <c r="AM1363" t="s">
        <v>76</v>
      </c>
      <c r="AN1363" t="s">
        <v>78</v>
      </c>
      <c r="AO1363" t="s">
        <v>78</v>
      </c>
      <c r="AP1363" t="s">
        <v>293</v>
      </c>
      <c r="AQ1363" t="s">
        <v>271</v>
      </c>
      <c r="AR1363" t="s">
        <v>64</v>
      </c>
      <c r="AS1363" t="s">
        <v>82</v>
      </c>
      <c r="AT1363" t="s">
        <v>692</v>
      </c>
      <c r="AU1363" t="s">
        <v>84</v>
      </c>
    </row>
    <row r="1364" spans="1:47" hidden="1" x14ac:dyDescent="0.3">
      <c r="A1364" t="s">
        <v>6130</v>
      </c>
      <c r="B1364" t="s">
        <v>6131</v>
      </c>
      <c r="C1364" s="1" t="str">
        <f t="shared" si="122"/>
        <v>21:0105</v>
      </c>
      <c r="D1364" s="1" t="str">
        <f t="shared" si="123"/>
        <v>21:0042</v>
      </c>
      <c r="E1364" t="s">
        <v>6132</v>
      </c>
      <c r="F1364" t="s">
        <v>6133</v>
      </c>
      <c r="H1364">
        <v>65.862467199999998</v>
      </c>
      <c r="I1364">
        <v>-110.9524849</v>
      </c>
      <c r="J1364" s="1" t="str">
        <f t="shared" si="124"/>
        <v>Till</v>
      </c>
      <c r="K1364" s="1" t="str">
        <f t="shared" si="125"/>
        <v>&lt;63 micron</v>
      </c>
      <c r="L1364" t="s">
        <v>51</v>
      </c>
      <c r="M1364" t="s">
        <v>314</v>
      </c>
      <c r="N1364" t="s">
        <v>116</v>
      </c>
      <c r="O1364" t="s">
        <v>650</v>
      </c>
      <c r="P1364" t="s">
        <v>398</v>
      </c>
      <c r="Q1364" t="s">
        <v>64</v>
      </c>
      <c r="R1364" t="s">
        <v>123</v>
      </c>
      <c r="S1364" t="s">
        <v>97</v>
      </c>
      <c r="T1364" t="s">
        <v>65</v>
      </c>
      <c r="U1364" t="s">
        <v>81</v>
      </c>
      <c r="V1364" t="s">
        <v>117</v>
      </c>
      <c r="W1364" t="s">
        <v>285</v>
      </c>
      <c r="X1364" t="s">
        <v>63</v>
      </c>
      <c r="Y1364" t="s">
        <v>64</v>
      </c>
      <c r="Z1364" t="s">
        <v>51</v>
      </c>
      <c r="AA1364" t="s">
        <v>192</v>
      </c>
      <c r="AB1364" t="s">
        <v>2055</v>
      </c>
      <c r="AC1364" t="s">
        <v>56</v>
      </c>
      <c r="AD1364" t="s">
        <v>1594</v>
      </c>
      <c r="AE1364" t="s">
        <v>337</v>
      </c>
      <c r="AF1364" t="s">
        <v>69</v>
      </c>
      <c r="AG1364" t="s">
        <v>414</v>
      </c>
      <c r="AH1364" t="s">
        <v>71</v>
      </c>
      <c r="AI1364" t="s">
        <v>288</v>
      </c>
      <c r="AJ1364" t="s">
        <v>73</v>
      </c>
      <c r="AK1364" t="s">
        <v>153</v>
      </c>
      <c r="AL1364" t="s">
        <v>75</v>
      </c>
      <c r="AM1364" t="s">
        <v>76</v>
      </c>
      <c r="AN1364" t="s">
        <v>117</v>
      </c>
      <c r="AO1364" t="s">
        <v>78</v>
      </c>
      <c r="AP1364" t="s">
        <v>195</v>
      </c>
      <c r="AQ1364" t="s">
        <v>595</v>
      </c>
      <c r="AR1364" t="s">
        <v>64</v>
      </c>
      <c r="AS1364" t="s">
        <v>246</v>
      </c>
      <c r="AT1364" t="s">
        <v>171</v>
      </c>
      <c r="AU1364" t="s">
        <v>84</v>
      </c>
    </row>
    <row r="1365" spans="1:47" hidden="1" x14ac:dyDescent="0.3">
      <c r="A1365" t="s">
        <v>6134</v>
      </c>
      <c r="B1365" t="s">
        <v>6135</v>
      </c>
      <c r="C1365" s="1" t="str">
        <f t="shared" si="122"/>
        <v>21:0105</v>
      </c>
      <c r="D1365" s="1" t="str">
        <f t="shared" si="123"/>
        <v>21:0042</v>
      </c>
      <c r="E1365" t="s">
        <v>6136</v>
      </c>
      <c r="F1365" t="s">
        <v>6137</v>
      </c>
      <c r="H1365">
        <v>65.880798600000006</v>
      </c>
      <c r="I1365">
        <v>-110.8080812</v>
      </c>
      <c r="J1365" s="1" t="str">
        <f t="shared" si="124"/>
        <v>Till</v>
      </c>
      <c r="K1365" s="1" t="str">
        <f t="shared" si="125"/>
        <v>&lt;63 micron</v>
      </c>
      <c r="L1365" t="s">
        <v>51</v>
      </c>
      <c r="M1365" t="s">
        <v>209</v>
      </c>
      <c r="N1365" t="s">
        <v>53</v>
      </c>
      <c r="O1365" t="s">
        <v>203</v>
      </c>
      <c r="P1365" t="s">
        <v>421</v>
      </c>
      <c r="Q1365" t="s">
        <v>81</v>
      </c>
      <c r="R1365" t="s">
        <v>132</v>
      </c>
      <c r="S1365" t="s">
        <v>119</v>
      </c>
      <c r="T1365" t="s">
        <v>249</v>
      </c>
      <c r="U1365" t="s">
        <v>56</v>
      </c>
      <c r="V1365" t="s">
        <v>253</v>
      </c>
      <c r="W1365" t="s">
        <v>784</v>
      </c>
      <c r="X1365" t="s">
        <v>63</v>
      </c>
      <c r="Y1365" t="s">
        <v>64</v>
      </c>
      <c r="Z1365" t="s">
        <v>51</v>
      </c>
      <c r="AA1365" t="s">
        <v>120</v>
      </c>
      <c r="AB1365" t="s">
        <v>2055</v>
      </c>
      <c r="AC1365" t="s">
        <v>60</v>
      </c>
      <c r="AD1365" t="s">
        <v>220</v>
      </c>
      <c r="AE1365" t="s">
        <v>152</v>
      </c>
      <c r="AF1365" t="s">
        <v>69</v>
      </c>
      <c r="AG1365" t="s">
        <v>384</v>
      </c>
      <c r="AH1365" t="s">
        <v>194</v>
      </c>
      <c r="AI1365" t="s">
        <v>636</v>
      </c>
      <c r="AJ1365" t="s">
        <v>73</v>
      </c>
      <c r="AK1365" t="s">
        <v>125</v>
      </c>
      <c r="AL1365" t="s">
        <v>75</v>
      </c>
      <c r="AM1365" t="s">
        <v>76</v>
      </c>
      <c r="AN1365" t="s">
        <v>78</v>
      </c>
      <c r="AO1365" t="s">
        <v>78</v>
      </c>
      <c r="AP1365" t="s">
        <v>58</v>
      </c>
      <c r="AQ1365" t="s">
        <v>283</v>
      </c>
      <c r="AR1365" t="s">
        <v>64</v>
      </c>
      <c r="AS1365" t="s">
        <v>170</v>
      </c>
      <c r="AT1365" t="s">
        <v>171</v>
      </c>
      <c r="AU1365" t="s">
        <v>84</v>
      </c>
    </row>
    <row r="1366" spans="1:47" hidden="1" x14ac:dyDescent="0.3">
      <c r="A1366" t="s">
        <v>6138</v>
      </c>
      <c r="B1366" t="s">
        <v>6139</v>
      </c>
      <c r="C1366" s="1" t="str">
        <f t="shared" si="122"/>
        <v>21:0105</v>
      </c>
      <c r="D1366" s="1" t="str">
        <f t="shared" si="123"/>
        <v>21:0042</v>
      </c>
      <c r="E1366" t="s">
        <v>6140</v>
      </c>
      <c r="F1366" t="s">
        <v>6141</v>
      </c>
      <c r="H1366">
        <v>65.886898000000002</v>
      </c>
      <c r="I1366">
        <v>-110.5271647</v>
      </c>
      <c r="J1366" s="1" t="str">
        <f t="shared" si="124"/>
        <v>Till</v>
      </c>
      <c r="K1366" s="1" t="str">
        <f t="shared" si="125"/>
        <v>&lt;63 micron</v>
      </c>
      <c r="L1366" t="s">
        <v>51</v>
      </c>
      <c r="M1366" t="s">
        <v>333</v>
      </c>
      <c r="N1366" t="s">
        <v>53</v>
      </c>
      <c r="O1366" t="s">
        <v>90</v>
      </c>
      <c r="P1366" t="s">
        <v>333</v>
      </c>
      <c r="Q1366" t="s">
        <v>64</v>
      </c>
      <c r="R1366" t="s">
        <v>234</v>
      </c>
      <c r="S1366" t="s">
        <v>97</v>
      </c>
      <c r="T1366" t="s">
        <v>413</v>
      </c>
      <c r="U1366" t="s">
        <v>56</v>
      </c>
      <c r="V1366" t="s">
        <v>147</v>
      </c>
      <c r="W1366" t="s">
        <v>362</v>
      </c>
      <c r="X1366" t="s">
        <v>63</v>
      </c>
      <c r="Y1366" t="s">
        <v>64</v>
      </c>
      <c r="Z1366" t="s">
        <v>51</v>
      </c>
      <c r="AA1366" t="s">
        <v>318</v>
      </c>
      <c r="AB1366" t="s">
        <v>2055</v>
      </c>
      <c r="AC1366" t="s">
        <v>64</v>
      </c>
      <c r="AD1366" t="s">
        <v>719</v>
      </c>
      <c r="AE1366" t="s">
        <v>206</v>
      </c>
      <c r="AF1366" t="s">
        <v>69</v>
      </c>
      <c r="AG1366" t="s">
        <v>145</v>
      </c>
      <c r="AH1366" t="s">
        <v>71</v>
      </c>
      <c r="AI1366" t="s">
        <v>252</v>
      </c>
      <c r="AJ1366" t="s">
        <v>73</v>
      </c>
      <c r="AK1366" t="s">
        <v>264</v>
      </c>
      <c r="AL1366" t="s">
        <v>75</v>
      </c>
      <c r="AM1366" t="s">
        <v>76</v>
      </c>
      <c r="AN1366" t="s">
        <v>78</v>
      </c>
      <c r="AO1366" t="s">
        <v>219</v>
      </c>
      <c r="AP1366" t="s">
        <v>207</v>
      </c>
      <c r="AQ1366" t="s">
        <v>210</v>
      </c>
      <c r="AR1366" t="s">
        <v>64</v>
      </c>
      <c r="AS1366" t="s">
        <v>82</v>
      </c>
      <c r="AT1366" t="s">
        <v>384</v>
      </c>
      <c r="AU1366" t="s">
        <v>84</v>
      </c>
    </row>
    <row r="1367" spans="1:47" hidden="1" x14ac:dyDescent="0.3">
      <c r="A1367" t="s">
        <v>6142</v>
      </c>
      <c r="B1367" t="s">
        <v>6143</v>
      </c>
      <c r="C1367" s="1" t="str">
        <f t="shared" si="122"/>
        <v>21:0105</v>
      </c>
      <c r="D1367" s="1" t="str">
        <f t="shared" si="123"/>
        <v>21:0042</v>
      </c>
      <c r="E1367" t="s">
        <v>6144</v>
      </c>
      <c r="F1367" t="s">
        <v>6145</v>
      </c>
      <c r="H1367">
        <v>65.911345400000002</v>
      </c>
      <c r="I1367">
        <v>-110.65031159999999</v>
      </c>
      <c r="J1367" s="1" t="str">
        <f t="shared" si="124"/>
        <v>Till</v>
      </c>
      <c r="K1367" s="1" t="str">
        <f t="shared" si="125"/>
        <v>&lt;63 micron</v>
      </c>
      <c r="L1367" t="s">
        <v>51</v>
      </c>
      <c r="M1367" t="s">
        <v>298</v>
      </c>
      <c r="N1367" t="s">
        <v>81</v>
      </c>
      <c r="O1367" t="s">
        <v>650</v>
      </c>
      <c r="P1367" t="s">
        <v>181</v>
      </c>
      <c r="Q1367" t="s">
        <v>64</v>
      </c>
      <c r="R1367" t="s">
        <v>218</v>
      </c>
      <c r="S1367" t="s">
        <v>97</v>
      </c>
      <c r="T1367" t="s">
        <v>284</v>
      </c>
      <c r="U1367" t="s">
        <v>81</v>
      </c>
      <c r="V1367" t="s">
        <v>147</v>
      </c>
      <c r="W1367" t="s">
        <v>719</v>
      </c>
      <c r="X1367" t="s">
        <v>97</v>
      </c>
      <c r="Y1367" t="s">
        <v>64</v>
      </c>
      <c r="Z1367" t="s">
        <v>51</v>
      </c>
      <c r="AA1367" t="s">
        <v>176</v>
      </c>
      <c r="AB1367" t="s">
        <v>102</v>
      </c>
      <c r="AC1367" t="s">
        <v>60</v>
      </c>
      <c r="AD1367" t="s">
        <v>479</v>
      </c>
      <c r="AE1367" t="s">
        <v>269</v>
      </c>
      <c r="AF1367" t="s">
        <v>69</v>
      </c>
      <c r="AG1367" t="s">
        <v>435</v>
      </c>
      <c r="AH1367" t="s">
        <v>194</v>
      </c>
      <c r="AI1367" t="s">
        <v>80</v>
      </c>
      <c r="AJ1367" t="s">
        <v>73</v>
      </c>
      <c r="AK1367" t="s">
        <v>473</v>
      </c>
      <c r="AL1367" t="s">
        <v>75</v>
      </c>
      <c r="AM1367" t="s">
        <v>76</v>
      </c>
      <c r="AN1367" t="s">
        <v>78</v>
      </c>
      <c r="AO1367" t="s">
        <v>78</v>
      </c>
      <c r="AP1367" t="s">
        <v>309</v>
      </c>
      <c r="AQ1367" t="s">
        <v>91</v>
      </c>
      <c r="AR1367" t="s">
        <v>64</v>
      </c>
      <c r="AS1367" t="s">
        <v>139</v>
      </c>
      <c r="AT1367" t="s">
        <v>171</v>
      </c>
      <c r="AU1367" t="s">
        <v>84</v>
      </c>
    </row>
    <row r="1368" spans="1:47" hidden="1" x14ac:dyDescent="0.3">
      <c r="A1368" t="s">
        <v>6146</v>
      </c>
      <c r="B1368" t="s">
        <v>6147</v>
      </c>
      <c r="C1368" s="1" t="str">
        <f t="shared" si="122"/>
        <v>21:0105</v>
      </c>
      <c r="D1368" s="1" t="str">
        <f t="shared" si="123"/>
        <v>21:0042</v>
      </c>
      <c r="E1368" t="s">
        <v>6148</v>
      </c>
      <c r="F1368" t="s">
        <v>6149</v>
      </c>
      <c r="H1368">
        <v>65.923990200000006</v>
      </c>
      <c r="I1368">
        <v>-110.8495411</v>
      </c>
      <c r="J1368" s="1" t="str">
        <f t="shared" si="124"/>
        <v>Till</v>
      </c>
      <c r="K1368" s="1" t="str">
        <f t="shared" si="125"/>
        <v>&lt;63 micron</v>
      </c>
      <c r="L1368" t="s">
        <v>51</v>
      </c>
      <c r="M1368" t="s">
        <v>170</v>
      </c>
      <c r="N1368" t="s">
        <v>181</v>
      </c>
      <c r="O1368" t="s">
        <v>282</v>
      </c>
      <c r="P1368" t="s">
        <v>481</v>
      </c>
      <c r="Q1368" t="s">
        <v>64</v>
      </c>
      <c r="R1368" t="s">
        <v>156</v>
      </c>
      <c r="S1368" t="s">
        <v>63</v>
      </c>
      <c r="T1368" t="s">
        <v>218</v>
      </c>
      <c r="U1368" t="s">
        <v>56</v>
      </c>
      <c r="V1368" t="s">
        <v>147</v>
      </c>
      <c r="W1368" t="s">
        <v>82</v>
      </c>
      <c r="X1368" t="s">
        <v>97</v>
      </c>
      <c r="Y1368" t="s">
        <v>64</v>
      </c>
      <c r="Z1368" t="s">
        <v>51</v>
      </c>
      <c r="AA1368" t="s">
        <v>98</v>
      </c>
      <c r="AB1368" t="s">
        <v>606</v>
      </c>
      <c r="AC1368" t="s">
        <v>56</v>
      </c>
      <c r="AD1368" t="s">
        <v>67</v>
      </c>
      <c r="AE1368" t="s">
        <v>276</v>
      </c>
      <c r="AF1368" t="s">
        <v>69</v>
      </c>
      <c r="AG1368" t="s">
        <v>140</v>
      </c>
      <c r="AH1368" t="s">
        <v>71</v>
      </c>
      <c r="AI1368" t="s">
        <v>929</v>
      </c>
      <c r="AJ1368" t="s">
        <v>73</v>
      </c>
      <c r="AK1368" t="s">
        <v>339</v>
      </c>
      <c r="AL1368" t="s">
        <v>75</v>
      </c>
      <c r="AM1368" t="s">
        <v>76</v>
      </c>
      <c r="AN1368" t="s">
        <v>78</v>
      </c>
      <c r="AO1368" t="s">
        <v>168</v>
      </c>
      <c r="AP1368" t="s">
        <v>138</v>
      </c>
      <c r="AQ1368" t="s">
        <v>405</v>
      </c>
      <c r="AR1368" t="s">
        <v>64</v>
      </c>
      <c r="AS1368" t="s">
        <v>81</v>
      </c>
      <c r="AT1368" t="s">
        <v>382</v>
      </c>
      <c r="AU1368" t="s">
        <v>84</v>
      </c>
    </row>
    <row r="1369" spans="1:47" hidden="1" x14ac:dyDescent="0.3">
      <c r="A1369" t="s">
        <v>6150</v>
      </c>
      <c r="B1369" t="s">
        <v>6151</v>
      </c>
      <c r="C1369" s="1" t="str">
        <f t="shared" si="122"/>
        <v>21:0105</v>
      </c>
      <c r="D1369" s="1" t="str">
        <f t="shared" si="123"/>
        <v>21:0042</v>
      </c>
      <c r="E1369" t="s">
        <v>6152</v>
      </c>
      <c r="F1369" t="s">
        <v>6153</v>
      </c>
      <c r="H1369">
        <v>65.954715300000004</v>
      </c>
      <c r="I1369">
        <v>-110.9573956</v>
      </c>
      <c r="J1369" s="1" t="str">
        <f t="shared" si="124"/>
        <v>Till</v>
      </c>
      <c r="K1369" s="1" t="str">
        <f t="shared" si="125"/>
        <v>&lt;63 micron</v>
      </c>
      <c r="L1369" t="s">
        <v>51</v>
      </c>
      <c r="M1369" t="s">
        <v>91</v>
      </c>
      <c r="N1369" t="s">
        <v>181</v>
      </c>
      <c r="O1369" t="s">
        <v>90</v>
      </c>
      <c r="P1369" t="s">
        <v>398</v>
      </c>
      <c r="Q1369" t="s">
        <v>64</v>
      </c>
      <c r="R1369" t="s">
        <v>123</v>
      </c>
      <c r="S1369" t="s">
        <v>63</v>
      </c>
      <c r="T1369" t="s">
        <v>284</v>
      </c>
      <c r="U1369" t="s">
        <v>56</v>
      </c>
      <c r="V1369" t="s">
        <v>117</v>
      </c>
      <c r="W1369" t="s">
        <v>1148</v>
      </c>
      <c r="X1369" t="s">
        <v>63</v>
      </c>
      <c r="Y1369" t="s">
        <v>64</v>
      </c>
      <c r="Z1369" t="s">
        <v>51</v>
      </c>
      <c r="AA1369" t="s">
        <v>334</v>
      </c>
      <c r="AB1369" t="s">
        <v>408</v>
      </c>
      <c r="AC1369" t="s">
        <v>64</v>
      </c>
      <c r="AD1369" t="s">
        <v>479</v>
      </c>
      <c r="AE1369" t="s">
        <v>162</v>
      </c>
      <c r="AF1369" t="s">
        <v>69</v>
      </c>
      <c r="AG1369" t="s">
        <v>472</v>
      </c>
      <c r="AH1369" t="s">
        <v>71</v>
      </c>
      <c r="AI1369" t="s">
        <v>929</v>
      </c>
      <c r="AJ1369" t="s">
        <v>73</v>
      </c>
      <c r="AK1369" t="s">
        <v>52</v>
      </c>
      <c r="AL1369" t="s">
        <v>75</v>
      </c>
      <c r="AM1369" t="s">
        <v>76</v>
      </c>
      <c r="AN1369" t="s">
        <v>78</v>
      </c>
      <c r="AO1369" t="s">
        <v>78</v>
      </c>
      <c r="AP1369" t="s">
        <v>392</v>
      </c>
      <c r="AQ1369" t="s">
        <v>436</v>
      </c>
      <c r="AR1369" t="s">
        <v>64</v>
      </c>
      <c r="AS1369" t="s">
        <v>246</v>
      </c>
      <c r="AT1369" t="s">
        <v>123</v>
      </c>
      <c r="AU1369" t="s">
        <v>84</v>
      </c>
    </row>
    <row r="1370" spans="1:47" hidden="1" x14ac:dyDescent="0.3">
      <c r="A1370" t="s">
        <v>6154</v>
      </c>
      <c r="B1370" t="s">
        <v>6155</v>
      </c>
      <c r="C1370" s="1" t="str">
        <f t="shared" si="122"/>
        <v>21:0105</v>
      </c>
      <c r="D1370" s="1" t="str">
        <f t="shared" si="123"/>
        <v>21:0042</v>
      </c>
      <c r="E1370" t="s">
        <v>6152</v>
      </c>
      <c r="F1370" t="s">
        <v>6156</v>
      </c>
      <c r="H1370">
        <v>65.954715300000004</v>
      </c>
      <c r="I1370">
        <v>-110.9573956</v>
      </c>
      <c r="J1370" s="1" t="str">
        <f t="shared" si="124"/>
        <v>Till</v>
      </c>
      <c r="K1370" s="1" t="str">
        <f t="shared" si="125"/>
        <v>&lt;63 micron</v>
      </c>
      <c r="L1370" t="s">
        <v>51</v>
      </c>
      <c r="M1370" t="s">
        <v>348</v>
      </c>
      <c r="N1370" t="s">
        <v>53</v>
      </c>
      <c r="O1370" t="s">
        <v>54</v>
      </c>
      <c r="P1370" t="s">
        <v>481</v>
      </c>
      <c r="Q1370" t="s">
        <v>81</v>
      </c>
      <c r="R1370" t="s">
        <v>93</v>
      </c>
      <c r="S1370" t="s">
        <v>97</v>
      </c>
      <c r="T1370" t="s">
        <v>346</v>
      </c>
      <c r="U1370" t="s">
        <v>56</v>
      </c>
      <c r="V1370" t="s">
        <v>147</v>
      </c>
      <c r="W1370" t="s">
        <v>864</v>
      </c>
      <c r="X1370" t="s">
        <v>63</v>
      </c>
      <c r="Y1370" t="s">
        <v>64</v>
      </c>
      <c r="Z1370" t="s">
        <v>51</v>
      </c>
      <c r="AA1370" t="s">
        <v>336</v>
      </c>
      <c r="AB1370" t="s">
        <v>606</v>
      </c>
      <c r="AC1370" t="s">
        <v>64</v>
      </c>
      <c r="AD1370" t="s">
        <v>429</v>
      </c>
      <c r="AE1370" t="s">
        <v>152</v>
      </c>
      <c r="AF1370" t="s">
        <v>69</v>
      </c>
      <c r="AG1370" t="s">
        <v>308</v>
      </c>
      <c r="AH1370" t="s">
        <v>102</v>
      </c>
      <c r="AI1370" t="s">
        <v>332</v>
      </c>
      <c r="AJ1370" t="s">
        <v>73</v>
      </c>
      <c r="AK1370" t="s">
        <v>339</v>
      </c>
      <c r="AL1370" t="s">
        <v>75</v>
      </c>
      <c r="AM1370" t="s">
        <v>76</v>
      </c>
      <c r="AN1370" t="s">
        <v>78</v>
      </c>
      <c r="AO1370" t="s">
        <v>78</v>
      </c>
      <c r="AP1370" t="s">
        <v>570</v>
      </c>
      <c r="AQ1370" t="s">
        <v>92</v>
      </c>
      <c r="AR1370" t="s">
        <v>64</v>
      </c>
      <c r="AS1370" t="s">
        <v>81</v>
      </c>
      <c r="AT1370" t="s">
        <v>171</v>
      </c>
      <c r="AU1370" t="s">
        <v>6157</v>
      </c>
    </row>
    <row r="1371" spans="1:47" hidden="1" x14ac:dyDescent="0.3">
      <c r="A1371" t="s">
        <v>6158</v>
      </c>
      <c r="B1371" t="s">
        <v>6159</v>
      </c>
      <c r="C1371" s="1" t="str">
        <f t="shared" si="122"/>
        <v>21:0105</v>
      </c>
      <c r="D1371" s="1" t="str">
        <f t="shared" si="123"/>
        <v>21:0042</v>
      </c>
      <c r="E1371" t="s">
        <v>6160</v>
      </c>
      <c r="F1371" t="s">
        <v>6161</v>
      </c>
      <c r="H1371">
        <v>65.983934000000005</v>
      </c>
      <c r="I1371">
        <v>-110.85418730000001</v>
      </c>
      <c r="J1371" s="1" t="str">
        <f t="shared" si="124"/>
        <v>Till</v>
      </c>
      <c r="K1371" s="1" t="str">
        <f t="shared" si="125"/>
        <v>&lt;63 micron</v>
      </c>
      <c r="L1371" t="s">
        <v>51</v>
      </c>
      <c r="M1371" t="s">
        <v>271</v>
      </c>
      <c r="N1371" t="s">
        <v>60</v>
      </c>
      <c r="O1371" t="s">
        <v>381</v>
      </c>
      <c r="P1371" t="s">
        <v>283</v>
      </c>
      <c r="Q1371" t="s">
        <v>64</v>
      </c>
      <c r="R1371" t="s">
        <v>59</v>
      </c>
      <c r="S1371" t="s">
        <v>97</v>
      </c>
      <c r="T1371" t="s">
        <v>273</v>
      </c>
      <c r="U1371" t="s">
        <v>56</v>
      </c>
      <c r="V1371" t="s">
        <v>147</v>
      </c>
      <c r="W1371" t="s">
        <v>429</v>
      </c>
      <c r="X1371" t="s">
        <v>119</v>
      </c>
      <c r="Y1371" t="s">
        <v>64</v>
      </c>
      <c r="Z1371" t="s">
        <v>51</v>
      </c>
      <c r="AA1371" t="s">
        <v>346</v>
      </c>
      <c r="AB1371" t="s">
        <v>768</v>
      </c>
      <c r="AC1371" t="s">
        <v>64</v>
      </c>
      <c r="AD1371" t="s">
        <v>295</v>
      </c>
      <c r="AE1371" t="s">
        <v>98</v>
      </c>
      <c r="AF1371" t="s">
        <v>69</v>
      </c>
      <c r="AG1371" t="s">
        <v>384</v>
      </c>
      <c r="AH1371" t="s">
        <v>391</v>
      </c>
      <c r="AI1371" t="s">
        <v>430</v>
      </c>
      <c r="AJ1371" t="s">
        <v>73</v>
      </c>
      <c r="AK1371" t="s">
        <v>277</v>
      </c>
      <c r="AL1371" t="s">
        <v>75</v>
      </c>
      <c r="AM1371" t="s">
        <v>76</v>
      </c>
      <c r="AN1371" t="s">
        <v>78</v>
      </c>
      <c r="AO1371" t="s">
        <v>137</v>
      </c>
      <c r="AP1371" t="s">
        <v>209</v>
      </c>
      <c r="AQ1371" t="s">
        <v>283</v>
      </c>
      <c r="AR1371" t="s">
        <v>64</v>
      </c>
      <c r="AS1371" t="s">
        <v>170</v>
      </c>
      <c r="AT1371" t="s">
        <v>171</v>
      </c>
      <c r="AU1371" t="s">
        <v>84</v>
      </c>
    </row>
    <row r="1372" spans="1:47" hidden="1" x14ac:dyDescent="0.3">
      <c r="A1372" t="s">
        <v>6162</v>
      </c>
      <c r="B1372" t="s">
        <v>6163</v>
      </c>
      <c r="C1372" s="1" t="str">
        <f t="shared" si="122"/>
        <v>21:0105</v>
      </c>
      <c r="D1372" s="1" t="str">
        <f t="shared" si="123"/>
        <v>21:0042</v>
      </c>
      <c r="E1372" t="s">
        <v>6164</v>
      </c>
      <c r="F1372" t="s">
        <v>6165</v>
      </c>
      <c r="H1372">
        <v>65.948039899999998</v>
      </c>
      <c r="I1372">
        <v>-110.7201082</v>
      </c>
      <c r="J1372" s="1" t="str">
        <f t="shared" si="124"/>
        <v>Till</v>
      </c>
      <c r="K1372" s="1" t="str">
        <f t="shared" si="125"/>
        <v>&lt;63 micron</v>
      </c>
      <c r="L1372" t="s">
        <v>51</v>
      </c>
      <c r="M1372" t="s">
        <v>103</v>
      </c>
      <c r="N1372" t="s">
        <v>53</v>
      </c>
      <c r="O1372" t="s">
        <v>282</v>
      </c>
      <c r="P1372" t="s">
        <v>153</v>
      </c>
      <c r="Q1372" t="s">
        <v>81</v>
      </c>
      <c r="R1372" t="s">
        <v>123</v>
      </c>
      <c r="S1372" t="s">
        <v>97</v>
      </c>
      <c r="T1372" t="s">
        <v>218</v>
      </c>
      <c r="U1372" t="s">
        <v>56</v>
      </c>
      <c r="V1372" t="s">
        <v>117</v>
      </c>
      <c r="W1372" t="s">
        <v>165</v>
      </c>
      <c r="X1372" t="s">
        <v>97</v>
      </c>
      <c r="Y1372" t="s">
        <v>64</v>
      </c>
      <c r="Z1372" t="s">
        <v>51</v>
      </c>
      <c r="AA1372" t="s">
        <v>334</v>
      </c>
      <c r="AB1372" t="s">
        <v>66</v>
      </c>
      <c r="AC1372" t="s">
        <v>64</v>
      </c>
      <c r="AD1372" t="s">
        <v>204</v>
      </c>
      <c r="AE1372" t="s">
        <v>470</v>
      </c>
      <c r="AF1372" t="s">
        <v>69</v>
      </c>
      <c r="AG1372" t="s">
        <v>59</v>
      </c>
      <c r="AH1372" t="s">
        <v>71</v>
      </c>
      <c r="AI1372" t="s">
        <v>226</v>
      </c>
      <c r="AJ1372" t="s">
        <v>73</v>
      </c>
      <c r="AK1372" t="s">
        <v>314</v>
      </c>
      <c r="AL1372" t="s">
        <v>75</v>
      </c>
      <c r="AM1372" t="s">
        <v>76</v>
      </c>
      <c r="AN1372" t="s">
        <v>61</v>
      </c>
      <c r="AO1372" t="s">
        <v>78</v>
      </c>
      <c r="AP1372" t="s">
        <v>72</v>
      </c>
      <c r="AQ1372" t="s">
        <v>283</v>
      </c>
      <c r="AR1372" t="s">
        <v>64</v>
      </c>
      <c r="AS1372" t="s">
        <v>82</v>
      </c>
      <c r="AT1372" t="s">
        <v>171</v>
      </c>
      <c r="AU1372" t="s">
        <v>84</v>
      </c>
    </row>
    <row r="1373" spans="1:47" hidden="1" x14ac:dyDescent="0.3">
      <c r="A1373" t="s">
        <v>6166</v>
      </c>
      <c r="B1373" t="s">
        <v>6167</v>
      </c>
      <c r="C1373" s="1" t="str">
        <f t="shared" si="122"/>
        <v>21:0105</v>
      </c>
      <c r="D1373" s="1" t="str">
        <f t="shared" si="123"/>
        <v>21:0042</v>
      </c>
      <c r="E1373" t="s">
        <v>6168</v>
      </c>
      <c r="F1373" t="s">
        <v>6169</v>
      </c>
      <c r="H1373">
        <v>65.991681400000004</v>
      </c>
      <c r="I1373">
        <v>-110.6517683</v>
      </c>
      <c r="J1373" s="1" t="str">
        <f t="shared" si="124"/>
        <v>Till</v>
      </c>
      <c r="K1373" s="1" t="str">
        <f t="shared" si="125"/>
        <v>&lt;63 micron</v>
      </c>
      <c r="L1373" t="s">
        <v>51</v>
      </c>
      <c r="M1373" t="s">
        <v>116</v>
      </c>
      <c r="N1373" t="s">
        <v>53</v>
      </c>
      <c r="O1373" t="s">
        <v>406</v>
      </c>
      <c r="P1373" t="s">
        <v>210</v>
      </c>
      <c r="Q1373" t="s">
        <v>64</v>
      </c>
      <c r="R1373" t="s">
        <v>217</v>
      </c>
      <c r="S1373" t="s">
        <v>63</v>
      </c>
      <c r="T1373" t="s">
        <v>211</v>
      </c>
      <c r="U1373" t="s">
        <v>56</v>
      </c>
      <c r="V1373" t="s">
        <v>117</v>
      </c>
      <c r="W1373" t="s">
        <v>415</v>
      </c>
      <c r="X1373" t="s">
        <v>119</v>
      </c>
      <c r="Y1373" t="s">
        <v>64</v>
      </c>
      <c r="Z1373" t="s">
        <v>51</v>
      </c>
      <c r="AA1373" t="s">
        <v>192</v>
      </c>
      <c r="AB1373" t="s">
        <v>319</v>
      </c>
      <c r="AC1373" t="s">
        <v>64</v>
      </c>
      <c r="AD1373" t="s">
        <v>67</v>
      </c>
      <c r="AE1373" t="s">
        <v>101</v>
      </c>
      <c r="AF1373" t="s">
        <v>69</v>
      </c>
      <c r="AG1373" t="s">
        <v>106</v>
      </c>
      <c r="AH1373" t="s">
        <v>71</v>
      </c>
      <c r="AI1373" t="s">
        <v>161</v>
      </c>
      <c r="AJ1373" t="s">
        <v>73</v>
      </c>
      <c r="AK1373" t="s">
        <v>52</v>
      </c>
      <c r="AL1373" t="s">
        <v>75</v>
      </c>
      <c r="AM1373" t="s">
        <v>76</v>
      </c>
      <c r="AN1373" t="s">
        <v>78</v>
      </c>
      <c r="AO1373" t="s">
        <v>168</v>
      </c>
      <c r="AP1373" t="s">
        <v>166</v>
      </c>
      <c r="AQ1373" t="s">
        <v>340</v>
      </c>
      <c r="AR1373" t="s">
        <v>64</v>
      </c>
      <c r="AS1373" t="s">
        <v>92</v>
      </c>
      <c r="AT1373" t="s">
        <v>171</v>
      </c>
      <c r="AU1373" t="s">
        <v>84</v>
      </c>
    </row>
    <row r="1374" spans="1:47" hidden="1" x14ac:dyDescent="0.3">
      <c r="A1374" t="s">
        <v>6170</v>
      </c>
      <c r="B1374" t="s">
        <v>6171</v>
      </c>
      <c r="C1374" s="1" t="str">
        <f t="shared" si="122"/>
        <v>21:0105</v>
      </c>
      <c r="D1374" s="1" t="str">
        <f t="shared" si="123"/>
        <v>21:0042</v>
      </c>
      <c r="E1374" t="s">
        <v>6172</v>
      </c>
      <c r="F1374" t="s">
        <v>6173</v>
      </c>
      <c r="H1374">
        <v>65.959214200000005</v>
      </c>
      <c r="I1374">
        <v>-110.5370487</v>
      </c>
      <c r="J1374" s="1" t="str">
        <f t="shared" si="124"/>
        <v>Till</v>
      </c>
      <c r="K1374" s="1" t="str">
        <f t="shared" si="125"/>
        <v>&lt;63 micron</v>
      </c>
      <c r="L1374" t="s">
        <v>51</v>
      </c>
      <c r="M1374" t="s">
        <v>686</v>
      </c>
      <c r="N1374" t="s">
        <v>53</v>
      </c>
      <c r="O1374" t="s">
        <v>707</v>
      </c>
      <c r="P1374" t="s">
        <v>264</v>
      </c>
      <c r="Q1374" t="s">
        <v>64</v>
      </c>
      <c r="R1374" t="s">
        <v>273</v>
      </c>
      <c r="S1374" t="s">
        <v>181</v>
      </c>
      <c r="T1374" t="s">
        <v>296</v>
      </c>
      <c r="U1374" t="s">
        <v>81</v>
      </c>
      <c r="V1374" t="s">
        <v>154</v>
      </c>
      <c r="W1374" t="s">
        <v>222</v>
      </c>
      <c r="X1374" t="s">
        <v>63</v>
      </c>
      <c r="Y1374" t="s">
        <v>64</v>
      </c>
      <c r="Z1374" t="s">
        <v>51</v>
      </c>
      <c r="AA1374" t="s">
        <v>276</v>
      </c>
      <c r="AB1374" t="s">
        <v>408</v>
      </c>
      <c r="AC1374" t="s">
        <v>116</v>
      </c>
      <c r="AD1374" t="s">
        <v>77</v>
      </c>
      <c r="AE1374" t="s">
        <v>281</v>
      </c>
      <c r="AF1374" t="s">
        <v>69</v>
      </c>
      <c r="AG1374" t="s">
        <v>414</v>
      </c>
      <c r="AH1374" t="s">
        <v>71</v>
      </c>
      <c r="AI1374" t="s">
        <v>321</v>
      </c>
      <c r="AJ1374" t="s">
        <v>73</v>
      </c>
      <c r="AK1374" t="s">
        <v>421</v>
      </c>
      <c r="AL1374" t="s">
        <v>75</v>
      </c>
      <c r="AM1374" t="s">
        <v>76</v>
      </c>
      <c r="AN1374" t="s">
        <v>78</v>
      </c>
      <c r="AO1374" t="s">
        <v>78</v>
      </c>
      <c r="AP1374" t="s">
        <v>89</v>
      </c>
      <c r="AQ1374" t="s">
        <v>126</v>
      </c>
      <c r="AR1374" t="s">
        <v>64</v>
      </c>
      <c r="AS1374" t="s">
        <v>81</v>
      </c>
      <c r="AT1374" t="s">
        <v>171</v>
      </c>
      <c r="AU1374" t="s">
        <v>84</v>
      </c>
    </row>
    <row r="1375" spans="1:47" hidden="1" x14ac:dyDescent="0.3">
      <c r="A1375" t="s">
        <v>6174</v>
      </c>
      <c r="B1375" t="s">
        <v>6175</v>
      </c>
      <c r="C1375" s="1" t="str">
        <f t="shared" si="122"/>
        <v>21:0105</v>
      </c>
      <c r="D1375" s="1" t="str">
        <f t="shared" si="123"/>
        <v>21:0042</v>
      </c>
      <c r="E1375" t="s">
        <v>6176</v>
      </c>
      <c r="F1375" t="s">
        <v>6177</v>
      </c>
      <c r="H1375">
        <v>65.514356699999993</v>
      </c>
      <c r="I1375">
        <v>-111.33465219999999</v>
      </c>
      <c r="J1375" s="1" t="str">
        <f t="shared" si="124"/>
        <v>Till</v>
      </c>
      <c r="K1375" s="1" t="str">
        <f t="shared" si="125"/>
        <v>&lt;63 micron</v>
      </c>
      <c r="L1375" t="s">
        <v>51</v>
      </c>
      <c r="M1375" t="s">
        <v>533</v>
      </c>
      <c r="N1375" t="s">
        <v>53</v>
      </c>
      <c r="O1375" t="s">
        <v>258</v>
      </c>
      <c r="P1375" t="s">
        <v>82</v>
      </c>
      <c r="Q1375" t="s">
        <v>259</v>
      </c>
      <c r="R1375" t="s">
        <v>136</v>
      </c>
      <c r="S1375" t="s">
        <v>97</v>
      </c>
      <c r="T1375" t="s">
        <v>382</v>
      </c>
      <c r="U1375" t="s">
        <v>81</v>
      </c>
      <c r="V1375" t="s">
        <v>61</v>
      </c>
      <c r="W1375" t="s">
        <v>362</v>
      </c>
      <c r="X1375" t="s">
        <v>63</v>
      </c>
      <c r="Y1375" t="s">
        <v>64</v>
      </c>
      <c r="Z1375" t="s">
        <v>51</v>
      </c>
      <c r="AA1375" t="s">
        <v>98</v>
      </c>
      <c r="AB1375" t="s">
        <v>102</v>
      </c>
      <c r="AC1375" t="s">
        <v>64</v>
      </c>
      <c r="AD1375" t="s">
        <v>469</v>
      </c>
      <c r="AE1375" t="s">
        <v>98</v>
      </c>
      <c r="AF1375" t="s">
        <v>69</v>
      </c>
      <c r="AG1375" t="s">
        <v>273</v>
      </c>
      <c r="AH1375" t="s">
        <v>71</v>
      </c>
      <c r="AI1375" t="s">
        <v>63</v>
      </c>
      <c r="AJ1375" t="s">
        <v>73</v>
      </c>
      <c r="AK1375" t="s">
        <v>339</v>
      </c>
      <c r="AL1375" t="s">
        <v>75</v>
      </c>
      <c r="AM1375" t="s">
        <v>76</v>
      </c>
      <c r="AN1375" t="s">
        <v>78</v>
      </c>
      <c r="AO1375" t="s">
        <v>168</v>
      </c>
      <c r="AP1375" t="s">
        <v>89</v>
      </c>
      <c r="AQ1375" t="s">
        <v>126</v>
      </c>
      <c r="AR1375" t="s">
        <v>64</v>
      </c>
      <c r="AS1375" t="s">
        <v>82</v>
      </c>
      <c r="AT1375" t="s">
        <v>171</v>
      </c>
      <c r="AU1375" t="s">
        <v>84</v>
      </c>
    </row>
    <row r="1376" spans="1:47" hidden="1" x14ac:dyDescent="0.3">
      <c r="A1376" t="s">
        <v>6178</v>
      </c>
      <c r="B1376" t="s">
        <v>6179</v>
      </c>
      <c r="C1376" s="1" t="str">
        <f t="shared" si="122"/>
        <v>21:0105</v>
      </c>
      <c r="D1376" s="1" t="str">
        <f t="shared" si="123"/>
        <v>21:0042</v>
      </c>
      <c r="E1376" t="s">
        <v>6180</v>
      </c>
      <c r="F1376" t="s">
        <v>6181</v>
      </c>
      <c r="H1376">
        <v>65.519617699999998</v>
      </c>
      <c r="I1376">
        <v>-111.12231970000001</v>
      </c>
      <c r="J1376" s="1" t="str">
        <f t="shared" si="124"/>
        <v>Till</v>
      </c>
      <c r="K1376" s="1" t="str">
        <f t="shared" si="125"/>
        <v>&lt;63 micron</v>
      </c>
      <c r="L1376" t="s">
        <v>51</v>
      </c>
      <c r="M1376" t="s">
        <v>271</v>
      </c>
      <c r="N1376" t="s">
        <v>63</v>
      </c>
      <c r="O1376" t="s">
        <v>743</v>
      </c>
      <c r="P1376" t="s">
        <v>299</v>
      </c>
      <c r="Q1376" t="s">
        <v>64</v>
      </c>
      <c r="R1376" t="s">
        <v>692</v>
      </c>
      <c r="S1376" t="s">
        <v>97</v>
      </c>
      <c r="T1376" t="s">
        <v>413</v>
      </c>
      <c r="U1376" t="s">
        <v>81</v>
      </c>
      <c r="V1376" t="s">
        <v>300</v>
      </c>
      <c r="W1376" t="s">
        <v>81</v>
      </c>
      <c r="X1376" t="s">
        <v>58</v>
      </c>
      <c r="Y1376" t="s">
        <v>64</v>
      </c>
      <c r="Z1376" t="s">
        <v>51</v>
      </c>
      <c r="AA1376" t="s">
        <v>284</v>
      </c>
      <c r="AB1376" t="s">
        <v>2680</v>
      </c>
      <c r="AC1376" t="s">
        <v>81</v>
      </c>
      <c r="AD1376" t="s">
        <v>894</v>
      </c>
      <c r="AE1376" t="s">
        <v>149</v>
      </c>
      <c r="AF1376" t="s">
        <v>69</v>
      </c>
      <c r="AG1376" t="s">
        <v>164</v>
      </c>
      <c r="AH1376" t="s">
        <v>71</v>
      </c>
      <c r="AI1376" t="s">
        <v>89</v>
      </c>
      <c r="AJ1376" t="s">
        <v>73</v>
      </c>
      <c r="AK1376" t="s">
        <v>533</v>
      </c>
      <c r="AL1376" t="s">
        <v>75</v>
      </c>
      <c r="AM1376" t="s">
        <v>76</v>
      </c>
      <c r="AN1376" t="s">
        <v>78</v>
      </c>
      <c r="AO1376" t="s">
        <v>168</v>
      </c>
      <c r="AP1376" t="s">
        <v>209</v>
      </c>
      <c r="AQ1376" t="s">
        <v>348</v>
      </c>
      <c r="AR1376" t="s">
        <v>64</v>
      </c>
      <c r="AS1376" t="s">
        <v>56</v>
      </c>
      <c r="AT1376" t="s">
        <v>171</v>
      </c>
      <c r="AU1376" t="s">
        <v>84</v>
      </c>
    </row>
    <row r="1377" spans="1:47" hidden="1" x14ac:dyDescent="0.3">
      <c r="A1377" t="s">
        <v>6182</v>
      </c>
      <c r="B1377" t="s">
        <v>6183</v>
      </c>
      <c r="C1377" s="1" t="str">
        <f t="shared" si="122"/>
        <v>21:0105</v>
      </c>
      <c r="D1377" s="1" t="str">
        <f t="shared" si="123"/>
        <v>21:0042</v>
      </c>
      <c r="E1377" t="s">
        <v>6184</v>
      </c>
      <c r="F1377" t="s">
        <v>6185</v>
      </c>
      <c r="H1377">
        <v>65.549892</v>
      </c>
      <c r="I1377">
        <v>-111.00859250000001</v>
      </c>
      <c r="J1377" s="1" t="str">
        <f t="shared" si="124"/>
        <v>Till</v>
      </c>
      <c r="K1377" s="1" t="str">
        <f t="shared" si="125"/>
        <v>&lt;63 micron</v>
      </c>
      <c r="L1377" t="s">
        <v>51</v>
      </c>
      <c r="M1377" t="s">
        <v>595</v>
      </c>
      <c r="N1377" t="s">
        <v>97</v>
      </c>
      <c r="O1377" t="s">
        <v>54</v>
      </c>
      <c r="P1377" t="s">
        <v>78</v>
      </c>
      <c r="Q1377" t="s">
        <v>81</v>
      </c>
      <c r="R1377" t="s">
        <v>249</v>
      </c>
      <c r="S1377" t="s">
        <v>181</v>
      </c>
      <c r="T1377" t="s">
        <v>149</v>
      </c>
      <c r="U1377" t="s">
        <v>64</v>
      </c>
      <c r="V1377" t="s">
        <v>147</v>
      </c>
      <c r="W1377" t="s">
        <v>820</v>
      </c>
      <c r="X1377" t="s">
        <v>63</v>
      </c>
      <c r="Y1377" t="s">
        <v>64</v>
      </c>
      <c r="Z1377" t="s">
        <v>51</v>
      </c>
      <c r="AA1377" t="s">
        <v>470</v>
      </c>
      <c r="AB1377" t="s">
        <v>408</v>
      </c>
      <c r="AC1377" t="s">
        <v>56</v>
      </c>
      <c r="AD1377" t="s">
        <v>904</v>
      </c>
      <c r="AE1377" t="s">
        <v>223</v>
      </c>
      <c r="AF1377" t="s">
        <v>69</v>
      </c>
      <c r="AG1377" t="s">
        <v>607</v>
      </c>
      <c r="AH1377" t="s">
        <v>71</v>
      </c>
      <c r="AI1377" t="s">
        <v>533</v>
      </c>
      <c r="AJ1377" t="s">
        <v>73</v>
      </c>
      <c r="AK1377" t="s">
        <v>155</v>
      </c>
      <c r="AL1377" t="s">
        <v>75</v>
      </c>
      <c r="AM1377" t="s">
        <v>76</v>
      </c>
      <c r="AN1377" t="s">
        <v>78</v>
      </c>
      <c r="AO1377" t="s">
        <v>78</v>
      </c>
      <c r="AP1377" t="s">
        <v>293</v>
      </c>
      <c r="AQ1377" t="s">
        <v>81</v>
      </c>
      <c r="AR1377" t="s">
        <v>64</v>
      </c>
      <c r="AS1377" t="s">
        <v>246</v>
      </c>
      <c r="AT1377" t="s">
        <v>197</v>
      </c>
      <c r="AU1377" t="s">
        <v>84</v>
      </c>
    </row>
    <row r="1378" spans="1:47" hidden="1" x14ac:dyDescent="0.3">
      <c r="A1378" t="s">
        <v>6186</v>
      </c>
      <c r="B1378" t="s">
        <v>6187</v>
      </c>
      <c r="C1378" s="1" t="str">
        <f t="shared" si="122"/>
        <v>21:0105</v>
      </c>
      <c r="D1378" s="1" t="str">
        <f t="shared" si="123"/>
        <v>21:0042</v>
      </c>
      <c r="E1378" t="s">
        <v>6188</v>
      </c>
      <c r="F1378" t="s">
        <v>6189</v>
      </c>
      <c r="H1378">
        <v>65.5560689</v>
      </c>
      <c r="I1378">
        <v>-111.233051</v>
      </c>
      <c r="J1378" s="1" t="str">
        <f t="shared" si="124"/>
        <v>Till</v>
      </c>
      <c r="K1378" s="1" t="str">
        <f t="shared" si="125"/>
        <v>&lt;63 micron</v>
      </c>
      <c r="L1378" t="s">
        <v>51</v>
      </c>
      <c r="M1378" t="s">
        <v>436</v>
      </c>
      <c r="N1378" t="s">
        <v>53</v>
      </c>
      <c r="O1378" t="s">
        <v>517</v>
      </c>
      <c r="P1378" t="s">
        <v>78</v>
      </c>
      <c r="Q1378" t="s">
        <v>81</v>
      </c>
      <c r="R1378" t="s">
        <v>414</v>
      </c>
      <c r="S1378" t="s">
        <v>97</v>
      </c>
      <c r="T1378" t="s">
        <v>273</v>
      </c>
      <c r="U1378" t="s">
        <v>81</v>
      </c>
      <c r="V1378" t="s">
        <v>61</v>
      </c>
      <c r="W1378" t="s">
        <v>1594</v>
      </c>
      <c r="X1378" t="s">
        <v>63</v>
      </c>
      <c r="Y1378" t="s">
        <v>64</v>
      </c>
      <c r="Z1378" t="s">
        <v>51</v>
      </c>
      <c r="AA1378" t="s">
        <v>336</v>
      </c>
      <c r="AB1378" t="s">
        <v>391</v>
      </c>
      <c r="AC1378" t="s">
        <v>64</v>
      </c>
      <c r="AD1378" t="s">
        <v>442</v>
      </c>
      <c r="AE1378" t="s">
        <v>470</v>
      </c>
      <c r="AF1378" t="s">
        <v>69</v>
      </c>
      <c r="AG1378" t="s">
        <v>211</v>
      </c>
      <c r="AH1378" t="s">
        <v>194</v>
      </c>
      <c r="AI1378" t="s">
        <v>392</v>
      </c>
      <c r="AJ1378" t="s">
        <v>73</v>
      </c>
      <c r="AK1378" t="s">
        <v>196</v>
      </c>
      <c r="AL1378" t="s">
        <v>75</v>
      </c>
      <c r="AM1378" t="s">
        <v>76</v>
      </c>
      <c r="AN1378" t="s">
        <v>78</v>
      </c>
      <c r="AO1378" t="s">
        <v>78</v>
      </c>
      <c r="AP1378" t="s">
        <v>570</v>
      </c>
      <c r="AQ1378" t="s">
        <v>170</v>
      </c>
      <c r="AR1378" t="s">
        <v>64</v>
      </c>
      <c r="AS1378" t="s">
        <v>92</v>
      </c>
      <c r="AT1378" t="s">
        <v>171</v>
      </c>
      <c r="AU1378" t="s">
        <v>84</v>
      </c>
    </row>
    <row r="1379" spans="1:47" hidden="1" x14ac:dyDescent="0.3">
      <c r="A1379" t="s">
        <v>6190</v>
      </c>
      <c r="B1379" t="s">
        <v>6191</v>
      </c>
      <c r="C1379" s="1" t="str">
        <f t="shared" si="122"/>
        <v>21:0105</v>
      </c>
      <c r="D1379" s="1" t="str">
        <f t="shared" si="123"/>
        <v>21:0042</v>
      </c>
      <c r="E1379" t="s">
        <v>6192</v>
      </c>
      <c r="F1379" t="s">
        <v>6193</v>
      </c>
      <c r="H1379">
        <v>65.564734299999998</v>
      </c>
      <c r="I1379">
        <v>-111.431533</v>
      </c>
      <c r="J1379" s="1" t="str">
        <f t="shared" si="124"/>
        <v>Till</v>
      </c>
      <c r="K1379" s="1" t="str">
        <f t="shared" si="125"/>
        <v>&lt;63 micron</v>
      </c>
      <c r="L1379" t="s">
        <v>51</v>
      </c>
      <c r="M1379" t="s">
        <v>209</v>
      </c>
      <c r="N1379" t="s">
        <v>53</v>
      </c>
      <c r="O1379" t="s">
        <v>381</v>
      </c>
      <c r="P1379" t="s">
        <v>153</v>
      </c>
      <c r="Q1379" t="s">
        <v>64</v>
      </c>
      <c r="R1379" t="s">
        <v>346</v>
      </c>
      <c r="S1379" t="s">
        <v>116</v>
      </c>
      <c r="T1379" t="s">
        <v>206</v>
      </c>
      <c r="U1379" t="s">
        <v>81</v>
      </c>
      <c r="V1379" t="s">
        <v>259</v>
      </c>
      <c r="W1379" t="s">
        <v>135</v>
      </c>
      <c r="X1379" t="s">
        <v>63</v>
      </c>
      <c r="Y1379" t="s">
        <v>64</v>
      </c>
      <c r="Z1379" t="s">
        <v>51</v>
      </c>
      <c r="AA1379" t="s">
        <v>337</v>
      </c>
      <c r="AB1379" t="s">
        <v>102</v>
      </c>
      <c r="AC1379" t="s">
        <v>259</v>
      </c>
      <c r="AD1379" t="s">
        <v>459</v>
      </c>
      <c r="AE1379" t="s">
        <v>281</v>
      </c>
      <c r="AF1379" t="s">
        <v>69</v>
      </c>
      <c r="AG1379" t="s">
        <v>120</v>
      </c>
      <c r="AH1379" t="s">
        <v>102</v>
      </c>
      <c r="AI1379" t="s">
        <v>686</v>
      </c>
      <c r="AJ1379" t="s">
        <v>73</v>
      </c>
      <c r="AK1379" t="s">
        <v>271</v>
      </c>
      <c r="AL1379" t="s">
        <v>75</v>
      </c>
      <c r="AM1379" t="s">
        <v>76</v>
      </c>
      <c r="AN1379" t="s">
        <v>78</v>
      </c>
      <c r="AO1379" t="s">
        <v>78</v>
      </c>
      <c r="AP1379" t="s">
        <v>202</v>
      </c>
      <c r="AQ1379" t="s">
        <v>82</v>
      </c>
      <c r="AR1379" t="s">
        <v>64</v>
      </c>
      <c r="AS1379" t="s">
        <v>253</v>
      </c>
      <c r="AT1379" t="s">
        <v>171</v>
      </c>
      <c r="AU1379" t="s">
        <v>84</v>
      </c>
    </row>
    <row r="1380" spans="1:47" hidden="1" x14ac:dyDescent="0.3">
      <c r="A1380" t="s">
        <v>6194</v>
      </c>
      <c r="B1380" t="s">
        <v>6195</v>
      </c>
      <c r="C1380" s="1" t="str">
        <f t="shared" si="122"/>
        <v>21:0105</v>
      </c>
      <c r="D1380" s="1" t="str">
        <f t="shared" si="123"/>
        <v>21:0042</v>
      </c>
      <c r="E1380" t="s">
        <v>6196</v>
      </c>
      <c r="F1380" t="s">
        <v>6197</v>
      </c>
      <c r="H1380">
        <v>65.611669899999995</v>
      </c>
      <c r="I1380">
        <v>-111.45559969999999</v>
      </c>
      <c r="J1380" s="1" t="str">
        <f t="shared" si="124"/>
        <v>Till</v>
      </c>
      <c r="K1380" s="1" t="str">
        <f t="shared" si="125"/>
        <v>&lt;63 micron</v>
      </c>
      <c r="L1380" t="s">
        <v>51</v>
      </c>
      <c r="M1380" t="s">
        <v>124</v>
      </c>
      <c r="N1380" t="s">
        <v>181</v>
      </c>
      <c r="O1380" t="s">
        <v>532</v>
      </c>
      <c r="P1380" t="s">
        <v>202</v>
      </c>
      <c r="Q1380" t="s">
        <v>64</v>
      </c>
      <c r="R1380" t="s">
        <v>308</v>
      </c>
      <c r="S1380" t="s">
        <v>60</v>
      </c>
      <c r="T1380" t="s">
        <v>284</v>
      </c>
      <c r="U1380" t="s">
        <v>81</v>
      </c>
      <c r="V1380" t="s">
        <v>147</v>
      </c>
      <c r="W1380" t="s">
        <v>719</v>
      </c>
      <c r="X1380" t="s">
        <v>119</v>
      </c>
      <c r="Y1380" t="s">
        <v>64</v>
      </c>
      <c r="Z1380" t="s">
        <v>51</v>
      </c>
      <c r="AA1380" t="s">
        <v>334</v>
      </c>
      <c r="AB1380" t="s">
        <v>150</v>
      </c>
      <c r="AC1380" t="s">
        <v>64</v>
      </c>
      <c r="AD1380" t="s">
        <v>1148</v>
      </c>
      <c r="AE1380" t="s">
        <v>223</v>
      </c>
      <c r="AF1380" t="s">
        <v>607</v>
      </c>
      <c r="AG1380" t="s">
        <v>156</v>
      </c>
      <c r="AH1380" t="s">
        <v>102</v>
      </c>
      <c r="AI1380" t="s">
        <v>226</v>
      </c>
      <c r="AJ1380" t="s">
        <v>73</v>
      </c>
      <c r="AK1380" t="s">
        <v>196</v>
      </c>
      <c r="AL1380" t="s">
        <v>75</v>
      </c>
      <c r="AM1380" t="s">
        <v>76</v>
      </c>
      <c r="AN1380" t="s">
        <v>78</v>
      </c>
      <c r="AO1380" t="s">
        <v>78</v>
      </c>
      <c r="AP1380" t="s">
        <v>72</v>
      </c>
      <c r="AQ1380" t="s">
        <v>340</v>
      </c>
      <c r="AR1380" t="s">
        <v>64</v>
      </c>
      <c r="AS1380" t="s">
        <v>92</v>
      </c>
      <c r="AT1380" t="s">
        <v>113</v>
      </c>
      <c r="AU1380" t="s">
        <v>84</v>
      </c>
    </row>
    <row r="1381" spans="1:47" hidden="1" x14ac:dyDescent="0.3">
      <c r="A1381" t="s">
        <v>6198</v>
      </c>
      <c r="B1381" t="s">
        <v>6199</v>
      </c>
      <c r="C1381" s="1" t="str">
        <f t="shared" si="122"/>
        <v>21:0105</v>
      </c>
      <c r="D1381" s="1" t="str">
        <f t="shared" si="123"/>
        <v>21:0042</v>
      </c>
      <c r="E1381" t="s">
        <v>6196</v>
      </c>
      <c r="F1381" t="s">
        <v>6200</v>
      </c>
      <c r="H1381">
        <v>65.611669899999995</v>
      </c>
      <c r="I1381">
        <v>-111.45559969999999</v>
      </c>
      <c r="J1381" s="1" t="str">
        <f t="shared" si="124"/>
        <v>Till</v>
      </c>
      <c r="K1381" s="1" t="str">
        <f t="shared" si="125"/>
        <v>&lt;63 micron</v>
      </c>
      <c r="L1381" t="s">
        <v>51</v>
      </c>
      <c r="M1381" t="s">
        <v>124</v>
      </c>
      <c r="N1381" t="s">
        <v>101</v>
      </c>
      <c r="O1381" t="s">
        <v>360</v>
      </c>
      <c r="P1381" t="s">
        <v>584</v>
      </c>
      <c r="Q1381" t="s">
        <v>81</v>
      </c>
      <c r="R1381" t="s">
        <v>123</v>
      </c>
      <c r="S1381" t="s">
        <v>181</v>
      </c>
      <c r="T1381" t="s">
        <v>363</v>
      </c>
      <c r="U1381" t="s">
        <v>81</v>
      </c>
      <c r="V1381" t="s">
        <v>147</v>
      </c>
      <c r="W1381" t="s">
        <v>1148</v>
      </c>
      <c r="X1381" t="s">
        <v>119</v>
      </c>
      <c r="Y1381" t="s">
        <v>64</v>
      </c>
      <c r="Z1381" t="s">
        <v>51</v>
      </c>
      <c r="AA1381" t="s">
        <v>334</v>
      </c>
      <c r="AB1381" t="s">
        <v>487</v>
      </c>
      <c r="AC1381" t="s">
        <v>60</v>
      </c>
      <c r="AD1381" t="s">
        <v>407</v>
      </c>
      <c r="AE1381" t="s">
        <v>223</v>
      </c>
      <c r="AF1381" t="s">
        <v>69</v>
      </c>
      <c r="AG1381" t="s">
        <v>249</v>
      </c>
      <c r="AH1381" t="s">
        <v>194</v>
      </c>
      <c r="AI1381" t="s">
        <v>332</v>
      </c>
      <c r="AJ1381" t="s">
        <v>73</v>
      </c>
      <c r="AK1381" t="s">
        <v>196</v>
      </c>
      <c r="AL1381" t="s">
        <v>75</v>
      </c>
      <c r="AM1381" t="s">
        <v>667</v>
      </c>
      <c r="AN1381" t="s">
        <v>78</v>
      </c>
      <c r="AO1381" t="s">
        <v>168</v>
      </c>
      <c r="AP1381" t="s">
        <v>72</v>
      </c>
      <c r="AQ1381" t="s">
        <v>299</v>
      </c>
      <c r="AR1381" t="s">
        <v>64</v>
      </c>
      <c r="AS1381" t="s">
        <v>81</v>
      </c>
      <c r="AT1381" t="s">
        <v>164</v>
      </c>
      <c r="AU1381" t="s">
        <v>6201</v>
      </c>
    </row>
    <row r="1382" spans="1:47" hidden="1" x14ac:dyDescent="0.3">
      <c r="A1382" t="s">
        <v>6202</v>
      </c>
      <c r="B1382" t="s">
        <v>6203</v>
      </c>
      <c r="C1382" s="1" t="str">
        <f t="shared" si="122"/>
        <v>21:0105</v>
      </c>
      <c r="D1382" s="1" t="str">
        <f t="shared" si="123"/>
        <v>21:0042</v>
      </c>
      <c r="E1382" t="s">
        <v>6204</v>
      </c>
      <c r="F1382" t="s">
        <v>6205</v>
      </c>
      <c r="H1382">
        <v>65.593979500000003</v>
      </c>
      <c r="I1382">
        <v>-111.3490791</v>
      </c>
      <c r="J1382" s="1" t="str">
        <f t="shared" si="124"/>
        <v>Till</v>
      </c>
      <c r="K1382" s="1" t="str">
        <f t="shared" si="125"/>
        <v>&lt;63 micron</v>
      </c>
      <c r="L1382" t="s">
        <v>51</v>
      </c>
      <c r="M1382" t="s">
        <v>686</v>
      </c>
      <c r="N1382" t="s">
        <v>53</v>
      </c>
      <c r="O1382" t="s">
        <v>112</v>
      </c>
      <c r="P1382" t="s">
        <v>355</v>
      </c>
      <c r="Q1382" t="s">
        <v>81</v>
      </c>
      <c r="R1382" t="s">
        <v>164</v>
      </c>
      <c r="S1382" t="s">
        <v>97</v>
      </c>
      <c r="T1382" t="s">
        <v>363</v>
      </c>
      <c r="U1382" t="s">
        <v>81</v>
      </c>
      <c r="V1382" t="s">
        <v>147</v>
      </c>
      <c r="W1382" t="s">
        <v>222</v>
      </c>
      <c r="X1382" t="s">
        <v>119</v>
      </c>
      <c r="Y1382" t="s">
        <v>64</v>
      </c>
      <c r="Z1382" t="s">
        <v>51</v>
      </c>
      <c r="AA1382" t="s">
        <v>336</v>
      </c>
      <c r="AB1382" t="s">
        <v>150</v>
      </c>
      <c r="AC1382" t="s">
        <v>81</v>
      </c>
      <c r="AD1382" t="s">
        <v>479</v>
      </c>
      <c r="AE1382" t="s">
        <v>223</v>
      </c>
      <c r="AF1382" t="s">
        <v>69</v>
      </c>
      <c r="AG1382" t="s">
        <v>327</v>
      </c>
      <c r="AH1382" t="s">
        <v>194</v>
      </c>
      <c r="AI1382" t="s">
        <v>321</v>
      </c>
      <c r="AJ1382" t="s">
        <v>73</v>
      </c>
      <c r="AK1382" t="s">
        <v>60</v>
      </c>
      <c r="AL1382" t="s">
        <v>75</v>
      </c>
      <c r="AM1382" t="s">
        <v>76</v>
      </c>
      <c r="AN1382" t="s">
        <v>78</v>
      </c>
      <c r="AO1382" t="s">
        <v>78</v>
      </c>
      <c r="AP1382" t="s">
        <v>166</v>
      </c>
      <c r="AQ1382" t="s">
        <v>92</v>
      </c>
      <c r="AR1382" t="s">
        <v>64</v>
      </c>
      <c r="AS1382" t="s">
        <v>126</v>
      </c>
      <c r="AT1382" t="s">
        <v>70</v>
      </c>
      <c r="AU1382" t="s">
        <v>84</v>
      </c>
    </row>
    <row r="1383" spans="1:47" hidden="1" x14ac:dyDescent="0.3">
      <c r="A1383" t="s">
        <v>6206</v>
      </c>
      <c r="B1383" t="s">
        <v>6207</v>
      </c>
      <c r="C1383" s="1" t="str">
        <f t="shared" ref="C1383:C1410" si="126">HYPERLINK("https://geochem.nrcan.gc.ca/cdogs/content/bdl/bdl210105_e.htm", "21:0105")</f>
        <v>21:0105</v>
      </c>
      <c r="D1383" s="1" t="str">
        <f t="shared" ref="D1383:D1408" si="127">HYPERLINK("https://geochem.nrcan.gc.ca/cdogs/content/svy/svy210042_e.htm", "21:0042")</f>
        <v>21:0042</v>
      </c>
      <c r="E1383" t="s">
        <v>6208</v>
      </c>
      <c r="F1383" t="s">
        <v>6209</v>
      </c>
      <c r="H1383">
        <v>65.580900799999995</v>
      </c>
      <c r="I1383">
        <v>-111.11779439999999</v>
      </c>
      <c r="J1383" s="1" t="str">
        <f t="shared" ref="J1383:J1408" si="128">HYPERLINK("https://geochem.nrcan.gc.ca/cdogs/content/kwd/kwd020044_e.htm", "Till")</f>
        <v>Till</v>
      </c>
      <c r="K1383" s="1" t="str">
        <f t="shared" ref="K1383:K1408" si="129">HYPERLINK("https://geochem.nrcan.gc.ca/cdogs/content/kwd/kwd080004_e.htm", "&lt;63 micron")</f>
        <v>&lt;63 micron</v>
      </c>
      <c r="L1383" t="s">
        <v>51</v>
      </c>
      <c r="M1383" t="s">
        <v>405</v>
      </c>
      <c r="N1383" t="s">
        <v>181</v>
      </c>
      <c r="O1383" t="s">
        <v>493</v>
      </c>
      <c r="P1383" t="s">
        <v>78</v>
      </c>
      <c r="Q1383" t="s">
        <v>64</v>
      </c>
      <c r="R1383" t="s">
        <v>414</v>
      </c>
      <c r="S1383" t="s">
        <v>60</v>
      </c>
      <c r="T1383" t="s">
        <v>273</v>
      </c>
      <c r="U1383" t="s">
        <v>81</v>
      </c>
      <c r="V1383" t="s">
        <v>147</v>
      </c>
      <c r="W1383" t="s">
        <v>854</v>
      </c>
      <c r="X1383" t="s">
        <v>119</v>
      </c>
      <c r="Y1383" t="s">
        <v>64</v>
      </c>
      <c r="Z1383" t="s">
        <v>51</v>
      </c>
      <c r="AA1383" t="s">
        <v>206</v>
      </c>
      <c r="AB1383" t="s">
        <v>408</v>
      </c>
      <c r="AC1383" t="s">
        <v>56</v>
      </c>
      <c r="AD1383" t="s">
        <v>1557</v>
      </c>
      <c r="AE1383" t="s">
        <v>223</v>
      </c>
      <c r="AF1383" t="s">
        <v>594</v>
      </c>
      <c r="AG1383" t="s">
        <v>363</v>
      </c>
      <c r="AH1383" t="s">
        <v>194</v>
      </c>
      <c r="AI1383" t="s">
        <v>332</v>
      </c>
      <c r="AJ1383" t="s">
        <v>73</v>
      </c>
      <c r="AK1383" t="s">
        <v>103</v>
      </c>
      <c r="AL1383" t="s">
        <v>75</v>
      </c>
      <c r="AM1383" t="s">
        <v>76</v>
      </c>
      <c r="AN1383" t="s">
        <v>78</v>
      </c>
      <c r="AO1383" t="s">
        <v>78</v>
      </c>
      <c r="AP1383" t="s">
        <v>119</v>
      </c>
      <c r="AQ1383" t="s">
        <v>271</v>
      </c>
      <c r="AR1383" t="s">
        <v>64</v>
      </c>
      <c r="AS1383" t="s">
        <v>126</v>
      </c>
      <c r="AT1383" t="s">
        <v>6210</v>
      </c>
      <c r="AU1383" t="s">
        <v>84</v>
      </c>
    </row>
    <row r="1384" spans="1:47" hidden="1" x14ac:dyDescent="0.3">
      <c r="A1384" t="s">
        <v>6211</v>
      </c>
      <c r="B1384" t="s">
        <v>6212</v>
      </c>
      <c r="C1384" s="1" t="str">
        <f t="shared" si="126"/>
        <v>21:0105</v>
      </c>
      <c r="D1384" s="1" t="str">
        <f t="shared" si="127"/>
        <v>21:0042</v>
      </c>
      <c r="E1384" t="s">
        <v>6213</v>
      </c>
      <c r="F1384" t="s">
        <v>6214</v>
      </c>
      <c r="H1384">
        <v>65.6323984</v>
      </c>
      <c r="I1384">
        <v>-111.0255183</v>
      </c>
      <c r="J1384" s="1" t="str">
        <f t="shared" si="128"/>
        <v>Till</v>
      </c>
      <c r="K1384" s="1" t="str">
        <f t="shared" si="129"/>
        <v>&lt;63 micron</v>
      </c>
      <c r="L1384" t="s">
        <v>51</v>
      </c>
      <c r="M1384" t="s">
        <v>196</v>
      </c>
      <c r="N1384" t="s">
        <v>53</v>
      </c>
      <c r="O1384" t="s">
        <v>457</v>
      </c>
      <c r="P1384" t="s">
        <v>264</v>
      </c>
      <c r="Q1384" t="s">
        <v>259</v>
      </c>
      <c r="R1384" t="s">
        <v>607</v>
      </c>
      <c r="S1384" t="s">
        <v>97</v>
      </c>
      <c r="T1384" t="s">
        <v>140</v>
      </c>
      <c r="U1384" t="s">
        <v>81</v>
      </c>
      <c r="V1384" t="s">
        <v>61</v>
      </c>
      <c r="W1384" t="s">
        <v>719</v>
      </c>
      <c r="X1384" t="s">
        <v>63</v>
      </c>
      <c r="Y1384" t="s">
        <v>64</v>
      </c>
      <c r="Z1384" t="s">
        <v>51</v>
      </c>
      <c r="AA1384" t="s">
        <v>98</v>
      </c>
      <c r="AB1384" t="s">
        <v>66</v>
      </c>
      <c r="AC1384" t="s">
        <v>56</v>
      </c>
      <c r="AD1384" t="s">
        <v>415</v>
      </c>
      <c r="AE1384" t="s">
        <v>269</v>
      </c>
      <c r="AF1384" t="s">
        <v>69</v>
      </c>
      <c r="AG1384" t="s">
        <v>363</v>
      </c>
      <c r="AH1384" t="s">
        <v>71</v>
      </c>
      <c r="AI1384" t="s">
        <v>584</v>
      </c>
      <c r="AJ1384" t="s">
        <v>73</v>
      </c>
      <c r="AK1384" t="s">
        <v>210</v>
      </c>
      <c r="AL1384" t="s">
        <v>75</v>
      </c>
      <c r="AM1384" t="s">
        <v>76</v>
      </c>
      <c r="AN1384" t="s">
        <v>78</v>
      </c>
      <c r="AO1384" t="s">
        <v>78</v>
      </c>
      <c r="AP1384" t="s">
        <v>570</v>
      </c>
      <c r="AQ1384" t="s">
        <v>170</v>
      </c>
      <c r="AR1384" t="s">
        <v>64</v>
      </c>
      <c r="AS1384" t="s">
        <v>82</v>
      </c>
      <c r="AT1384" t="s">
        <v>57</v>
      </c>
      <c r="AU1384" t="s">
        <v>84</v>
      </c>
    </row>
    <row r="1385" spans="1:47" hidden="1" x14ac:dyDescent="0.3">
      <c r="A1385" t="s">
        <v>6215</v>
      </c>
      <c r="B1385" t="s">
        <v>6216</v>
      </c>
      <c r="C1385" s="1" t="str">
        <f t="shared" si="126"/>
        <v>21:0105</v>
      </c>
      <c r="D1385" s="1" t="str">
        <f t="shared" si="127"/>
        <v>21:0042</v>
      </c>
      <c r="E1385" t="s">
        <v>6217</v>
      </c>
      <c r="F1385" t="s">
        <v>6218</v>
      </c>
      <c r="H1385">
        <v>65.625401100000005</v>
      </c>
      <c r="I1385">
        <v>-111.183684</v>
      </c>
      <c r="J1385" s="1" t="str">
        <f t="shared" si="128"/>
        <v>Till</v>
      </c>
      <c r="K1385" s="1" t="str">
        <f t="shared" si="129"/>
        <v>&lt;63 micron</v>
      </c>
      <c r="L1385" t="s">
        <v>51</v>
      </c>
      <c r="M1385" t="s">
        <v>89</v>
      </c>
      <c r="N1385" t="s">
        <v>63</v>
      </c>
      <c r="O1385" t="s">
        <v>397</v>
      </c>
      <c r="P1385" t="s">
        <v>473</v>
      </c>
      <c r="Q1385" t="s">
        <v>81</v>
      </c>
      <c r="R1385" t="s">
        <v>316</v>
      </c>
      <c r="S1385" t="s">
        <v>119</v>
      </c>
      <c r="T1385" t="s">
        <v>164</v>
      </c>
      <c r="U1385" t="s">
        <v>81</v>
      </c>
      <c r="V1385" t="s">
        <v>61</v>
      </c>
      <c r="W1385" t="s">
        <v>205</v>
      </c>
      <c r="X1385" t="s">
        <v>97</v>
      </c>
      <c r="Y1385" t="s">
        <v>64</v>
      </c>
      <c r="Z1385" t="s">
        <v>51</v>
      </c>
      <c r="AA1385" t="s">
        <v>101</v>
      </c>
      <c r="AB1385" t="s">
        <v>408</v>
      </c>
      <c r="AC1385" t="s">
        <v>64</v>
      </c>
      <c r="AD1385" t="s">
        <v>246</v>
      </c>
      <c r="AE1385" t="s">
        <v>111</v>
      </c>
      <c r="AF1385" t="s">
        <v>69</v>
      </c>
      <c r="AG1385" t="s">
        <v>382</v>
      </c>
      <c r="AH1385" t="s">
        <v>71</v>
      </c>
      <c r="AI1385" t="s">
        <v>298</v>
      </c>
      <c r="AJ1385" t="s">
        <v>73</v>
      </c>
      <c r="AK1385" t="s">
        <v>167</v>
      </c>
      <c r="AL1385" t="s">
        <v>75</v>
      </c>
      <c r="AM1385" t="s">
        <v>76</v>
      </c>
      <c r="AN1385" t="s">
        <v>300</v>
      </c>
      <c r="AO1385" t="s">
        <v>78</v>
      </c>
      <c r="AP1385" t="s">
        <v>161</v>
      </c>
      <c r="AQ1385" t="s">
        <v>246</v>
      </c>
      <c r="AR1385" t="s">
        <v>64</v>
      </c>
      <c r="AS1385" t="s">
        <v>81</v>
      </c>
      <c r="AT1385" t="s">
        <v>171</v>
      </c>
      <c r="AU1385" t="s">
        <v>84</v>
      </c>
    </row>
    <row r="1386" spans="1:47" hidden="1" x14ac:dyDescent="0.3">
      <c r="A1386" t="s">
        <v>6219</v>
      </c>
      <c r="B1386" t="s">
        <v>6220</v>
      </c>
      <c r="C1386" s="1" t="str">
        <f t="shared" si="126"/>
        <v>21:0105</v>
      </c>
      <c r="D1386" s="1" t="str">
        <f t="shared" si="127"/>
        <v>21:0042</v>
      </c>
      <c r="E1386" t="s">
        <v>6221</v>
      </c>
      <c r="F1386" t="s">
        <v>6222</v>
      </c>
      <c r="H1386">
        <v>65.667942800000006</v>
      </c>
      <c r="I1386">
        <v>-111.3262565</v>
      </c>
      <c r="J1386" s="1" t="str">
        <f t="shared" si="128"/>
        <v>Till</v>
      </c>
      <c r="K1386" s="1" t="str">
        <f t="shared" si="129"/>
        <v>&lt;63 micron</v>
      </c>
      <c r="L1386" t="s">
        <v>51</v>
      </c>
      <c r="M1386" t="s">
        <v>264</v>
      </c>
      <c r="N1386" t="s">
        <v>53</v>
      </c>
      <c r="O1386" t="s">
        <v>189</v>
      </c>
      <c r="P1386" t="s">
        <v>421</v>
      </c>
      <c r="Q1386" t="s">
        <v>64</v>
      </c>
      <c r="R1386" t="s">
        <v>413</v>
      </c>
      <c r="S1386" t="s">
        <v>181</v>
      </c>
      <c r="T1386" t="s">
        <v>338</v>
      </c>
      <c r="U1386" t="s">
        <v>81</v>
      </c>
      <c r="V1386" t="s">
        <v>95</v>
      </c>
      <c r="W1386" t="s">
        <v>883</v>
      </c>
      <c r="X1386" t="s">
        <v>97</v>
      </c>
      <c r="Y1386" t="s">
        <v>64</v>
      </c>
      <c r="Z1386" t="s">
        <v>51</v>
      </c>
      <c r="AA1386" t="s">
        <v>101</v>
      </c>
      <c r="AB1386" t="s">
        <v>99</v>
      </c>
      <c r="AC1386" t="s">
        <v>259</v>
      </c>
      <c r="AD1386" t="s">
        <v>362</v>
      </c>
      <c r="AE1386" t="s">
        <v>152</v>
      </c>
      <c r="AF1386" t="s">
        <v>70</v>
      </c>
      <c r="AG1386" t="s">
        <v>607</v>
      </c>
      <c r="AH1386" t="s">
        <v>71</v>
      </c>
      <c r="AI1386" t="s">
        <v>533</v>
      </c>
      <c r="AJ1386" t="s">
        <v>73</v>
      </c>
      <c r="AK1386" t="s">
        <v>210</v>
      </c>
      <c r="AL1386" t="s">
        <v>75</v>
      </c>
      <c r="AM1386" t="s">
        <v>76</v>
      </c>
      <c r="AN1386" t="s">
        <v>78</v>
      </c>
      <c r="AO1386" t="s">
        <v>78</v>
      </c>
      <c r="AP1386" t="s">
        <v>309</v>
      </c>
      <c r="AQ1386" t="s">
        <v>55</v>
      </c>
      <c r="AR1386" t="s">
        <v>64</v>
      </c>
      <c r="AS1386" t="s">
        <v>82</v>
      </c>
      <c r="AT1386" t="s">
        <v>171</v>
      </c>
      <c r="AU1386" t="s">
        <v>84</v>
      </c>
    </row>
    <row r="1387" spans="1:47" hidden="1" x14ac:dyDescent="0.3">
      <c r="A1387" t="s">
        <v>6223</v>
      </c>
      <c r="B1387" t="s">
        <v>6224</v>
      </c>
      <c r="C1387" s="1" t="str">
        <f t="shared" si="126"/>
        <v>21:0105</v>
      </c>
      <c r="D1387" s="1" t="str">
        <f t="shared" si="127"/>
        <v>21:0042</v>
      </c>
      <c r="E1387" t="s">
        <v>6225</v>
      </c>
      <c r="F1387" t="s">
        <v>6226</v>
      </c>
      <c r="H1387">
        <v>65.695974699999994</v>
      </c>
      <c r="I1387">
        <v>-111.4365481</v>
      </c>
      <c r="J1387" s="1" t="str">
        <f t="shared" si="128"/>
        <v>Till</v>
      </c>
      <c r="K1387" s="1" t="str">
        <f t="shared" si="129"/>
        <v>&lt;63 micron</v>
      </c>
      <c r="L1387" t="s">
        <v>51</v>
      </c>
      <c r="M1387" t="s">
        <v>297</v>
      </c>
      <c r="N1387" t="s">
        <v>53</v>
      </c>
      <c r="O1387" t="s">
        <v>650</v>
      </c>
      <c r="P1387" t="s">
        <v>92</v>
      </c>
      <c r="Q1387" t="s">
        <v>259</v>
      </c>
      <c r="R1387" t="s">
        <v>382</v>
      </c>
      <c r="S1387" t="s">
        <v>181</v>
      </c>
      <c r="T1387" t="s">
        <v>814</v>
      </c>
      <c r="U1387" t="s">
        <v>259</v>
      </c>
      <c r="V1387" t="s">
        <v>95</v>
      </c>
      <c r="W1387" t="s">
        <v>139</v>
      </c>
      <c r="X1387" t="s">
        <v>63</v>
      </c>
      <c r="Y1387" t="s">
        <v>64</v>
      </c>
      <c r="Z1387" t="s">
        <v>51</v>
      </c>
      <c r="AA1387" t="s">
        <v>276</v>
      </c>
      <c r="AB1387" t="s">
        <v>150</v>
      </c>
      <c r="AC1387" t="s">
        <v>64</v>
      </c>
      <c r="AD1387" t="s">
        <v>320</v>
      </c>
      <c r="AE1387" t="s">
        <v>287</v>
      </c>
      <c r="AF1387" t="s">
        <v>69</v>
      </c>
      <c r="AG1387" t="s">
        <v>218</v>
      </c>
      <c r="AH1387" t="s">
        <v>194</v>
      </c>
      <c r="AI1387" t="s">
        <v>422</v>
      </c>
      <c r="AJ1387" t="s">
        <v>73</v>
      </c>
      <c r="AK1387" t="s">
        <v>297</v>
      </c>
      <c r="AL1387" t="s">
        <v>75</v>
      </c>
      <c r="AM1387" t="s">
        <v>76</v>
      </c>
      <c r="AN1387" t="s">
        <v>78</v>
      </c>
      <c r="AO1387" t="s">
        <v>104</v>
      </c>
      <c r="AP1387" t="s">
        <v>239</v>
      </c>
      <c r="AQ1387" t="s">
        <v>246</v>
      </c>
      <c r="AR1387" t="s">
        <v>64</v>
      </c>
      <c r="AS1387" t="s">
        <v>82</v>
      </c>
      <c r="AT1387" t="s">
        <v>171</v>
      </c>
      <c r="AU1387" t="s">
        <v>84</v>
      </c>
    </row>
    <row r="1388" spans="1:47" hidden="1" x14ac:dyDescent="0.3">
      <c r="A1388" t="s">
        <v>6227</v>
      </c>
      <c r="B1388" t="s">
        <v>6228</v>
      </c>
      <c r="C1388" s="1" t="str">
        <f t="shared" si="126"/>
        <v>21:0105</v>
      </c>
      <c r="D1388" s="1" t="str">
        <f t="shared" si="127"/>
        <v>21:0042</v>
      </c>
      <c r="E1388" t="s">
        <v>6229</v>
      </c>
      <c r="F1388" t="s">
        <v>6230</v>
      </c>
      <c r="H1388">
        <v>65.7080062</v>
      </c>
      <c r="I1388">
        <v>-111.2424335</v>
      </c>
      <c r="J1388" s="1" t="str">
        <f t="shared" si="128"/>
        <v>Till</v>
      </c>
      <c r="K1388" s="1" t="str">
        <f t="shared" si="129"/>
        <v>&lt;63 micron</v>
      </c>
      <c r="L1388" t="s">
        <v>51</v>
      </c>
      <c r="M1388" t="s">
        <v>58</v>
      </c>
      <c r="N1388" t="s">
        <v>53</v>
      </c>
      <c r="O1388" t="s">
        <v>375</v>
      </c>
      <c r="P1388" t="s">
        <v>226</v>
      </c>
      <c r="Q1388" t="s">
        <v>81</v>
      </c>
      <c r="R1388" t="s">
        <v>249</v>
      </c>
      <c r="S1388" t="s">
        <v>72</v>
      </c>
      <c r="T1388" t="s">
        <v>327</v>
      </c>
      <c r="U1388" t="s">
        <v>81</v>
      </c>
      <c r="V1388" t="s">
        <v>95</v>
      </c>
      <c r="W1388" t="s">
        <v>543</v>
      </c>
      <c r="X1388" t="s">
        <v>97</v>
      </c>
      <c r="Y1388" t="s">
        <v>64</v>
      </c>
      <c r="Z1388" t="s">
        <v>51</v>
      </c>
      <c r="AA1388" t="s">
        <v>98</v>
      </c>
      <c r="AB1388" t="s">
        <v>66</v>
      </c>
      <c r="AC1388" t="s">
        <v>64</v>
      </c>
      <c r="AD1388" t="s">
        <v>1148</v>
      </c>
      <c r="AE1388" t="s">
        <v>337</v>
      </c>
      <c r="AF1388" t="s">
        <v>69</v>
      </c>
      <c r="AG1388" t="s">
        <v>272</v>
      </c>
      <c r="AH1388" t="s">
        <v>102</v>
      </c>
      <c r="AI1388" t="s">
        <v>298</v>
      </c>
      <c r="AJ1388" t="s">
        <v>73</v>
      </c>
      <c r="AK1388" t="s">
        <v>155</v>
      </c>
      <c r="AL1388" t="s">
        <v>75</v>
      </c>
      <c r="AM1388" t="s">
        <v>76</v>
      </c>
      <c r="AN1388" t="s">
        <v>78</v>
      </c>
      <c r="AO1388" t="s">
        <v>78</v>
      </c>
      <c r="AP1388" t="s">
        <v>239</v>
      </c>
      <c r="AQ1388" t="s">
        <v>246</v>
      </c>
      <c r="AR1388" t="s">
        <v>64</v>
      </c>
      <c r="AS1388" t="s">
        <v>82</v>
      </c>
      <c r="AT1388" t="s">
        <v>171</v>
      </c>
      <c r="AU1388" t="s">
        <v>84</v>
      </c>
    </row>
    <row r="1389" spans="1:47" hidden="1" x14ac:dyDescent="0.3">
      <c r="A1389" t="s">
        <v>6231</v>
      </c>
      <c r="B1389" t="s">
        <v>6232</v>
      </c>
      <c r="C1389" s="1" t="str">
        <f t="shared" si="126"/>
        <v>21:0105</v>
      </c>
      <c r="D1389" s="1" t="str">
        <f t="shared" si="127"/>
        <v>21:0042</v>
      </c>
      <c r="E1389" t="s">
        <v>6233</v>
      </c>
      <c r="F1389" t="s">
        <v>6234</v>
      </c>
      <c r="H1389">
        <v>65.697632499999997</v>
      </c>
      <c r="I1389">
        <v>-111.0639944</v>
      </c>
      <c r="J1389" s="1" t="str">
        <f t="shared" si="128"/>
        <v>Till</v>
      </c>
      <c r="K1389" s="1" t="str">
        <f t="shared" si="129"/>
        <v>&lt;63 micron</v>
      </c>
      <c r="L1389" t="s">
        <v>51</v>
      </c>
      <c r="M1389" t="s">
        <v>283</v>
      </c>
      <c r="N1389" t="s">
        <v>81</v>
      </c>
      <c r="O1389" t="s">
        <v>189</v>
      </c>
      <c r="P1389" t="s">
        <v>103</v>
      </c>
      <c r="Q1389" t="s">
        <v>81</v>
      </c>
      <c r="R1389" t="s">
        <v>149</v>
      </c>
      <c r="S1389" t="s">
        <v>181</v>
      </c>
      <c r="T1389" t="s">
        <v>149</v>
      </c>
      <c r="U1389" t="s">
        <v>259</v>
      </c>
      <c r="V1389" t="s">
        <v>154</v>
      </c>
      <c r="W1389" t="s">
        <v>713</v>
      </c>
      <c r="X1389" t="s">
        <v>181</v>
      </c>
      <c r="Y1389" t="s">
        <v>64</v>
      </c>
      <c r="Z1389" t="s">
        <v>51</v>
      </c>
      <c r="AA1389" t="s">
        <v>419</v>
      </c>
      <c r="AB1389" t="s">
        <v>274</v>
      </c>
      <c r="AC1389" t="s">
        <v>64</v>
      </c>
      <c r="AD1389" t="s">
        <v>415</v>
      </c>
      <c r="AE1389" t="s">
        <v>178</v>
      </c>
      <c r="AF1389" t="s">
        <v>69</v>
      </c>
      <c r="AG1389" t="s">
        <v>273</v>
      </c>
      <c r="AH1389" t="s">
        <v>71</v>
      </c>
      <c r="AI1389" t="s">
        <v>686</v>
      </c>
      <c r="AJ1389" t="s">
        <v>73</v>
      </c>
      <c r="AK1389" t="s">
        <v>348</v>
      </c>
      <c r="AL1389" t="s">
        <v>75</v>
      </c>
      <c r="AM1389" t="s">
        <v>76</v>
      </c>
      <c r="AN1389" t="s">
        <v>78</v>
      </c>
      <c r="AO1389" t="s">
        <v>78</v>
      </c>
      <c r="AP1389" t="s">
        <v>181</v>
      </c>
      <c r="AQ1389" t="s">
        <v>82</v>
      </c>
      <c r="AR1389" t="s">
        <v>64</v>
      </c>
      <c r="AS1389" t="s">
        <v>117</v>
      </c>
      <c r="AT1389" t="s">
        <v>171</v>
      </c>
      <c r="AU1389" t="s">
        <v>84</v>
      </c>
    </row>
    <row r="1390" spans="1:47" hidden="1" x14ac:dyDescent="0.3">
      <c r="A1390" t="s">
        <v>6235</v>
      </c>
      <c r="B1390" t="s">
        <v>6236</v>
      </c>
      <c r="C1390" s="1" t="str">
        <f t="shared" si="126"/>
        <v>21:0105</v>
      </c>
      <c r="D1390" s="1" t="str">
        <f t="shared" si="127"/>
        <v>21:0042</v>
      </c>
      <c r="E1390" t="s">
        <v>6237</v>
      </c>
      <c r="F1390" t="s">
        <v>6238</v>
      </c>
      <c r="H1390">
        <v>65.739814999999993</v>
      </c>
      <c r="I1390">
        <v>-111.12807050000001</v>
      </c>
      <c r="J1390" s="1" t="str">
        <f t="shared" si="128"/>
        <v>Till</v>
      </c>
      <c r="K1390" s="1" t="str">
        <f t="shared" si="129"/>
        <v>&lt;63 micron</v>
      </c>
      <c r="L1390" t="s">
        <v>51</v>
      </c>
      <c r="M1390" t="s">
        <v>72</v>
      </c>
      <c r="N1390" t="s">
        <v>60</v>
      </c>
      <c r="O1390" t="s">
        <v>397</v>
      </c>
      <c r="P1390" t="s">
        <v>333</v>
      </c>
      <c r="Q1390" t="s">
        <v>64</v>
      </c>
      <c r="R1390" t="s">
        <v>156</v>
      </c>
      <c r="S1390" t="s">
        <v>119</v>
      </c>
      <c r="T1390" t="s">
        <v>354</v>
      </c>
      <c r="U1390" t="s">
        <v>81</v>
      </c>
      <c r="V1390" t="s">
        <v>147</v>
      </c>
      <c r="W1390" t="s">
        <v>697</v>
      </c>
      <c r="X1390" t="s">
        <v>63</v>
      </c>
      <c r="Y1390" t="s">
        <v>64</v>
      </c>
      <c r="Z1390" t="s">
        <v>51</v>
      </c>
      <c r="AA1390" t="s">
        <v>336</v>
      </c>
      <c r="AB1390" t="s">
        <v>150</v>
      </c>
      <c r="AC1390" t="s">
        <v>64</v>
      </c>
      <c r="AD1390" t="s">
        <v>362</v>
      </c>
      <c r="AE1390" t="s">
        <v>337</v>
      </c>
      <c r="AF1390" t="s">
        <v>69</v>
      </c>
      <c r="AG1390" t="s">
        <v>607</v>
      </c>
      <c r="AH1390" t="s">
        <v>194</v>
      </c>
      <c r="AI1390" t="s">
        <v>533</v>
      </c>
      <c r="AJ1390" t="s">
        <v>73</v>
      </c>
      <c r="AK1390" t="s">
        <v>103</v>
      </c>
      <c r="AL1390" t="s">
        <v>75</v>
      </c>
      <c r="AM1390" t="s">
        <v>76</v>
      </c>
      <c r="AN1390" t="s">
        <v>78</v>
      </c>
      <c r="AO1390" t="s">
        <v>78</v>
      </c>
      <c r="AP1390" t="s">
        <v>195</v>
      </c>
      <c r="AQ1390" t="s">
        <v>81</v>
      </c>
      <c r="AR1390" t="s">
        <v>64</v>
      </c>
      <c r="AS1390" t="s">
        <v>81</v>
      </c>
      <c r="AT1390" t="s">
        <v>171</v>
      </c>
      <c r="AU1390" t="s">
        <v>84</v>
      </c>
    </row>
    <row r="1391" spans="1:47" hidden="1" x14ac:dyDescent="0.3">
      <c r="A1391" t="s">
        <v>6239</v>
      </c>
      <c r="B1391" t="s">
        <v>6240</v>
      </c>
      <c r="C1391" s="1" t="str">
        <f t="shared" si="126"/>
        <v>21:0105</v>
      </c>
      <c r="D1391" s="1" t="str">
        <f t="shared" si="127"/>
        <v>21:0042</v>
      </c>
      <c r="E1391" t="s">
        <v>6241</v>
      </c>
      <c r="F1391" t="s">
        <v>6242</v>
      </c>
      <c r="H1391">
        <v>65.741358599999998</v>
      </c>
      <c r="I1391">
        <v>-111.3745809</v>
      </c>
      <c r="J1391" s="1" t="str">
        <f t="shared" si="128"/>
        <v>Till</v>
      </c>
      <c r="K1391" s="1" t="str">
        <f t="shared" si="129"/>
        <v>&lt;63 micron</v>
      </c>
      <c r="L1391" t="s">
        <v>51</v>
      </c>
      <c r="M1391" t="s">
        <v>97</v>
      </c>
      <c r="N1391" t="s">
        <v>337</v>
      </c>
      <c r="O1391" t="s">
        <v>381</v>
      </c>
      <c r="P1391" t="s">
        <v>314</v>
      </c>
      <c r="Q1391" t="s">
        <v>259</v>
      </c>
      <c r="R1391" t="s">
        <v>93</v>
      </c>
      <c r="S1391" t="s">
        <v>97</v>
      </c>
      <c r="T1391" t="s">
        <v>136</v>
      </c>
      <c r="U1391" t="s">
        <v>81</v>
      </c>
      <c r="V1391" t="s">
        <v>61</v>
      </c>
      <c r="W1391" t="s">
        <v>1064</v>
      </c>
      <c r="X1391" t="s">
        <v>119</v>
      </c>
      <c r="Y1391" t="s">
        <v>64</v>
      </c>
      <c r="Z1391" t="s">
        <v>51</v>
      </c>
      <c r="AA1391" t="s">
        <v>334</v>
      </c>
      <c r="AB1391" t="s">
        <v>391</v>
      </c>
      <c r="AC1391" t="s">
        <v>64</v>
      </c>
      <c r="AD1391" t="s">
        <v>415</v>
      </c>
      <c r="AE1391" t="s">
        <v>276</v>
      </c>
      <c r="AF1391" t="s">
        <v>69</v>
      </c>
      <c r="AG1391" t="s">
        <v>382</v>
      </c>
      <c r="AH1391" t="s">
        <v>71</v>
      </c>
      <c r="AI1391" t="s">
        <v>298</v>
      </c>
      <c r="AJ1391" t="s">
        <v>73</v>
      </c>
      <c r="AK1391" t="s">
        <v>196</v>
      </c>
      <c r="AL1391" t="s">
        <v>75</v>
      </c>
      <c r="AM1391" t="s">
        <v>76</v>
      </c>
      <c r="AN1391" t="s">
        <v>137</v>
      </c>
      <c r="AO1391" t="s">
        <v>78</v>
      </c>
      <c r="AP1391" t="s">
        <v>364</v>
      </c>
      <c r="AQ1391" t="s">
        <v>595</v>
      </c>
      <c r="AR1391" t="s">
        <v>64</v>
      </c>
      <c r="AS1391" t="s">
        <v>299</v>
      </c>
      <c r="AT1391" t="s">
        <v>382</v>
      </c>
      <c r="AU1391" t="s">
        <v>84</v>
      </c>
    </row>
    <row r="1392" spans="1:47" hidden="1" x14ac:dyDescent="0.3">
      <c r="A1392" t="s">
        <v>6243</v>
      </c>
      <c r="B1392" t="s">
        <v>6244</v>
      </c>
      <c r="C1392" s="1" t="str">
        <f t="shared" si="126"/>
        <v>21:0105</v>
      </c>
      <c r="D1392" s="1" t="str">
        <f t="shared" si="127"/>
        <v>21:0042</v>
      </c>
      <c r="E1392" t="s">
        <v>6241</v>
      </c>
      <c r="F1392" t="s">
        <v>6245</v>
      </c>
      <c r="H1392">
        <v>65.741358599999998</v>
      </c>
      <c r="I1392">
        <v>-111.3745809</v>
      </c>
      <c r="J1392" s="1" t="str">
        <f t="shared" si="128"/>
        <v>Till</v>
      </c>
      <c r="K1392" s="1" t="str">
        <f t="shared" si="129"/>
        <v>&lt;63 micron</v>
      </c>
      <c r="L1392" t="s">
        <v>51</v>
      </c>
      <c r="M1392" t="s">
        <v>52</v>
      </c>
      <c r="N1392" t="s">
        <v>53</v>
      </c>
      <c r="O1392" t="s">
        <v>90</v>
      </c>
      <c r="P1392" t="s">
        <v>208</v>
      </c>
      <c r="Q1392" t="s">
        <v>81</v>
      </c>
      <c r="R1392" t="s">
        <v>164</v>
      </c>
      <c r="S1392" t="s">
        <v>97</v>
      </c>
      <c r="T1392" t="s">
        <v>272</v>
      </c>
      <c r="U1392" t="s">
        <v>81</v>
      </c>
      <c r="V1392" t="s">
        <v>61</v>
      </c>
      <c r="W1392" t="s">
        <v>479</v>
      </c>
      <c r="X1392" t="s">
        <v>63</v>
      </c>
      <c r="Y1392" t="s">
        <v>64</v>
      </c>
      <c r="Z1392" t="s">
        <v>51</v>
      </c>
      <c r="AA1392" t="s">
        <v>336</v>
      </c>
      <c r="AB1392" t="s">
        <v>487</v>
      </c>
      <c r="AC1392" t="s">
        <v>64</v>
      </c>
      <c r="AD1392" t="s">
        <v>1064</v>
      </c>
      <c r="AE1392" t="s">
        <v>176</v>
      </c>
      <c r="AF1392" t="s">
        <v>69</v>
      </c>
      <c r="AG1392" t="s">
        <v>284</v>
      </c>
      <c r="AH1392" t="s">
        <v>71</v>
      </c>
      <c r="AI1392" t="s">
        <v>63</v>
      </c>
      <c r="AJ1392" t="s">
        <v>73</v>
      </c>
      <c r="AK1392" t="s">
        <v>196</v>
      </c>
      <c r="AL1392" t="s">
        <v>75</v>
      </c>
      <c r="AM1392" t="s">
        <v>76</v>
      </c>
      <c r="AN1392" t="s">
        <v>78</v>
      </c>
      <c r="AO1392" t="s">
        <v>78</v>
      </c>
      <c r="AP1392" t="s">
        <v>72</v>
      </c>
      <c r="AQ1392" t="s">
        <v>92</v>
      </c>
      <c r="AR1392" t="s">
        <v>64</v>
      </c>
      <c r="AS1392" t="s">
        <v>81</v>
      </c>
      <c r="AT1392" t="s">
        <v>171</v>
      </c>
      <c r="AU1392" t="s">
        <v>6246</v>
      </c>
    </row>
    <row r="1393" spans="1:47" hidden="1" x14ac:dyDescent="0.3">
      <c r="A1393" t="s">
        <v>6247</v>
      </c>
      <c r="B1393" t="s">
        <v>6248</v>
      </c>
      <c r="C1393" s="1" t="str">
        <f t="shared" si="126"/>
        <v>21:0105</v>
      </c>
      <c r="D1393" s="1" t="str">
        <f t="shared" si="127"/>
        <v>21:0042</v>
      </c>
      <c r="E1393" t="s">
        <v>6249</v>
      </c>
      <c r="F1393" t="s">
        <v>6250</v>
      </c>
      <c r="H1393">
        <v>65.998378000000002</v>
      </c>
      <c r="I1393">
        <v>-111.2536491</v>
      </c>
      <c r="J1393" s="1" t="str">
        <f t="shared" si="128"/>
        <v>Till</v>
      </c>
      <c r="K1393" s="1" t="str">
        <f t="shared" si="129"/>
        <v>&lt;63 micron</v>
      </c>
      <c r="L1393" t="s">
        <v>51</v>
      </c>
      <c r="M1393" t="s">
        <v>77</v>
      </c>
      <c r="N1393" t="s">
        <v>53</v>
      </c>
      <c r="O1393" t="s">
        <v>1116</v>
      </c>
      <c r="P1393" t="s">
        <v>314</v>
      </c>
      <c r="Q1393" t="s">
        <v>259</v>
      </c>
      <c r="R1393" t="s">
        <v>318</v>
      </c>
      <c r="S1393" t="s">
        <v>60</v>
      </c>
      <c r="T1393" t="s">
        <v>287</v>
      </c>
      <c r="U1393" t="s">
        <v>259</v>
      </c>
      <c r="V1393" t="s">
        <v>259</v>
      </c>
      <c r="W1393" t="s">
        <v>1492</v>
      </c>
      <c r="X1393" t="s">
        <v>72</v>
      </c>
      <c r="Y1393" t="s">
        <v>64</v>
      </c>
      <c r="Z1393" t="s">
        <v>51</v>
      </c>
      <c r="AA1393" t="s">
        <v>419</v>
      </c>
      <c r="AB1393" t="s">
        <v>121</v>
      </c>
      <c r="AC1393" t="s">
        <v>81</v>
      </c>
      <c r="AD1393" t="s">
        <v>2190</v>
      </c>
      <c r="AE1393" t="s">
        <v>260</v>
      </c>
      <c r="AF1393" t="s">
        <v>131</v>
      </c>
      <c r="AG1393" t="s">
        <v>338</v>
      </c>
      <c r="AH1393" t="s">
        <v>194</v>
      </c>
      <c r="AI1393" t="s">
        <v>105</v>
      </c>
      <c r="AJ1393" t="s">
        <v>73</v>
      </c>
      <c r="AK1393" t="s">
        <v>340</v>
      </c>
      <c r="AL1393" t="s">
        <v>75</v>
      </c>
      <c r="AM1393" t="s">
        <v>76</v>
      </c>
      <c r="AN1393" t="s">
        <v>78</v>
      </c>
      <c r="AO1393" t="s">
        <v>78</v>
      </c>
      <c r="AP1393" t="s">
        <v>533</v>
      </c>
      <c r="AQ1393" t="s">
        <v>126</v>
      </c>
      <c r="AR1393" t="s">
        <v>64</v>
      </c>
      <c r="AS1393" t="s">
        <v>139</v>
      </c>
      <c r="AT1393" t="s">
        <v>171</v>
      </c>
      <c r="AU1393" t="s">
        <v>84</v>
      </c>
    </row>
    <row r="1394" spans="1:47" hidden="1" x14ac:dyDescent="0.3">
      <c r="A1394" t="s">
        <v>6251</v>
      </c>
      <c r="B1394" t="s">
        <v>6252</v>
      </c>
      <c r="C1394" s="1" t="str">
        <f t="shared" si="126"/>
        <v>21:0105</v>
      </c>
      <c r="D1394" s="1" t="str">
        <f t="shared" si="127"/>
        <v>21:0042</v>
      </c>
      <c r="E1394" t="s">
        <v>6253</v>
      </c>
      <c r="F1394" t="s">
        <v>6254</v>
      </c>
      <c r="H1394">
        <v>65.9946719</v>
      </c>
      <c r="I1394">
        <v>-111.0551797</v>
      </c>
      <c r="J1394" s="1" t="str">
        <f t="shared" si="128"/>
        <v>Till</v>
      </c>
      <c r="K1394" s="1" t="str">
        <f t="shared" si="129"/>
        <v>&lt;63 micron</v>
      </c>
      <c r="L1394" t="s">
        <v>51</v>
      </c>
      <c r="M1394" t="s">
        <v>97</v>
      </c>
      <c r="N1394" t="s">
        <v>72</v>
      </c>
      <c r="O1394" t="s">
        <v>457</v>
      </c>
      <c r="P1394" t="s">
        <v>103</v>
      </c>
      <c r="Q1394" t="s">
        <v>64</v>
      </c>
      <c r="R1394" t="s">
        <v>136</v>
      </c>
      <c r="S1394" t="s">
        <v>97</v>
      </c>
      <c r="T1394" t="s">
        <v>338</v>
      </c>
      <c r="U1394" t="s">
        <v>81</v>
      </c>
      <c r="V1394" t="s">
        <v>61</v>
      </c>
      <c r="W1394" t="s">
        <v>67</v>
      </c>
      <c r="X1394" t="s">
        <v>63</v>
      </c>
      <c r="Y1394" t="s">
        <v>64</v>
      </c>
      <c r="Z1394" t="s">
        <v>51</v>
      </c>
      <c r="AA1394" t="s">
        <v>470</v>
      </c>
      <c r="AB1394" t="s">
        <v>408</v>
      </c>
      <c r="AC1394" t="s">
        <v>64</v>
      </c>
      <c r="AD1394" t="s">
        <v>479</v>
      </c>
      <c r="AE1394" t="s">
        <v>507</v>
      </c>
      <c r="AF1394" t="s">
        <v>69</v>
      </c>
      <c r="AG1394" t="s">
        <v>273</v>
      </c>
      <c r="AH1394" t="s">
        <v>71</v>
      </c>
      <c r="AI1394" t="s">
        <v>202</v>
      </c>
      <c r="AJ1394" t="s">
        <v>73</v>
      </c>
      <c r="AK1394" t="s">
        <v>210</v>
      </c>
      <c r="AL1394" t="s">
        <v>75</v>
      </c>
      <c r="AM1394" t="s">
        <v>76</v>
      </c>
      <c r="AN1394" t="s">
        <v>95</v>
      </c>
      <c r="AO1394" t="s">
        <v>78</v>
      </c>
      <c r="AP1394" t="s">
        <v>293</v>
      </c>
      <c r="AQ1394" t="s">
        <v>55</v>
      </c>
      <c r="AR1394" t="s">
        <v>64</v>
      </c>
      <c r="AS1394" t="s">
        <v>246</v>
      </c>
      <c r="AT1394" t="s">
        <v>327</v>
      </c>
      <c r="AU1394" t="s">
        <v>84</v>
      </c>
    </row>
    <row r="1395" spans="1:47" hidden="1" x14ac:dyDescent="0.3">
      <c r="A1395" t="s">
        <v>6255</v>
      </c>
      <c r="B1395" t="s">
        <v>6256</v>
      </c>
      <c r="C1395" s="1" t="str">
        <f t="shared" si="126"/>
        <v>21:0105</v>
      </c>
      <c r="D1395" s="1" t="str">
        <f t="shared" si="127"/>
        <v>21:0042</v>
      </c>
      <c r="E1395" t="s">
        <v>6257</v>
      </c>
      <c r="F1395" t="s">
        <v>6258</v>
      </c>
      <c r="H1395">
        <v>65.953375600000001</v>
      </c>
      <c r="I1395">
        <v>-111.10754319999999</v>
      </c>
      <c r="J1395" s="1" t="str">
        <f t="shared" si="128"/>
        <v>Till</v>
      </c>
      <c r="K1395" s="1" t="str">
        <f t="shared" si="129"/>
        <v>&lt;63 micron</v>
      </c>
      <c r="L1395" t="s">
        <v>51</v>
      </c>
      <c r="M1395" t="s">
        <v>340</v>
      </c>
      <c r="N1395" t="s">
        <v>60</v>
      </c>
      <c r="O1395" t="s">
        <v>667</v>
      </c>
      <c r="P1395" t="s">
        <v>78</v>
      </c>
      <c r="Q1395" t="s">
        <v>64</v>
      </c>
      <c r="R1395" t="s">
        <v>384</v>
      </c>
      <c r="S1395" t="s">
        <v>119</v>
      </c>
      <c r="T1395" t="s">
        <v>548</v>
      </c>
      <c r="U1395" t="s">
        <v>81</v>
      </c>
      <c r="V1395" t="s">
        <v>117</v>
      </c>
      <c r="W1395" t="s">
        <v>1627</v>
      </c>
      <c r="X1395" t="s">
        <v>63</v>
      </c>
      <c r="Y1395" t="s">
        <v>64</v>
      </c>
      <c r="Z1395" t="s">
        <v>51</v>
      </c>
      <c r="AA1395" t="s">
        <v>149</v>
      </c>
      <c r="AB1395" t="s">
        <v>319</v>
      </c>
      <c r="AC1395" t="s">
        <v>81</v>
      </c>
      <c r="AD1395" t="s">
        <v>672</v>
      </c>
      <c r="AE1395" t="s">
        <v>101</v>
      </c>
      <c r="AF1395" t="s">
        <v>69</v>
      </c>
      <c r="AG1395" t="s">
        <v>94</v>
      </c>
      <c r="AH1395" t="s">
        <v>102</v>
      </c>
      <c r="AI1395" t="s">
        <v>929</v>
      </c>
      <c r="AJ1395" t="s">
        <v>73</v>
      </c>
      <c r="AK1395" t="s">
        <v>153</v>
      </c>
      <c r="AL1395" t="s">
        <v>75</v>
      </c>
      <c r="AM1395" t="s">
        <v>76</v>
      </c>
      <c r="AN1395" t="s">
        <v>78</v>
      </c>
      <c r="AO1395" t="s">
        <v>78</v>
      </c>
      <c r="AP1395" t="s">
        <v>166</v>
      </c>
      <c r="AQ1395" t="s">
        <v>340</v>
      </c>
      <c r="AR1395" t="s">
        <v>64</v>
      </c>
      <c r="AS1395" t="s">
        <v>92</v>
      </c>
      <c r="AT1395" t="s">
        <v>384</v>
      </c>
      <c r="AU1395" t="s">
        <v>84</v>
      </c>
    </row>
    <row r="1396" spans="1:47" hidden="1" x14ac:dyDescent="0.3">
      <c r="A1396" t="s">
        <v>6259</v>
      </c>
      <c r="B1396" t="s">
        <v>6260</v>
      </c>
      <c r="C1396" s="1" t="str">
        <f t="shared" si="126"/>
        <v>21:0105</v>
      </c>
      <c r="D1396" s="1" t="str">
        <f t="shared" si="127"/>
        <v>21:0042</v>
      </c>
      <c r="E1396" t="s">
        <v>6261</v>
      </c>
      <c r="F1396" t="s">
        <v>6262</v>
      </c>
      <c r="H1396">
        <v>65.949326799999994</v>
      </c>
      <c r="I1396">
        <v>-111.26629010000001</v>
      </c>
      <c r="J1396" s="1" t="str">
        <f t="shared" si="128"/>
        <v>Till</v>
      </c>
      <c r="K1396" s="1" t="str">
        <f t="shared" si="129"/>
        <v>&lt;63 micron</v>
      </c>
      <c r="L1396" t="s">
        <v>51</v>
      </c>
      <c r="M1396" t="s">
        <v>124</v>
      </c>
      <c r="N1396" t="s">
        <v>53</v>
      </c>
      <c r="O1396" t="s">
        <v>504</v>
      </c>
      <c r="P1396" t="s">
        <v>52</v>
      </c>
      <c r="Q1396" t="s">
        <v>64</v>
      </c>
      <c r="R1396" t="s">
        <v>156</v>
      </c>
      <c r="S1396" t="s">
        <v>119</v>
      </c>
      <c r="T1396" t="s">
        <v>382</v>
      </c>
      <c r="U1396" t="s">
        <v>56</v>
      </c>
      <c r="V1396" t="s">
        <v>61</v>
      </c>
      <c r="W1396" t="s">
        <v>605</v>
      </c>
      <c r="X1396" t="s">
        <v>97</v>
      </c>
      <c r="Y1396" t="s">
        <v>64</v>
      </c>
      <c r="Z1396" t="s">
        <v>51</v>
      </c>
      <c r="AA1396" t="s">
        <v>101</v>
      </c>
      <c r="AB1396" t="s">
        <v>319</v>
      </c>
      <c r="AC1396" t="s">
        <v>64</v>
      </c>
      <c r="AD1396" t="s">
        <v>263</v>
      </c>
      <c r="AE1396" t="s">
        <v>162</v>
      </c>
      <c r="AF1396" t="s">
        <v>69</v>
      </c>
      <c r="AG1396" t="s">
        <v>59</v>
      </c>
      <c r="AH1396" t="s">
        <v>102</v>
      </c>
      <c r="AI1396" t="s">
        <v>63</v>
      </c>
      <c r="AJ1396" t="s">
        <v>73</v>
      </c>
      <c r="AK1396" t="s">
        <v>167</v>
      </c>
      <c r="AL1396" t="s">
        <v>75</v>
      </c>
      <c r="AM1396" t="s">
        <v>282</v>
      </c>
      <c r="AN1396" t="s">
        <v>78</v>
      </c>
      <c r="AO1396" t="s">
        <v>78</v>
      </c>
      <c r="AP1396" t="s">
        <v>474</v>
      </c>
      <c r="AQ1396" t="s">
        <v>436</v>
      </c>
      <c r="AR1396" t="s">
        <v>64</v>
      </c>
      <c r="AS1396" t="s">
        <v>81</v>
      </c>
      <c r="AT1396" t="s">
        <v>136</v>
      </c>
      <c r="AU1396" t="s">
        <v>84</v>
      </c>
    </row>
    <row r="1397" spans="1:47" hidden="1" x14ac:dyDescent="0.3">
      <c r="A1397" t="s">
        <v>6263</v>
      </c>
      <c r="B1397" t="s">
        <v>6264</v>
      </c>
      <c r="C1397" s="1" t="str">
        <f t="shared" si="126"/>
        <v>21:0105</v>
      </c>
      <c r="D1397" s="1" t="str">
        <f t="shared" si="127"/>
        <v>21:0042</v>
      </c>
      <c r="E1397" t="s">
        <v>6265</v>
      </c>
      <c r="F1397" t="s">
        <v>6266</v>
      </c>
      <c r="H1397">
        <v>65.891110900000001</v>
      </c>
      <c r="I1397">
        <v>-111.192714</v>
      </c>
      <c r="J1397" s="1" t="str">
        <f t="shared" si="128"/>
        <v>Till</v>
      </c>
      <c r="K1397" s="1" t="str">
        <f t="shared" si="129"/>
        <v>&lt;63 micron</v>
      </c>
      <c r="L1397" t="s">
        <v>51</v>
      </c>
      <c r="M1397" t="s">
        <v>398</v>
      </c>
      <c r="N1397" t="s">
        <v>53</v>
      </c>
      <c r="O1397" t="s">
        <v>1184</v>
      </c>
      <c r="P1397" t="s">
        <v>436</v>
      </c>
      <c r="Q1397" t="s">
        <v>81</v>
      </c>
      <c r="R1397" t="s">
        <v>414</v>
      </c>
      <c r="S1397" t="s">
        <v>97</v>
      </c>
      <c r="T1397" t="s">
        <v>354</v>
      </c>
      <c r="U1397" t="s">
        <v>81</v>
      </c>
      <c r="V1397" t="s">
        <v>61</v>
      </c>
      <c r="W1397" t="s">
        <v>320</v>
      </c>
      <c r="X1397" t="s">
        <v>97</v>
      </c>
      <c r="Y1397" t="s">
        <v>64</v>
      </c>
      <c r="Z1397" t="s">
        <v>51</v>
      </c>
      <c r="AA1397" t="s">
        <v>98</v>
      </c>
      <c r="AB1397" t="s">
        <v>408</v>
      </c>
      <c r="AC1397" t="s">
        <v>81</v>
      </c>
      <c r="AD1397" t="s">
        <v>67</v>
      </c>
      <c r="AE1397" t="s">
        <v>337</v>
      </c>
      <c r="AF1397" t="s">
        <v>69</v>
      </c>
      <c r="AG1397" t="s">
        <v>218</v>
      </c>
      <c r="AH1397" t="s">
        <v>102</v>
      </c>
      <c r="AI1397" t="s">
        <v>332</v>
      </c>
      <c r="AJ1397" t="s">
        <v>73</v>
      </c>
      <c r="AK1397" t="s">
        <v>339</v>
      </c>
      <c r="AL1397" t="s">
        <v>75</v>
      </c>
      <c r="AM1397" t="s">
        <v>76</v>
      </c>
      <c r="AN1397" t="s">
        <v>78</v>
      </c>
      <c r="AO1397" t="s">
        <v>78</v>
      </c>
      <c r="AP1397" t="s">
        <v>252</v>
      </c>
      <c r="AQ1397" t="s">
        <v>246</v>
      </c>
      <c r="AR1397" t="s">
        <v>64</v>
      </c>
      <c r="AS1397" t="s">
        <v>81</v>
      </c>
      <c r="AT1397" t="s">
        <v>171</v>
      </c>
      <c r="AU1397" t="s">
        <v>84</v>
      </c>
    </row>
    <row r="1398" spans="1:47" hidden="1" x14ac:dyDescent="0.3">
      <c r="A1398" t="s">
        <v>6267</v>
      </c>
      <c r="B1398" t="s">
        <v>6268</v>
      </c>
      <c r="C1398" s="1" t="str">
        <f t="shared" si="126"/>
        <v>21:0105</v>
      </c>
      <c r="D1398" s="1" t="str">
        <f t="shared" si="127"/>
        <v>21:0042</v>
      </c>
      <c r="E1398" t="s">
        <v>6269</v>
      </c>
      <c r="F1398" t="s">
        <v>6270</v>
      </c>
      <c r="H1398">
        <v>65.912175000000005</v>
      </c>
      <c r="I1398">
        <v>-111.0335705</v>
      </c>
      <c r="J1398" s="1" t="str">
        <f t="shared" si="128"/>
        <v>Till</v>
      </c>
      <c r="K1398" s="1" t="str">
        <f t="shared" si="129"/>
        <v>&lt;63 micron</v>
      </c>
      <c r="L1398" t="s">
        <v>51</v>
      </c>
      <c r="M1398" t="s">
        <v>195</v>
      </c>
      <c r="N1398" t="s">
        <v>53</v>
      </c>
      <c r="O1398" t="s">
        <v>457</v>
      </c>
      <c r="P1398" t="s">
        <v>103</v>
      </c>
      <c r="Q1398" t="s">
        <v>64</v>
      </c>
      <c r="R1398" t="s">
        <v>369</v>
      </c>
      <c r="S1398" t="s">
        <v>63</v>
      </c>
      <c r="T1398" t="s">
        <v>120</v>
      </c>
      <c r="U1398" t="s">
        <v>81</v>
      </c>
      <c r="V1398" t="s">
        <v>61</v>
      </c>
      <c r="W1398" t="s">
        <v>734</v>
      </c>
      <c r="X1398" t="s">
        <v>119</v>
      </c>
      <c r="Y1398" t="s">
        <v>64</v>
      </c>
      <c r="Z1398" t="s">
        <v>51</v>
      </c>
      <c r="AA1398" t="s">
        <v>192</v>
      </c>
      <c r="AB1398" t="s">
        <v>768</v>
      </c>
      <c r="AC1398" t="s">
        <v>81</v>
      </c>
      <c r="AD1398" t="s">
        <v>320</v>
      </c>
      <c r="AE1398" t="s">
        <v>152</v>
      </c>
      <c r="AF1398" t="s">
        <v>69</v>
      </c>
      <c r="AG1398" t="s">
        <v>164</v>
      </c>
      <c r="AH1398" t="s">
        <v>194</v>
      </c>
      <c r="AI1398" t="s">
        <v>533</v>
      </c>
      <c r="AJ1398" t="s">
        <v>73</v>
      </c>
      <c r="AK1398" t="s">
        <v>196</v>
      </c>
      <c r="AL1398" t="s">
        <v>75</v>
      </c>
      <c r="AM1398" t="s">
        <v>76</v>
      </c>
      <c r="AN1398" t="s">
        <v>78</v>
      </c>
      <c r="AO1398" t="s">
        <v>104</v>
      </c>
      <c r="AP1398" t="s">
        <v>72</v>
      </c>
      <c r="AQ1398" t="s">
        <v>398</v>
      </c>
      <c r="AR1398" t="s">
        <v>64</v>
      </c>
      <c r="AS1398" t="s">
        <v>92</v>
      </c>
      <c r="AT1398" t="s">
        <v>145</v>
      </c>
      <c r="AU1398" t="s">
        <v>84</v>
      </c>
    </row>
    <row r="1399" spans="1:47" hidden="1" x14ac:dyDescent="0.3">
      <c r="A1399" t="s">
        <v>6271</v>
      </c>
      <c r="B1399" t="s">
        <v>6272</v>
      </c>
      <c r="C1399" s="1" t="str">
        <f t="shared" si="126"/>
        <v>21:0105</v>
      </c>
      <c r="D1399" s="1" t="str">
        <f t="shared" si="127"/>
        <v>21:0042</v>
      </c>
      <c r="E1399" t="s">
        <v>6273</v>
      </c>
      <c r="F1399" t="s">
        <v>6274</v>
      </c>
      <c r="H1399">
        <v>65.8147874</v>
      </c>
      <c r="I1399">
        <v>-111.0626448</v>
      </c>
      <c r="J1399" s="1" t="str">
        <f t="shared" si="128"/>
        <v>Till</v>
      </c>
      <c r="K1399" s="1" t="str">
        <f t="shared" si="129"/>
        <v>&lt;63 micron</v>
      </c>
      <c r="L1399" t="s">
        <v>51</v>
      </c>
      <c r="M1399" t="s">
        <v>281</v>
      </c>
      <c r="N1399" t="s">
        <v>97</v>
      </c>
      <c r="O1399" t="s">
        <v>909</v>
      </c>
      <c r="P1399" t="s">
        <v>271</v>
      </c>
      <c r="Q1399" t="s">
        <v>64</v>
      </c>
      <c r="R1399" t="s">
        <v>435</v>
      </c>
      <c r="S1399" t="s">
        <v>181</v>
      </c>
      <c r="T1399" t="s">
        <v>354</v>
      </c>
      <c r="U1399" t="s">
        <v>81</v>
      </c>
      <c r="V1399" t="s">
        <v>117</v>
      </c>
      <c r="W1399" t="s">
        <v>685</v>
      </c>
      <c r="X1399" t="s">
        <v>58</v>
      </c>
      <c r="Y1399" t="s">
        <v>64</v>
      </c>
      <c r="Z1399" t="s">
        <v>51</v>
      </c>
      <c r="AA1399" t="s">
        <v>382</v>
      </c>
      <c r="AB1399" t="s">
        <v>2815</v>
      </c>
      <c r="AC1399" t="s">
        <v>56</v>
      </c>
      <c r="AD1399" t="s">
        <v>1148</v>
      </c>
      <c r="AE1399" t="s">
        <v>65</v>
      </c>
      <c r="AF1399" t="s">
        <v>525</v>
      </c>
      <c r="AG1399" t="s">
        <v>414</v>
      </c>
      <c r="AH1399" t="s">
        <v>194</v>
      </c>
      <c r="AI1399" t="s">
        <v>430</v>
      </c>
      <c r="AJ1399" t="s">
        <v>73</v>
      </c>
      <c r="AK1399" t="s">
        <v>202</v>
      </c>
      <c r="AL1399" t="s">
        <v>75</v>
      </c>
      <c r="AM1399" t="s">
        <v>76</v>
      </c>
      <c r="AN1399" t="s">
        <v>253</v>
      </c>
      <c r="AO1399" t="s">
        <v>78</v>
      </c>
      <c r="AP1399" t="s">
        <v>260</v>
      </c>
      <c r="AQ1399" t="s">
        <v>421</v>
      </c>
      <c r="AR1399" t="s">
        <v>64</v>
      </c>
      <c r="AS1399" t="s">
        <v>595</v>
      </c>
      <c r="AT1399" t="s">
        <v>435</v>
      </c>
      <c r="AU1399" t="s">
        <v>84</v>
      </c>
    </row>
    <row r="1400" spans="1:47" hidden="1" x14ac:dyDescent="0.3">
      <c r="A1400" t="s">
        <v>6275</v>
      </c>
      <c r="B1400" t="s">
        <v>6276</v>
      </c>
      <c r="C1400" s="1" t="str">
        <f t="shared" si="126"/>
        <v>21:0105</v>
      </c>
      <c r="D1400" s="1" t="str">
        <f t="shared" si="127"/>
        <v>21:0042</v>
      </c>
      <c r="E1400" t="s">
        <v>6277</v>
      </c>
      <c r="F1400" t="s">
        <v>6278</v>
      </c>
      <c r="H1400">
        <v>65.852611300000007</v>
      </c>
      <c r="I1400">
        <v>-111.2391082</v>
      </c>
      <c r="J1400" s="1" t="str">
        <f t="shared" si="128"/>
        <v>Till</v>
      </c>
      <c r="K1400" s="1" t="str">
        <f t="shared" si="129"/>
        <v>&lt;63 micron</v>
      </c>
      <c r="L1400" t="s">
        <v>51</v>
      </c>
      <c r="M1400" t="s">
        <v>52</v>
      </c>
      <c r="N1400" t="s">
        <v>60</v>
      </c>
      <c r="O1400" t="s">
        <v>493</v>
      </c>
      <c r="P1400" t="s">
        <v>78</v>
      </c>
      <c r="Q1400" t="s">
        <v>259</v>
      </c>
      <c r="R1400" t="s">
        <v>414</v>
      </c>
      <c r="S1400" t="s">
        <v>63</v>
      </c>
      <c r="T1400" t="s">
        <v>211</v>
      </c>
      <c r="U1400" t="s">
        <v>56</v>
      </c>
      <c r="V1400" t="s">
        <v>147</v>
      </c>
      <c r="W1400" t="s">
        <v>479</v>
      </c>
      <c r="X1400" t="s">
        <v>63</v>
      </c>
      <c r="Y1400" t="s">
        <v>64</v>
      </c>
      <c r="Z1400" t="s">
        <v>51</v>
      </c>
      <c r="AA1400" t="s">
        <v>336</v>
      </c>
      <c r="AB1400" t="s">
        <v>391</v>
      </c>
      <c r="AC1400" t="s">
        <v>64</v>
      </c>
      <c r="AD1400" t="s">
        <v>894</v>
      </c>
      <c r="AE1400" t="s">
        <v>101</v>
      </c>
      <c r="AF1400" t="s">
        <v>69</v>
      </c>
      <c r="AG1400" t="s">
        <v>272</v>
      </c>
      <c r="AH1400" t="s">
        <v>71</v>
      </c>
      <c r="AI1400" t="s">
        <v>63</v>
      </c>
      <c r="AJ1400" t="s">
        <v>73</v>
      </c>
      <c r="AK1400" t="s">
        <v>60</v>
      </c>
      <c r="AL1400" t="s">
        <v>75</v>
      </c>
      <c r="AM1400" t="s">
        <v>76</v>
      </c>
      <c r="AN1400" t="s">
        <v>78</v>
      </c>
      <c r="AO1400" t="s">
        <v>137</v>
      </c>
      <c r="AP1400" t="s">
        <v>464</v>
      </c>
      <c r="AQ1400" t="s">
        <v>398</v>
      </c>
      <c r="AR1400" t="s">
        <v>64</v>
      </c>
      <c r="AS1400" t="s">
        <v>246</v>
      </c>
      <c r="AT1400" t="s">
        <v>146</v>
      </c>
      <c r="AU1400" t="s">
        <v>84</v>
      </c>
    </row>
    <row r="1401" spans="1:47" hidden="1" x14ac:dyDescent="0.3">
      <c r="A1401" t="s">
        <v>6279</v>
      </c>
      <c r="B1401" t="s">
        <v>6280</v>
      </c>
      <c r="C1401" s="1" t="str">
        <f t="shared" si="126"/>
        <v>21:0105</v>
      </c>
      <c r="D1401" s="1" t="str">
        <f t="shared" si="127"/>
        <v>21:0042</v>
      </c>
      <c r="E1401" t="s">
        <v>6281</v>
      </c>
      <c r="F1401" t="s">
        <v>6282</v>
      </c>
      <c r="H1401">
        <v>65.810217199999997</v>
      </c>
      <c r="I1401">
        <v>-111.2678025</v>
      </c>
      <c r="J1401" s="1" t="str">
        <f t="shared" si="128"/>
        <v>Till</v>
      </c>
      <c r="K1401" s="1" t="str">
        <f t="shared" si="129"/>
        <v>&lt;63 micron</v>
      </c>
      <c r="L1401" t="s">
        <v>51</v>
      </c>
      <c r="M1401" t="s">
        <v>226</v>
      </c>
      <c r="N1401" t="s">
        <v>53</v>
      </c>
      <c r="O1401" t="s">
        <v>112</v>
      </c>
      <c r="P1401" t="s">
        <v>170</v>
      </c>
      <c r="Q1401" t="s">
        <v>81</v>
      </c>
      <c r="R1401" t="s">
        <v>607</v>
      </c>
      <c r="S1401" t="s">
        <v>63</v>
      </c>
      <c r="T1401" t="s">
        <v>354</v>
      </c>
      <c r="U1401" t="s">
        <v>56</v>
      </c>
      <c r="V1401" t="s">
        <v>61</v>
      </c>
      <c r="W1401" t="s">
        <v>685</v>
      </c>
      <c r="X1401" t="s">
        <v>97</v>
      </c>
      <c r="Y1401" t="s">
        <v>64</v>
      </c>
      <c r="Z1401" t="s">
        <v>51</v>
      </c>
      <c r="AA1401" t="s">
        <v>206</v>
      </c>
      <c r="AB1401" t="s">
        <v>606</v>
      </c>
      <c r="AC1401" t="s">
        <v>64</v>
      </c>
      <c r="AD1401" t="s">
        <v>299</v>
      </c>
      <c r="AE1401" t="s">
        <v>337</v>
      </c>
      <c r="AF1401" t="s">
        <v>709</v>
      </c>
      <c r="AG1401" t="s">
        <v>164</v>
      </c>
      <c r="AH1401" t="s">
        <v>71</v>
      </c>
      <c r="AI1401" t="s">
        <v>97</v>
      </c>
      <c r="AJ1401" t="s">
        <v>73</v>
      </c>
      <c r="AK1401" t="s">
        <v>103</v>
      </c>
      <c r="AL1401" t="s">
        <v>75</v>
      </c>
      <c r="AM1401" t="s">
        <v>707</v>
      </c>
      <c r="AN1401" t="s">
        <v>259</v>
      </c>
      <c r="AO1401" t="s">
        <v>78</v>
      </c>
      <c r="AP1401" t="s">
        <v>250</v>
      </c>
      <c r="AQ1401" t="s">
        <v>283</v>
      </c>
      <c r="AR1401" t="s">
        <v>64</v>
      </c>
      <c r="AS1401" t="s">
        <v>126</v>
      </c>
      <c r="AT1401" t="s">
        <v>272</v>
      </c>
      <c r="AU1401" t="s">
        <v>84</v>
      </c>
    </row>
    <row r="1402" spans="1:47" hidden="1" x14ac:dyDescent="0.3">
      <c r="A1402" t="s">
        <v>6283</v>
      </c>
      <c r="B1402" t="s">
        <v>6284</v>
      </c>
      <c r="C1402" s="1" t="str">
        <f t="shared" si="126"/>
        <v>21:0105</v>
      </c>
      <c r="D1402" s="1" t="str">
        <f t="shared" si="127"/>
        <v>21:0042</v>
      </c>
      <c r="E1402" t="s">
        <v>6285</v>
      </c>
      <c r="F1402" t="s">
        <v>6286</v>
      </c>
      <c r="H1402">
        <v>65.783536799999993</v>
      </c>
      <c r="I1402">
        <v>-111.3742756</v>
      </c>
      <c r="J1402" s="1" t="str">
        <f t="shared" si="128"/>
        <v>Till</v>
      </c>
      <c r="K1402" s="1" t="str">
        <f t="shared" si="129"/>
        <v>&lt;63 micron</v>
      </c>
      <c r="L1402" t="s">
        <v>51</v>
      </c>
      <c r="M1402" t="s">
        <v>355</v>
      </c>
      <c r="N1402" t="s">
        <v>53</v>
      </c>
      <c r="O1402" t="s">
        <v>457</v>
      </c>
      <c r="P1402" t="s">
        <v>139</v>
      </c>
      <c r="Q1402" t="s">
        <v>81</v>
      </c>
      <c r="R1402" t="s">
        <v>83</v>
      </c>
      <c r="S1402" t="s">
        <v>181</v>
      </c>
      <c r="T1402" t="s">
        <v>338</v>
      </c>
      <c r="U1402" t="s">
        <v>81</v>
      </c>
      <c r="V1402" t="s">
        <v>117</v>
      </c>
      <c r="W1402" t="s">
        <v>577</v>
      </c>
      <c r="X1402" t="s">
        <v>119</v>
      </c>
      <c r="Y1402" t="s">
        <v>64</v>
      </c>
      <c r="Z1402" t="s">
        <v>51</v>
      </c>
      <c r="AA1402" t="s">
        <v>318</v>
      </c>
      <c r="AB1402" t="s">
        <v>2349</v>
      </c>
      <c r="AC1402" t="s">
        <v>81</v>
      </c>
      <c r="AD1402" t="s">
        <v>415</v>
      </c>
      <c r="AE1402" t="s">
        <v>470</v>
      </c>
      <c r="AF1402" t="s">
        <v>69</v>
      </c>
      <c r="AG1402" t="s">
        <v>156</v>
      </c>
      <c r="AH1402" t="s">
        <v>71</v>
      </c>
      <c r="AI1402" t="s">
        <v>202</v>
      </c>
      <c r="AJ1402" t="s">
        <v>73</v>
      </c>
      <c r="AK1402" t="s">
        <v>264</v>
      </c>
      <c r="AL1402" t="s">
        <v>75</v>
      </c>
      <c r="AM1402" t="s">
        <v>76</v>
      </c>
      <c r="AN1402" t="s">
        <v>78</v>
      </c>
      <c r="AO1402" t="s">
        <v>78</v>
      </c>
      <c r="AP1402" t="s">
        <v>58</v>
      </c>
      <c r="AQ1402" t="s">
        <v>56</v>
      </c>
      <c r="AR1402" t="s">
        <v>64</v>
      </c>
      <c r="AS1402" t="s">
        <v>333</v>
      </c>
      <c r="AT1402" t="s">
        <v>171</v>
      </c>
      <c r="AU1402" t="s">
        <v>84</v>
      </c>
    </row>
    <row r="1403" spans="1:47" hidden="1" x14ac:dyDescent="0.3">
      <c r="A1403" t="s">
        <v>6287</v>
      </c>
      <c r="B1403" t="s">
        <v>6288</v>
      </c>
      <c r="C1403" s="1" t="str">
        <f t="shared" si="126"/>
        <v>21:0105</v>
      </c>
      <c r="D1403" s="1" t="str">
        <f t="shared" si="127"/>
        <v>21:0042</v>
      </c>
      <c r="E1403" t="s">
        <v>6289</v>
      </c>
      <c r="F1403" t="s">
        <v>6290</v>
      </c>
      <c r="H1403">
        <v>65.795357100000004</v>
      </c>
      <c r="I1403">
        <v>-111.4821216</v>
      </c>
      <c r="J1403" s="1" t="str">
        <f t="shared" si="128"/>
        <v>Till</v>
      </c>
      <c r="K1403" s="1" t="str">
        <f t="shared" si="129"/>
        <v>&lt;63 micron</v>
      </c>
      <c r="L1403" t="s">
        <v>51</v>
      </c>
      <c r="M1403" t="s">
        <v>355</v>
      </c>
      <c r="N1403" t="s">
        <v>53</v>
      </c>
      <c r="O1403" t="s">
        <v>375</v>
      </c>
      <c r="P1403" t="s">
        <v>398</v>
      </c>
      <c r="Q1403" t="s">
        <v>81</v>
      </c>
      <c r="R1403" t="s">
        <v>414</v>
      </c>
      <c r="S1403" t="s">
        <v>63</v>
      </c>
      <c r="T1403" t="s">
        <v>369</v>
      </c>
      <c r="U1403" t="s">
        <v>81</v>
      </c>
      <c r="V1403" t="s">
        <v>95</v>
      </c>
      <c r="W1403" t="s">
        <v>205</v>
      </c>
      <c r="X1403" t="s">
        <v>63</v>
      </c>
      <c r="Y1403" t="s">
        <v>64</v>
      </c>
      <c r="Z1403" t="s">
        <v>51</v>
      </c>
      <c r="AA1403" t="s">
        <v>98</v>
      </c>
      <c r="AB1403" t="s">
        <v>150</v>
      </c>
      <c r="AC1403" t="s">
        <v>64</v>
      </c>
      <c r="AD1403" t="s">
        <v>122</v>
      </c>
      <c r="AE1403" t="s">
        <v>101</v>
      </c>
      <c r="AF1403" t="s">
        <v>69</v>
      </c>
      <c r="AG1403" t="s">
        <v>814</v>
      </c>
      <c r="AH1403" t="s">
        <v>194</v>
      </c>
      <c r="AI1403" t="s">
        <v>298</v>
      </c>
      <c r="AJ1403" t="s">
        <v>73</v>
      </c>
      <c r="AK1403" t="s">
        <v>339</v>
      </c>
      <c r="AL1403" t="s">
        <v>75</v>
      </c>
      <c r="AM1403" t="s">
        <v>76</v>
      </c>
      <c r="AN1403" t="s">
        <v>78</v>
      </c>
      <c r="AO1403" t="s">
        <v>251</v>
      </c>
      <c r="AP1403" t="s">
        <v>169</v>
      </c>
      <c r="AQ1403" t="s">
        <v>105</v>
      </c>
      <c r="AR1403" t="s">
        <v>64</v>
      </c>
      <c r="AS1403" t="s">
        <v>81</v>
      </c>
      <c r="AT1403" t="s">
        <v>621</v>
      </c>
      <c r="AU1403" t="s">
        <v>84</v>
      </c>
    </row>
    <row r="1404" spans="1:47" hidden="1" x14ac:dyDescent="0.3">
      <c r="A1404" t="s">
        <v>6291</v>
      </c>
      <c r="B1404" t="s">
        <v>6292</v>
      </c>
      <c r="C1404" s="1" t="str">
        <f t="shared" si="126"/>
        <v>21:0105</v>
      </c>
      <c r="D1404" s="1" t="str">
        <f t="shared" si="127"/>
        <v>21:0042</v>
      </c>
      <c r="E1404" t="s">
        <v>6293</v>
      </c>
      <c r="F1404" t="s">
        <v>6294</v>
      </c>
      <c r="H1404">
        <v>65.832843400000002</v>
      </c>
      <c r="I1404">
        <v>-111.45226510000001</v>
      </c>
      <c r="J1404" s="1" t="str">
        <f t="shared" si="128"/>
        <v>Till</v>
      </c>
      <c r="K1404" s="1" t="str">
        <f t="shared" si="129"/>
        <v>&lt;63 micron</v>
      </c>
      <c r="L1404" t="s">
        <v>51</v>
      </c>
      <c r="M1404" t="s">
        <v>314</v>
      </c>
      <c r="N1404" t="s">
        <v>53</v>
      </c>
      <c r="O1404" t="s">
        <v>650</v>
      </c>
      <c r="P1404" t="s">
        <v>481</v>
      </c>
      <c r="Q1404" t="s">
        <v>64</v>
      </c>
      <c r="R1404" t="s">
        <v>136</v>
      </c>
      <c r="S1404" t="s">
        <v>181</v>
      </c>
      <c r="T1404" t="s">
        <v>316</v>
      </c>
      <c r="U1404" t="s">
        <v>81</v>
      </c>
      <c r="V1404" t="s">
        <v>61</v>
      </c>
      <c r="W1404" t="s">
        <v>429</v>
      </c>
      <c r="X1404" t="s">
        <v>97</v>
      </c>
      <c r="Y1404" t="s">
        <v>64</v>
      </c>
      <c r="Z1404" t="s">
        <v>51</v>
      </c>
      <c r="AA1404" t="s">
        <v>98</v>
      </c>
      <c r="AB1404" t="s">
        <v>134</v>
      </c>
      <c r="AC1404" t="s">
        <v>64</v>
      </c>
      <c r="AD1404" t="s">
        <v>362</v>
      </c>
      <c r="AE1404" t="s">
        <v>419</v>
      </c>
      <c r="AF1404" t="s">
        <v>69</v>
      </c>
      <c r="AG1404" t="s">
        <v>548</v>
      </c>
      <c r="AH1404" t="s">
        <v>194</v>
      </c>
      <c r="AI1404" t="s">
        <v>584</v>
      </c>
      <c r="AJ1404" t="s">
        <v>73</v>
      </c>
      <c r="AK1404" t="s">
        <v>167</v>
      </c>
      <c r="AL1404" t="s">
        <v>75</v>
      </c>
      <c r="AM1404" t="s">
        <v>76</v>
      </c>
      <c r="AN1404" t="s">
        <v>78</v>
      </c>
      <c r="AO1404" t="s">
        <v>78</v>
      </c>
      <c r="AP1404" t="s">
        <v>309</v>
      </c>
      <c r="AQ1404" t="s">
        <v>170</v>
      </c>
      <c r="AR1404" t="s">
        <v>64</v>
      </c>
      <c r="AS1404" t="s">
        <v>81</v>
      </c>
      <c r="AT1404" t="s">
        <v>171</v>
      </c>
      <c r="AU1404" t="s">
        <v>84</v>
      </c>
    </row>
    <row r="1405" spans="1:47" hidden="1" x14ac:dyDescent="0.3">
      <c r="A1405" t="s">
        <v>6295</v>
      </c>
      <c r="B1405" t="s">
        <v>6296</v>
      </c>
      <c r="C1405" s="1" t="str">
        <f t="shared" si="126"/>
        <v>21:0105</v>
      </c>
      <c r="D1405" s="1" t="str">
        <f t="shared" si="127"/>
        <v>21:0042</v>
      </c>
      <c r="E1405" t="s">
        <v>6297</v>
      </c>
      <c r="F1405" t="s">
        <v>6298</v>
      </c>
      <c r="H1405">
        <v>65.8779143</v>
      </c>
      <c r="I1405">
        <v>-111.3914398</v>
      </c>
      <c r="J1405" s="1" t="str">
        <f t="shared" si="128"/>
        <v>Till</v>
      </c>
      <c r="K1405" s="1" t="str">
        <f t="shared" si="129"/>
        <v>&lt;63 micron</v>
      </c>
      <c r="L1405" t="s">
        <v>51</v>
      </c>
      <c r="M1405" t="s">
        <v>196</v>
      </c>
      <c r="N1405" t="s">
        <v>53</v>
      </c>
      <c r="O1405" t="s">
        <v>397</v>
      </c>
      <c r="P1405" t="s">
        <v>56</v>
      </c>
      <c r="Q1405" t="s">
        <v>259</v>
      </c>
      <c r="R1405" t="s">
        <v>211</v>
      </c>
      <c r="S1405" t="s">
        <v>181</v>
      </c>
      <c r="T1405" t="s">
        <v>273</v>
      </c>
      <c r="U1405" t="s">
        <v>81</v>
      </c>
      <c r="V1405" t="s">
        <v>95</v>
      </c>
      <c r="W1405" t="s">
        <v>100</v>
      </c>
      <c r="X1405" t="s">
        <v>181</v>
      </c>
      <c r="Y1405" t="s">
        <v>64</v>
      </c>
      <c r="Z1405" t="s">
        <v>51</v>
      </c>
      <c r="AA1405" t="s">
        <v>276</v>
      </c>
      <c r="AB1405" t="s">
        <v>99</v>
      </c>
      <c r="AC1405" t="s">
        <v>64</v>
      </c>
      <c r="AD1405" t="s">
        <v>992</v>
      </c>
      <c r="AE1405" t="s">
        <v>287</v>
      </c>
      <c r="AF1405" t="s">
        <v>69</v>
      </c>
      <c r="AG1405" t="s">
        <v>369</v>
      </c>
      <c r="AH1405" t="s">
        <v>71</v>
      </c>
      <c r="AI1405" t="s">
        <v>226</v>
      </c>
      <c r="AJ1405" t="s">
        <v>73</v>
      </c>
      <c r="AK1405" t="s">
        <v>297</v>
      </c>
      <c r="AL1405" t="s">
        <v>75</v>
      </c>
      <c r="AM1405" t="s">
        <v>76</v>
      </c>
      <c r="AN1405" t="s">
        <v>154</v>
      </c>
      <c r="AO1405" t="s">
        <v>168</v>
      </c>
      <c r="AP1405" t="s">
        <v>161</v>
      </c>
      <c r="AQ1405" t="s">
        <v>398</v>
      </c>
      <c r="AR1405" t="s">
        <v>64</v>
      </c>
      <c r="AS1405" t="s">
        <v>139</v>
      </c>
      <c r="AT1405" t="s">
        <v>171</v>
      </c>
      <c r="AU1405" t="s">
        <v>84</v>
      </c>
    </row>
    <row r="1406" spans="1:47" hidden="1" x14ac:dyDescent="0.3">
      <c r="A1406" t="s">
        <v>6299</v>
      </c>
      <c r="B1406" t="s">
        <v>6300</v>
      </c>
      <c r="C1406" s="1" t="str">
        <f t="shared" si="126"/>
        <v>21:0105</v>
      </c>
      <c r="D1406" s="1" t="str">
        <f t="shared" si="127"/>
        <v>21:0042</v>
      </c>
      <c r="E1406" t="s">
        <v>6301</v>
      </c>
      <c r="F1406" t="s">
        <v>6302</v>
      </c>
      <c r="H1406">
        <v>65.906723600000007</v>
      </c>
      <c r="I1406">
        <v>-111.3296647</v>
      </c>
      <c r="J1406" s="1" t="str">
        <f t="shared" si="128"/>
        <v>Till</v>
      </c>
      <c r="K1406" s="1" t="str">
        <f t="shared" si="129"/>
        <v>&lt;63 micron</v>
      </c>
      <c r="L1406" t="s">
        <v>51</v>
      </c>
      <c r="M1406" t="s">
        <v>196</v>
      </c>
      <c r="N1406" t="s">
        <v>116</v>
      </c>
      <c r="O1406" t="s">
        <v>457</v>
      </c>
      <c r="P1406" t="s">
        <v>436</v>
      </c>
      <c r="Q1406" t="s">
        <v>64</v>
      </c>
      <c r="R1406" t="s">
        <v>115</v>
      </c>
      <c r="S1406" t="s">
        <v>181</v>
      </c>
      <c r="T1406" t="s">
        <v>413</v>
      </c>
      <c r="U1406" t="s">
        <v>81</v>
      </c>
      <c r="V1406" t="s">
        <v>300</v>
      </c>
      <c r="W1406" t="s">
        <v>165</v>
      </c>
      <c r="X1406" t="s">
        <v>58</v>
      </c>
      <c r="Y1406" t="s">
        <v>64</v>
      </c>
      <c r="Z1406" t="s">
        <v>51</v>
      </c>
      <c r="AA1406" t="s">
        <v>382</v>
      </c>
      <c r="AB1406" t="s">
        <v>753</v>
      </c>
      <c r="AC1406" t="s">
        <v>64</v>
      </c>
      <c r="AD1406" t="s">
        <v>307</v>
      </c>
      <c r="AE1406" t="s">
        <v>334</v>
      </c>
      <c r="AF1406" t="s">
        <v>69</v>
      </c>
      <c r="AG1406" t="s">
        <v>127</v>
      </c>
      <c r="AH1406" t="s">
        <v>71</v>
      </c>
      <c r="AI1406" t="s">
        <v>239</v>
      </c>
      <c r="AJ1406" t="s">
        <v>73</v>
      </c>
      <c r="AK1406" t="s">
        <v>202</v>
      </c>
      <c r="AL1406" t="s">
        <v>75</v>
      </c>
      <c r="AM1406" t="s">
        <v>282</v>
      </c>
      <c r="AN1406" t="s">
        <v>154</v>
      </c>
      <c r="AO1406" t="s">
        <v>137</v>
      </c>
      <c r="AP1406" t="s">
        <v>114</v>
      </c>
      <c r="AQ1406" t="s">
        <v>355</v>
      </c>
      <c r="AR1406" t="s">
        <v>64</v>
      </c>
      <c r="AS1406" t="s">
        <v>481</v>
      </c>
      <c r="AT1406" t="s">
        <v>106</v>
      </c>
      <c r="AU1406" t="s">
        <v>84</v>
      </c>
    </row>
    <row r="1407" spans="1:47" hidden="1" x14ac:dyDescent="0.3">
      <c r="A1407" t="s">
        <v>6303</v>
      </c>
      <c r="B1407" t="s">
        <v>6304</v>
      </c>
      <c r="C1407" s="1" t="str">
        <f t="shared" si="126"/>
        <v>21:0105</v>
      </c>
      <c r="D1407" s="1" t="str">
        <f t="shared" si="127"/>
        <v>21:0042</v>
      </c>
      <c r="E1407" t="s">
        <v>6305</v>
      </c>
      <c r="F1407" t="s">
        <v>6306</v>
      </c>
      <c r="H1407">
        <v>65.965347199999997</v>
      </c>
      <c r="I1407">
        <v>-111.4177304</v>
      </c>
      <c r="J1407" s="1" t="str">
        <f t="shared" si="128"/>
        <v>Till</v>
      </c>
      <c r="K1407" s="1" t="str">
        <f t="shared" si="129"/>
        <v>&lt;63 micron</v>
      </c>
      <c r="L1407" t="s">
        <v>51</v>
      </c>
      <c r="M1407" t="s">
        <v>264</v>
      </c>
      <c r="N1407" t="s">
        <v>53</v>
      </c>
      <c r="O1407" t="s">
        <v>375</v>
      </c>
      <c r="P1407" t="s">
        <v>114</v>
      </c>
      <c r="Q1407" t="s">
        <v>259</v>
      </c>
      <c r="R1407" t="s">
        <v>123</v>
      </c>
      <c r="S1407" t="s">
        <v>63</v>
      </c>
      <c r="T1407" t="s">
        <v>382</v>
      </c>
      <c r="U1407" t="s">
        <v>56</v>
      </c>
      <c r="V1407" t="s">
        <v>147</v>
      </c>
      <c r="W1407" t="s">
        <v>1277</v>
      </c>
      <c r="X1407" t="s">
        <v>63</v>
      </c>
      <c r="Y1407" t="s">
        <v>64</v>
      </c>
      <c r="Z1407" t="s">
        <v>51</v>
      </c>
      <c r="AA1407" t="s">
        <v>336</v>
      </c>
      <c r="AB1407" t="s">
        <v>102</v>
      </c>
      <c r="AC1407" t="s">
        <v>60</v>
      </c>
      <c r="AD1407" t="s">
        <v>286</v>
      </c>
      <c r="AE1407" t="s">
        <v>176</v>
      </c>
      <c r="AF1407" t="s">
        <v>69</v>
      </c>
      <c r="AG1407" t="s">
        <v>123</v>
      </c>
      <c r="AH1407" t="s">
        <v>102</v>
      </c>
      <c r="AI1407" t="s">
        <v>252</v>
      </c>
      <c r="AJ1407" t="s">
        <v>73</v>
      </c>
      <c r="AK1407" t="s">
        <v>60</v>
      </c>
      <c r="AL1407" t="s">
        <v>75</v>
      </c>
      <c r="AM1407" t="s">
        <v>76</v>
      </c>
      <c r="AN1407" t="s">
        <v>78</v>
      </c>
      <c r="AO1407" t="s">
        <v>168</v>
      </c>
      <c r="AP1407" t="s">
        <v>166</v>
      </c>
      <c r="AQ1407" t="s">
        <v>77</v>
      </c>
      <c r="AR1407" t="s">
        <v>64</v>
      </c>
      <c r="AS1407" t="s">
        <v>126</v>
      </c>
      <c r="AT1407" t="s">
        <v>4785</v>
      </c>
      <c r="AU1407" t="s">
        <v>84</v>
      </c>
    </row>
    <row r="1408" spans="1:47" hidden="1" x14ac:dyDescent="0.3">
      <c r="A1408" t="s">
        <v>6307</v>
      </c>
      <c r="B1408" t="s">
        <v>6308</v>
      </c>
      <c r="C1408" s="1" t="str">
        <f t="shared" si="126"/>
        <v>21:0105</v>
      </c>
      <c r="D1408" s="1" t="str">
        <f t="shared" si="127"/>
        <v>21:0042</v>
      </c>
      <c r="E1408" t="s">
        <v>6309</v>
      </c>
      <c r="F1408" t="s">
        <v>6310</v>
      </c>
      <c r="H1408">
        <v>66.014326199999999</v>
      </c>
      <c r="I1408">
        <v>-111.4960234</v>
      </c>
      <c r="J1408" s="1" t="str">
        <f t="shared" si="128"/>
        <v>Till</v>
      </c>
      <c r="K1408" s="1" t="str">
        <f t="shared" si="129"/>
        <v>&lt;63 micron</v>
      </c>
      <c r="L1408" t="s">
        <v>51</v>
      </c>
      <c r="M1408" t="s">
        <v>153</v>
      </c>
      <c r="N1408" t="s">
        <v>60</v>
      </c>
      <c r="O1408" t="s">
        <v>189</v>
      </c>
      <c r="P1408" t="s">
        <v>170</v>
      </c>
      <c r="Q1408" t="s">
        <v>81</v>
      </c>
      <c r="R1408" t="s">
        <v>607</v>
      </c>
      <c r="S1408" t="s">
        <v>97</v>
      </c>
      <c r="T1408" t="s">
        <v>284</v>
      </c>
      <c r="U1408" t="s">
        <v>81</v>
      </c>
      <c r="V1408" t="s">
        <v>147</v>
      </c>
      <c r="W1408" t="s">
        <v>1557</v>
      </c>
      <c r="X1408" t="s">
        <v>63</v>
      </c>
      <c r="Y1408" t="s">
        <v>64</v>
      </c>
      <c r="Z1408" t="s">
        <v>51</v>
      </c>
      <c r="AA1408" t="s">
        <v>206</v>
      </c>
      <c r="AB1408" t="s">
        <v>408</v>
      </c>
      <c r="AC1408" t="s">
        <v>116</v>
      </c>
      <c r="AD1408" t="s">
        <v>415</v>
      </c>
      <c r="AE1408" t="s">
        <v>276</v>
      </c>
      <c r="AF1408" t="s">
        <v>69</v>
      </c>
      <c r="AG1408" t="s">
        <v>211</v>
      </c>
      <c r="AH1408" t="s">
        <v>71</v>
      </c>
      <c r="AI1408" t="s">
        <v>929</v>
      </c>
      <c r="AJ1408" t="s">
        <v>73</v>
      </c>
      <c r="AK1408" t="s">
        <v>103</v>
      </c>
      <c r="AL1408" t="s">
        <v>75</v>
      </c>
      <c r="AM1408" t="s">
        <v>76</v>
      </c>
      <c r="AN1408" t="s">
        <v>61</v>
      </c>
      <c r="AO1408" t="s">
        <v>219</v>
      </c>
      <c r="AP1408" t="s">
        <v>119</v>
      </c>
      <c r="AQ1408" t="s">
        <v>436</v>
      </c>
      <c r="AR1408" t="s">
        <v>64</v>
      </c>
      <c r="AS1408" t="s">
        <v>82</v>
      </c>
      <c r="AT1408" t="s">
        <v>131</v>
      </c>
      <c r="AU1408" t="s">
        <v>84</v>
      </c>
    </row>
    <row r="1409" spans="1:47" hidden="1" x14ac:dyDescent="0.3">
      <c r="A1409" t="s">
        <v>6311</v>
      </c>
      <c r="B1409" t="s">
        <v>6312</v>
      </c>
      <c r="C1409" s="1" t="str">
        <f t="shared" si="126"/>
        <v>21:0105</v>
      </c>
      <c r="D1409" s="1" t="str">
        <f>HYPERLINK("https://geochem.nrcan.gc.ca/cdogs/content/svy/svy_e.htm", "")</f>
        <v/>
      </c>
      <c r="G1409" s="1" t="str">
        <f>HYPERLINK("https://geochem.nrcan.gc.ca/cdogs/content/cr_/cr_00129_e.htm", "129")</f>
        <v>129</v>
      </c>
      <c r="J1409" t="s">
        <v>3462</v>
      </c>
      <c r="K1409" t="s">
        <v>3463</v>
      </c>
      <c r="L1409" t="s">
        <v>51</v>
      </c>
      <c r="M1409" t="s">
        <v>124</v>
      </c>
      <c r="N1409" t="s">
        <v>6313</v>
      </c>
      <c r="O1409" t="s">
        <v>517</v>
      </c>
      <c r="P1409" t="s">
        <v>78</v>
      </c>
      <c r="Q1409" t="s">
        <v>81</v>
      </c>
      <c r="R1409" t="s">
        <v>65</v>
      </c>
      <c r="S1409" t="s">
        <v>63</v>
      </c>
      <c r="T1409" t="s">
        <v>296</v>
      </c>
      <c r="U1409" t="s">
        <v>259</v>
      </c>
      <c r="V1409" t="s">
        <v>95</v>
      </c>
      <c r="W1409" t="s">
        <v>247</v>
      </c>
      <c r="X1409" t="s">
        <v>63</v>
      </c>
      <c r="Y1409" t="s">
        <v>64</v>
      </c>
      <c r="Z1409" t="s">
        <v>51</v>
      </c>
      <c r="AA1409" t="s">
        <v>287</v>
      </c>
      <c r="AB1409" t="s">
        <v>66</v>
      </c>
      <c r="AC1409" t="s">
        <v>64</v>
      </c>
      <c r="AD1409" t="s">
        <v>320</v>
      </c>
      <c r="AE1409" t="s">
        <v>419</v>
      </c>
      <c r="AF1409" t="s">
        <v>69</v>
      </c>
      <c r="AG1409" t="s">
        <v>354</v>
      </c>
      <c r="AH1409" t="s">
        <v>92</v>
      </c>
      <c r="AI1409" t="s">
        <v>119</v>
      </c>
      <c r="AJ1409" t="s">
        <v>73</v>
      </c>
      <c r="AK1409" t="s">
        <v>283</v>
      </c>
      <c r="AL1409" t="s">
        <v>75</v>
      </c>
      <c r="AM1409" t="s">
        <v>76</v>
      </c>
      <c r="AN1409" t="s">
        <v>300</v>
      </c>
      <c r="AO1409" t="s">
        <v>104</v>
      </c>
      <c r="AP1409" t="s">
        <v>124</v>
      </c>
      <c r="AQ1409" t="s">
        <v>78</v>
      </c>
      <c r="AR1409" t="s">
        <v>64</v>
      </c>
      <c r="AS1409" t="s">
        <v>259</v>
      </c>
      <c r="AT1409" t="s">
        <v>327</v>
      </c>
      <c r="AU1409" t="s">
        <v>6314</v>
      </c>
    </row>
    <row r="1410" spans="1:47" hidden="1" x14ac:dyDescent="0.3">
      <c r="A1410" t="s">
        <v>6315</v>
      </c>
      <c r="B1410" t="s">
        <v>6316</v>
      </c>
      <c r="C1410" s="1" t="str">
        <f t="shared" si="126"/>
        <v>21:0105</v>
      </c>
      <c r="D1410" s="1" t="str">
        <f>HYPERLINK("https://geochem.nrcan.gc.ca/cdogs/content/svy/svy_e.htm", "")</f>
        <v/>
      </c>
      <c r="G1410" s="1" t="str">
        <f>HYPERLINK("https://geochem.nrcan.gc.ca/cdogs/content/cr_/cr_00129_e.htm", "129")</f>
        <v>129</v>
      </c>
      <c r="J1410" t="s">
        <v>3462</v>
      </c>
      <c r="K1410" t="s">
        <v>3463</v>
      </c>
      <c r="L1410" t="s">
        <v>51</v>
      </c>
      <c r="M1410" t="s">
        <v>288</v>
      </c>
      <c r="N1410" t="s">
        <v>6317</v>
      </c>
      <c r="O1410" t="s">
        <v>743</v>
      </c>
      <c r="P1410" t="s">
        <v>299</v>
      </c>
      <c r="Q1410" t="s">
        <v>81</v>
      </c>
      <c r="R1410" t="s">
        <v>338</v>
      </c>
      <c r="S1410" t="s">
        <v>63</v>
      </c>
      <c r="T1410" t="s">
        <v>548</v>
      </c>
      <c r="U1410" t="s">
        <v>259</v>
      </c>
      <c r="V1410" t="s">
        <v>154</v>
      </c>
      <c r="W1410" t="s">
        <v>1557</v>
      </c>
      <c r="X1410" t="s">
        <v>97</v>
      </c>
      <c r="Y1410" t="s">
        <v>64</v>
      </c>
      <c r="Z1410" t="s">
        <v>51</v>
      </c>
      <c r="AA1410" t="s">
        <v>337</v>
      </c>
      <c r="AB1410" t="s">
        <v>274</v>
      </c>
      <c r="AC1410" t="s">
        <v>64</v>
      </c>
      <c r="AD1410" t="s">
        <v>295</v>
      </c>
      <c r="AE1410" t="s">
        <v>225</v>
      </c>
      <c r="AF1410" t="s">
        <v>69</v>
      </c>
      <c r="AG1410" t="s">
        <v>136</v>
      </c>
      <c r="AH1410" t="s">
        <v>92</v>
      </c>
      <c r="AI1410" t="s">
        <v>250</v>
      </c>
      <c r="AJ1410" t="s">
        <v>73</v>
      </c>
      <c r="AK1410" t="s">
        <v>283</v>
      </c>
      <c r="AL1410" t="s">
        <v>75</v>
      </c>
      <c r="AM1410" t="s">
        <v>76</v>
      </c>
      <c r="AN1410" t="s">
        <v>78</v>
      </c>
      <c r="AO1410" t="s">
        <v>104</v>
      </c>
      <c r="AP1410" t="s">
        <v>124</v>
      </c>
      <c r="AQ1410" t="s">
        <v>95</v>
      </c>
      <c r="AR1410" t="s">
        <v>64</v>
      </c>
      <c r="AS1410" t="s">
        <v>259</v>
      </c>
      <c r="AT1410" t="s">
        <v>171</v>
      </c>
      <c r="AU1410" t="s">
        <v>6318</v>
      </c>
    </row>
    <row r="1411" spans="1:47" hidden="1" x14ac:dyDescent="0.3">
      <c r="A1411" t="s">
        <v>6319</v>
      </c>
      <c r="B1411" t="s">
        <v>6320</v>
      </c>
      <c r="C1411" s="1" t="str">
        <f t="shared" ref="C1411:C1442" si="130">HYPERLINK("https://geochem.nrcan.gc.ca/cdogs/content/bdl/bdl210107_e.htm", "21:0107")</f>
        <v>21:0107</v>
      </c>
      <c r="D1411" s="1" t="str">
        <f t="shared" ref="D1411:D1442" si="131">HYPERLINK("https://geochem.nrcan.gc.ca/cdogs/content/svy/svy210069_e.htm", "21:0069")</f>
        <v>21:0069</v>
      </c>
      <c r="E1411" t="s">
        <v>6321</v>
      </c>
      <c r="F1411" t="s">
        <v>6322</v>
      </c>
      <c r="H1411">
        <v>68.064031200000002</v>
      </c>
      <c r="I1411">
        <v>-106.836994</v>
      </c>
      <c r="J1411" s="1" t="str">
        <f t="shared" ref="J1411:J1442" si="132">HYPERLINK("https://geochem.nrcan.gc.ca/cdogs/content/kwd/kwd020044_e.htm", "Till")</f>
        <v>Till</v>
      </c>
      <c r="K1411" s="1" t="str">
        <f t="shared" ref="K1411:K1442" si="133">HYPERLINK("https://geochem.nrcan.gc.ca/cdogs/content/kwd/kwd080004_e.htm", "&lt;63 micron")</f>
        <v>&lt;63 micron</v>
      </c>
      <c r="L1411" t="s">
        <v>51</v>
      </c>
      <c r="M1411" t="s">
        <v>97</v>
      </c>
      <c r="N1411" t="s">
        <v>63</v>
      </c>
      <c r="O1411" t="s">
        <v>909</v>
      </c>
      <c r="P1411" t="s">
        <v>58</v>
      </c>
      <c r="Q1411" t="s">
        <v>81</v>
      </c>
      <c r="R1411" t="s">
        <v>83</v>
      </c>
      <c r="S1411" t="s">
        <v>507</v>
      </c>
      <c r="T1411" t="s">
        <v>179</v>
      </c>
      <c r="U1411" t="s">
        <v>81</v>
      </c>
      <c r="V1411" t="s">
        <v>61</v>
      </c>
      <c r="W1411" t="s">
        <v>5528</v>
      </c>
      <c r="X1411" t="s">
        <v>63</v>
      </c>
      <c r="Y1411" t="s">
        <v>64</v>
      </c>
      <c r="Z1411" t="s">
        <v>51</v>
      </c>
      <c r="AA1411" t="s">
        <v>101</v>
      </c>
      <c r="AB1411" t="s">
        <v>274</v>
      </c>
      <c r="AC1411" t="s">
        <v>64</v>
      </c>
      <c r="AD1411" t="s">
        <v>246</v>
      </c>
      <c r="AE1411" t="s">
        <v>507</v>
      </c>
      <c r="AF1411" t="s">
        <v>69</v>
      </c>
      <c r="AG1411" t="s">
        <v>363</v>
      </c>
      <c r="AH1411" t="s">
        <v>102</v>
      </c>
      <c r="AI1411" t="s">
        <v>114</v>
      </c>
      <c r="AJ1411" t="s">
        <v>73</v>
      </c>
      <c r="AK1411" t="s">
        <v>210</v>
      </c>
      <c r="AL1411" t="s">
        <v>75</v>
      </c>
      <c r="AM1411" t="s">
        <v>76</v>
      </c>
      <c r="AN1411" t="s">
        <v>78</v>
      </c>
      <c r="AO1411" t="s">
        <v>168</v>
      </c>
      <c r="AP1411" t="s">
        <v>252</v>
      </c>
      <c r="AQ1411" t="s">
        <v>95</v>
      </c>
      <c r="AR1411" t="s">
        <v>64</v>
      </c>
      <c r="AS1411" t="s">
        <v>77</v>
      </c>
      <c r="AT1411" t="s">
        <v>83</v>
      </c>
      <c r="AU1411" t="s">
        <v>84</v>
      </c>
    </row>
    <row r="1412" spans="1:47" hidden="1" x14ac:dyDescent="0.3">
      <c r="A1412" t="s">
        <v>6323</v>
      </c>
      <c r="B1412" t="s">
        <v>6324</v>
      </c>
      <c r="C1412" s="1" t="str">
        <f t="shared" si="130"/>
        <v>21:0107</v>
      </c>
      <c r="D1412" s="1" t="str">
        <f t="shared" si="131"/>
        <v>21:0069</v>
      </c>
      <c r="E1412" t="s">
        <v>6325</v>
      </c>
      <c r="F1412" t="s">
        <v>6326</v>
      </c>
      <c r="H1412">
        <v>68.061378500000004</v>
      </c>
      <c r="I1412">
        <v>-106.5866178</v>
      </c>
      <c r="J1412" s="1" t="str">
        <f t="shared" si="132"/>
        <v>Till</v>
      </c>
      <c r="K1412" s="1" t="str">
        <f t="shared" si="133"/>
        <v>&lt;63 micron</v>
      </c>
      <c r="L1412" t="s">
        <v>51</v>
      </c>
      <c r="M1412" t="s">
        <v>321</v>
      </c>
      <c r="N1412" t="s">
        <v>53</v>
      </c>
      <c r="O1412" t="s">
        <v>1204</v>
      </c>
      <c r="P1412" t="s">
        <v>178</v>
      </c>
      <c r="Q1412" t="s">
        <v>64</v>
      </c>
      <c r="R1412" t="s">
        <v>70</v>
      </c>
      <c r="S1412" t="s">
        <v>111</v>
      </c>
      <c r="T1412" t="s">
        <v>594</v>
      </c>
      <c r="U1412" t="s">
        <v>56</v>
      </c>
      <c r="V1412" t="s">
        <v>139</v>
      </c>
      <c r="W1412" t="s">
        <v>6327</v>
      </c>
      <c r="X1412" t="s">
        <v>63</v>
      </c>
      <c r="Y1412" t="s">
        <v>64</v>
      </c>
      <c r="Z1412" t="s">
        <v>51</v>
      </c>
      <c r="AA1412" t="s">
        <v>369</v>
      </c>
      <c r="AB1412" t="s">
        <v>134</v>
      </c>
      <c r="AC1412" t="s">
        <v>64</v>
      </c>
      <c r="AD1412" t="s">
        <v>441</v>
      </c>
      <c r="AE1412" t="s">
        <v>296</v>
      </c>
      <c r="AF1412" t="s">
        <v>69</v>
      </c>
      <c r="AG1412" t="s">
        <v>420</v>
      </c>
      <c r="AH1412" t="s">
        <v>391</v>
      </c>
      <c r="AI1412" t="s">
        <v>79</v>
      </c>
      <c r="AJ1412" t="s">
        <v>73</v>
      </c>
      <c r="AK1412" t="s">
        <v>161</v>
      </c>
      <c r="AL1412" t="s">
        <v>75</v>
      </c>
      <c r="AM1412" t="s">
        <v>76</v>
      </c>
      <c r="AN1412" t="s">
        <v>78</v>
      </c>
      <c r="AO1412" t="s">
        <v>78</v>
      </c>
      <c r="AP1412" t="s">
        <v>111</v>
      </c>
      <c r="AQ1412" t="s">
        <v>321</v>
      </c>
      <c r="AR1412" t="s">
        <v>64</v>
      </c>
      <c r="AS1412" t="s">
        <v>126</v>
      </c>
      <c r="AT1412" t="s">
        <v>6328</v>
      </c>
      <c r="AU1412" t="s">
        <v>84</v>
      </c>
    </row>
    <row r="1413" spans="1:47" hidden="1" x14ac:dyDescent="0.3">
      <c r="A1413" t="s">
        <v>6329</v>
      </c>
      <c r="B1413" t="s">
        <v>6330</v>
      </c>
      <c r="C1413" s="1" t="str">
        <f t="shared" si="130"/>
        <v>21:0107</v>
      </c>
      <c r="D1413" s="1" t="str">
        <f t="shared" si="131"/>
        <v>21:0069</v>
      </c>
      <c r="E1413" t="s">
        <v>6331</v>
      </c>
      <c r="F1413" t="s">
        <v>6332</v>
      </c>
      <c r="H1413">
        <v>68.000771299999997</v>
      </c>
      <c r="I1413">
        <v>-106.5134809</v>
      </c>
      <c r="J1413" s="1" t="str">
        <f t="shared" si="132"/>
        <v>Till</v>
      </c>
      <c r="K1413" s="1" t="str">
        <f t="shared" si="133"/>
        <v>&lt;63 micron</v>
      </c>
      <c r="L1413" t="s">
        <v>51</v>
      </c>
      <c r="M1413" t="s">
        <v>340</v>
      </c>
      <c r="N1413" t="s">
        <v>60</v>
      </c>
      <c r="O1413" t="s">
        <v>504</v>
      </c>
      <c r="P1413" t="s">
        <v>533</v>
      </c>
      <c r="Q1413" t="s">
        <v>56</v>
      </c>
      <c r="R1413" t="s">
        <v>57</v>
      </c>
      <c r="S1413" t="s">
        <v>225</v>
      </c>
      <c r="T1413" t="s">
        <v>238</v>
      </c>
      <c r="U1413" t="s">
        <v>259</v>
      </c>
      <c r="V1413" t="s">
        <v>61</v>
      </c>
      <c r="W1413" t="s">
        <v>398</v>
      </c>
      <c r="X1413" t="s">
        <v>97</v>
      </c>
      <c r="Y1413" t="s">
        <v>64</v>
      </c>
      <c r="Z1413" t="s">
        <v>51</v>
      </c>
      <c r="AA1413" t="s">
        <v>346</v>
      </c>
      <c r="AB1413" t="s">
        <v>102</v>
      </c>
      <c r="AC1413" t="s">
        <v>64</v>
      </c>
      <c r="AD1413" t="s">
        <v>151</v>
      </c>
      <c r="AE1413" t="s">
        <v>334</v>
      </c>
      <c r="AF1413" t="s">
        <v>261</v>
      </c>
      <c r="AG1413" t="s">
        <v>369</v>
      </c>
      <c r="AH1413" t="s">
        <v>194</v>
      </c>
      <c r="AI1413" t="s">
        <v>114</v>
      </c>
      <c r="AJ1413" t="s">
        <v>73</v>
      </c>
      <c r="AK1413" t="s">
        <v>153</v>
      </c>
      <c r="AL1413" t="s">
        <v>75</v>
      </c>
      <c r="AM1413" t="s">
        <v>76</v>
      </c>
      <c r="AN1413" t="s">
        <v>78</v>
      </c>
      <c r="AO1413" t="s">
        <v>78</v>
      </c>
      <c r="AP1413" t="s">
        <v>260</v>
      </c>
      <c r="AQ1413" t="s">
        <v>92</v>
      </c>
      <c r="AR1413" t="s">
        <v>64</v>
      </c>
      <c r="AS1413" t="s">
        <v>82</v>
      </c>
      <c r="AT1413" t="s">
        <v>709</v>
      </c>
      <c r="AU1413" t="s">
        <v>84</v>
      </c>
    </row>
    <row r="1414" spans="1:47" hidden="1" x14ac:dyDescent="0.3">
      <c r="A1414" t="s">
        <v>6333</v>
      </c>
      <c r="B1414" t="s">
        <v>6334</v>
      </c>
      <c r="C1414" s="1" t="str">
        <f t="shared" si="130"/>
        <v>21:0107</v>
      </c>
      <c r="D1414" s="1" t="str">
        <f t="shared" si="131"/>
        <v>21:0069</v>
      </c>
      <c r="E1414" t="s">
        <v>6335</v>
      </c>
      <c r="F1414" t="s">
        <v>6336</v>
      </c>
      <c r="H1414">
        <v>68.118210099999999</v>
      </c>
      <c r="I1414">
        <v>-106.49859069999999</v>
      </c>
      <c r="J1414" s="1" t="str">
        <f t="shared" si="132"/>
        <v>Till</v>
      </c>
      <c r="K1414" s="1" t="str">
        <f t="shared" si="133"/>
        <v>&lt;63 micron</v>
      </c>
      <c r="L1414" t="s">
        <v>51</v>
      </c>
      <c r="M1414" t="s">
        <v>92</v>
      </c>
      <c r="N1414" t="s">
        <v>56</v>
      </c>
      <c r="O1414" t="s">
        <v>1184</v>
      </c>
      <c r="P1414" t="s">
        <v>355</v>
      </c>
      <c r="Q1414" t="s">
        <v>56</v>
      </c>
      <c r="R1414" t="s">
        <v>211</v>
      </c>
      <c r="S1414" t="s">
        <v>58</v>
      </c>
      <c r="T1414" t="s">
        <v>149</v>
      </c>
      <c r="U1414" t="s">
        <v>64</v>
      </c>
      <c r="V1414" t="s">
        <v>154</v>
      </c>
      <c r="W1414" t="s">
        <v>800</v>
      </c>
      <c r="X1414" t="s">
        <v>63</v>
      </c>
      <c r="Y1414" t="s">
        <v>64</v>
      </c>
      <c r="Z1414" t="s">
        <v>51</v>
      </c>
      <c r="AA1414" t="s">
        <v>287</v>
      </c>
      <c r="AB1414" t="s">
        <v>593</v>
      </c>
      <c r="AC1414" t="s">
        <v>64</v>
      </c>
      <c r="AD1414" t="s">
        <v>220</v>
      </c>
      <c r="AE1414" t="s">
        <v>111</v>
      </c>
      <c r="AF1414" t="s">
        <v>69</v>
      </c>
      <c r="AG1414" t="s">
        <v>814</v>
      </c>
      <c r="AH1414" t="s">
        <v>71</v>
      </c>
      <c r="AI1414" t="s">
        <v>392</v>
      </c>
      <c r="AJ1414" t="s">
        <v>73</v>
      </c>
      <c r="AK1414" t="s">
        <v>283</v>
      </c>
      <c r="AL1414" t="s">
        <v>75</v>
      </c>
      <c r="AM1414" t="s">
        <v>76</v>
      </c>
      <c r="AN1414" t="s">
        <v>78</v>
      </c>
      <c r="AO1414" t="s">
        <v>78</v>
      </c>
      <c r="AP1414" t="s">
        <v>430</v>
      </c>
      <c r="AQ1414" t="s">
        <v>154</v>
      </c>
      <c r="AR1414" t="s">
        <v>64</v>
      </c>
      <c r="AS1414" t="s">
        <v>139</v>
      </c>
      <c r="AT1414" t="s">
        <v>171</v>
      </c>
      <c r="AU1414" t="s">
        <v>84</v>
      </c>
    </row>
    <row r="1415" spans="1:47" hidden="1" x14ac:dyDescent="0.3">
      <c r="A1415" t="s">
        <v>6337</v>
      </c>
      <c r="B1415" t="s">
        <v>6338</v>
      </c>
      <c r="C1415" s="1" t="str">
        <f t="shared" si="130"/>
        <v>21:0107</v>
      </c>
      <c r="D1415" s="1" t="str">
        <f t="shared" si="131"/>
        <v>21:0069</v>
      </c>
      <c r="E1415" t="s">
        <v>6339</v>
      </c>
      <c r="F1415" t="s">
        <v>6340</v>
      </c>
      <c r="H1415">
        <v>68.093423900000005</v>
      </c>
      <c r="I1415">
        <v>-106.2806782</v>
      </c>
      <c r="J1415" s="1" t="str">
        <f t="shared" si="132"/>
        <v>Till</v>
      </c>
      <c r="K1415" s="1" t="str">
        <f t="shared" si="133"/>
        <v>&lt;63 micron</v>
      </c>
      <c r="L1415" t="s">
        <v>51</v>
      </c>
      <c r="M1415" t="s">
        <v>139</v>
      </c>
      <c r="N1415" t="s">
        <v>60</v>
      </c>
      <c r="O1415" t="s">
        <v>245</v>
      </c>
      <c r="P1415" t="s">
        <v>430</v>
      </c>
      <c r="Q1415" t="s">
        <v>56</v>
      </c>
      <c r="R1415" t="s">
        <v>414</v>
      </c>
      <c r="S1415" t="s">
        <v>58</v>
      </c>
      <c r="T1415" t="s">
        <v>284</v>
      </c>
      <c r="U1415" t="s">
        <v>64</v>
      </c>
      <c r="V1415" t="s">
        <v>61</v>
      </c>
      <c r="W1415" t="s">
        <v>641</v>
      </c>
      <c r="X1415" t="s">
        <v>72</v>
      </c>
      <c r="Y1415" t="s">
        <v>64</v>
      </c>
      <c r="Z1415" t="s">
        <v>51</v>
      </c>
      <c r="AA1415" t="s">
        <v>101</v>
      </c>
      <c r="AB1415" t="s">
        <v>606</v>
      </c>
      <c r="AC1415" t="s">
        <v>64</v>
      </c>
      <c r="AD1415" t="s">
        <v>784</v>
      </c>
      <c r="AE1415" t="s">
        <v>162</v>
      </c>
      <c r="AF1415" t="s">
        <v>69</v>
      </c>
      <c r="AG1415" t="s">
        <v>127</v>
      </c>
      <c r="AH1415" t="s">
        <v>71</v>
      </c>
      <c r="AI1415" t="s">
        <v>58</v>
      </c>
      <c r="AJ1415" t="s">
        <v>116</v>
      </c>
      <c r="AK1415" t="s">
        <v>210</v>
      </c>
      <c r="AL1415" t="s">
        <v>75</v>
      </c>
      <c r="AM1415" t="s">
        <v>76</v>
      </c>
      <c r="AN1415" t="s">
        <v>78</v>
      </c>
      <c r="AO1415" t="s">
        <v>78</v>
      </c>
      <c r="AP1415" t="s">
        <v>226</v>
      </c>
      <c r="AQ1415" t="s">
        <v>147</v>
      </c>
      <c r="AR1415" t="s">
        <v>64</v>
      </c>
      <c r="AS1415" t="s">
        <v>82</v>
      </c>
      <c r="AT1415" t="s">
        <v>5194</v>
      </c>
      <c r="AU1415" t="s">
        <v>84</v>
      </c>
    </row>
    <row r="1416" spans="1:47" hidden="1" x14ac:dyDescent="0.3">
      <c r="A1416" t="s">
        <v>6341</v>
      </c>
      <c r="B1416" t="s">
        <v>6342</v>
      </c>
      <c r="C1416" s="1" t="str">
        <f t="shared" si="130"/>
        <v>21:0107</v>
      </c>
      <c r="D1416" s="1" t="str">
        <f t="shared" si="131"/>
        <v>21:0069</v>
      </c>
      <c r="E1416" t="s">
        <v>6343</v>
      </c>
      <c r="F1416" t="s">
        <v>6344</v>
      </c>
      <c r="H1416">
        <v>68.164891100000006</v>
      </c>
      <c r="I1416">
        <v>-106.31890180000001</v>
      </c>
      <c r="J1416" s="1" t="str">
        <f t="shared" si="132"/>
        <v>Till</v>
      </c>
      <c r="K1416" s="1" t="str">
        <f t="shared" si="133"/>
        <v>&lt;63 micron</v>
      </c>
      <c r="L1416" t="s">
        <v>51</v>
      </c>
      <c r="M1416" t="s">
        <v>300</v>
      </c>
      <c r="N1416" t="s">
        <v>60</v>
      </c>
      <c r="O1416" t="s">
        <v>189</v>
      </c>
      <c r="P1416" t="s">
        <v>178</v>
      </c>
      <c r="Q1416" t="s">
        <v>81</v>
      </c>
      <c r="R1416" t="s">
        <v>136</v>
      </c>
      <c r="S1416" t="s">
        <v>209</v>
      </c>
      <c r="T1416" t="s">
        <v>814</v>
      </c>
      <c r="U1416" t="s">
        <v>81</v>
      </c>
      <c r="V1416" t="s">
        <v>95</v>
      </c>
      <c r="W1416" t="s">
        <v>4784</v>
      </c>
      <c r="X1416" t="s">
        <v>97</v>
      </c>
      <c r="Y1416" t="s">
        <v>64</v>
      </c>
      <c r="Z1416" t="s">
        <v>51</v>
      </c>
      <c r="AA1416" t="s">
        <v>101</v>
      </c>
      <c r="AB1416" t="s">
        <v>549</v>
      </c>
      <c r="AC1416" t="s">
        <v>64</v>
      </c>
      <c r="AD1416" t="s">
        <v>819</v>
      </c>
      <c r="AE1416" t="s">
        <v>507</v>
      </c>
      <c r="AF1416" t="s">
        <v>69</v>
      </c>
      <c r="AG1416" t="s">
        <v>414</v>
      </c>
      <c r="AH1416" t="s">
        <v>71</v>
      </c>
      <c r="AI1416" t="s">
        <v>72</v>
      </c>
      <c r="AJ1416" t="s">
        <v>73</v>
      </c>
      <c r="AK1416" t="s">
        <v>116</v>
      </c>
      <c r="AL1416" t="s">
        <v>75</v>
      </c>
      <c r="AM1416" t="s">
        <v>282</v>
      </c>
      <c r="AN1416" t="s">
        <v>147</v>
      </c>
      <c r="AO1416" t="s">
        <v>78</v>
      </c>
      <c r="AP1416" t="s">
        <v>63</v>
      </c>
      <c r="AQ1416" t="s">
        <v>116</v>
      </c>
      <c r="AR1416" t="s">
        <v>64</v>
      </c>
      <c r="AS1416" t="s">
        <v>253</v>
      </c>
      <c r="AT1416" t="s">
        <v>171</v>
      </c>
      <c r="AU1416" t="s">
        <v>84</v>
      </c>
    </row>
    <row r="1417" spans="1:47" hidden="1" x14ac:dyDescent="0.3">
      <c r="A1417" t="s">
        <v>6345</v>
      </c>
      <c r="B1417" t="s">
        <v>6346</v>
      </c>
      <c r="C1417" s="1" t="str">
        <f t="shared" si="130"/>
        <v>21:0107</v>
      </c>
      <c r="D1417" s="1" t="str">
        <f t="shared" si="131"/>
        <v>21:0069</v>
      </c>
      <c r="E1417" t="s">
        <v>6347</v>
      </c>
      <c r="F1417" t="s">
        <v>6348</v>
      </c>
      <c r="H1417">
        <v>68.218272499999998</v>
      </c>
      <c r="I1417">
        <v>-106.3736387</v>
      </c>
      <c r="J1417" s="1" t="str">
        <f t="shared" si="132"/>
        <v>Till</v>
      </c>
      <c r="K1417" s="1" t="str">
        <f t="shared" si="133"/>
        <v>&lt;63 micron</v>
      </c>
      <c r="L1417" t="s">
        <v>51</v>
      </c>
      <c r="M1417" t="s">
        <v>277</v>
      </c>
      <c r="N1417" t="s">
        <v>53</v>
      </c>
      <c r="O1417" t="s">
        <v>406</v>
      </c>
      <c r="P1417" t="s">
        <v>195</v>
      </c>
      <c r="Q1417" t="s">
        <v>81</v>
      </c>
      <c r="R1417" t="s">
        <v>70</v>
      </c>
      <c r="S1417" t="s">
        <v>178</v>
      </c>
      <c r="T1417" t="s">
        <v>113</v>
      </c>
      <c r="U1417" t="s">
        <v>81</v>
      </c>
      <c r="V1417" t="s">
        <v>95</v>
      </c>
      <c r="W1417" t="s">
        <v>2856</v>
      </c>
      <c r="X1417" t="s">
        <v>181</v>
      </c>
      <c r="Y1417" t="s">
        <v>64</v>
      </c>
      <c r="Z1417" t="s">
        <v>51</v>
      </c>
      <c r="AA1417" t="s">
        <v>548</v>
      </c>
      <c r="AB1417" t="s">
        <v>236</v>
      </c>
      <c r="AC1417" t="s">
        <v>72</v>
      </c>
      <c r="AD1417" t="s">
        <v>429</v>
      </c>
      <c r="AE1417" t="s">
        <v>68</v>
      </c>
      <c r="AF1417" t="s">
        <v>69</v>
      </c>
      <c r="AG1417" t="s">
        <v>140</v>
      </c>
      <c r="AH1417" t="s">
        <v>71</v>
      </c>
      <c r="AI1417" t="s">
        <v>209</v>
      </c>
      <c r="AJ1417" t="s">
        <v>60</v>
      </c>
      <c r="AK1417" t="s">
        <v>74</v>
      </c>
      <c r="AL1417" t="s">
        <v>75</v>
      </c>
      <c r="AM1417" t="s">
        <v>76</v>
      </c>
      <c r="AN1417" t="s">
        <v>78</v>
      </c>
      <c r="AO1417" t="s">
        <v>78</v>
      </c>
      <c r="AP1417" t="s">
        <v>79</v>
      </c>
      <c r="AQ1417" t="s">
        <v>61</v>
      </c>
      <c r="AR1417" t="s">
        <v>64</v>
      </c>
      <c r="AS1417" t="s">
        <v>77</v>
      </c>
      <c r="AT1417" t="s">
        <v>389</v>
      </c>
      <c r="AU1417" t="s">
        <v>84</v>
      </c>
    </row>
    <row r="1418" spans="1:47" hidden="1" x14ac:dyDescent="0.3">
      <c r="A1418" t="s">
        <v>6349</v>
      </c>
      <c r="B1418" t="s">
        <v>6350</v>
      </c>
      <c r="C1418" s="1" t="str">
        <f t="shared" si="130"/>
        <v>21:0107</v>
      </c>
      <c r="D1418" s="1" t="str">
        <f t="shared" si="131"/>
        <v>21:0069</v>
      </c>
      <c r="E1418" t="s">
        <v>6351</v>
      </c>
      <c r="F1418" t="s">
        <v>6352</v>
      </c>
      <c r="H1418">
        <v>68.111287000000004</v>
      </c>
      <c r="I1418">
        <v>-106.0356961</v>
      </c>
      <c r="J1418" s="1" t="str">
        <f t="shared" si="132"/>
        <v>Till</v>
      </c>
      <c r="K1418" s="1" t="str">
        <f t="shared" si="133"/>
        <v>&lt;63 micron</v>
      </c>
      <c r="L1418" t="s">
        <v>51</v>
      </c>
      <c r="M1418" t="s">
        <v>595</v>
      </c>
      <c r="N1418" t="s">
        <v>60</v>
      </c>
      <c r="O1418" t="s">
        <v>270</v>
      </c>
      <c r="P1418" t="s">
        <v>239</v>
      </c>
      <c r="Q1418" t="s">
        <v>56</v>
      </c>
      <c r="R1418" t="s">
        <v>369</v>
      </c>
      <c r="S1418" t="s">
        <v>79</v>
      </c>
      <c r="T1418" t="s">
        <v>272</v>
      </c>
      <c r="U1418" t="s">
        <v>81</v>
      </c>
      <c r="V1418" t="s">
        <v>61</v>
      </c>
      <c r="W1418" t="s">
        <v>1078</v>
      </c>
      <c r="X1418" t="s">
        <v>97</v>
      </c>
      <c r="Y1418" t="s">
        <v>64</v>
      </c>
      <c r="Z1418" t="s">
        <v>51</v>
      </c>
      <c r="AA1418" t="s">
        <v>98</v>
      </c>
      <c r="AB1418" t="s">
        <v>306</v>
      </c>
      <c r="AC1418" t="s">
        <v>64</v>
      </c>
      <c r="AD1418" t="s">
        <v>100</v>
      </c>
      <c r="AE1418" t="s">
        <v>507</v>
      </c>
      <c r="AF1418" t="s">
        <v>69</v>
      </c>
      <c r="AG1418" t="s">
        <v>382</v>
      </c>
      <c r="AH1418" t="s">
        <v>71</v>
      </c>
      <c r="AI1418" t="s">
        <v>209</v>
      </c>
      <c r="AJ1418" t="s">
        <v>73</v>
      </c>
      <c r="AK1418" t="s">
        <v>210</v>
      </c>
      <c r="AL1418" t="s">
        <v>75</v>
      </c>
      <c r="AM1418" t="s">
        <v>76</v>
      </c>
      <c r="AN1418" t="s">
        <v>78</v>
      </c>
      <c r="AO1418" t="s">
        <v>251</v>
      </c>
      <c r="AP1418" t="s">
        <v>138</v>
      </c>
      <c r="AQ1418" t="s">
        <v>570</v>
      </c>
      <c r="AR1418" t="s">
        <v>64</v>
      </c>
      <c r="AS1418" t="s">
        <v>253</v>
      </c>
      <c r="AT1418" t="s">
        <v>825</v>
      </c>
      <c r="AU1418" t="s">
        <v>84</v>
      </c>
    </row>
    <row r="1419" spans="1:47" hidden="1" x14ac:dyDescent="0.3">
      <c r="A1419" t="s">
        <v>6353</v>
      </c>
      <c r="B1419" t="s">
        <v>6354</v>
      </c>
      <c r="C1419" s="1" t="str">
        <f t="shared" si="130"/>
        <v>21:0107</v>
      </c>
      <c r="D1419" s="1" t="str">
        <f t="shared" si="131"/>
        <v>21:0069</v>
      </c>
      <c r="E1419" t="s">
        <v>6355</v>
      </c>
      <c r="F1419" t="s">
        <v>6356</v>
      </c>
      <c r="H1419">
        <v>67.988708700000004</v>
      </c>
      <c r="I1419">
        <v>-106.39199600000001</v>
      </c>
      <c r="J1419" s="1" t="str">
        <f t="shared" si="132"/>
        <v>Till</v>
      </c>
      <c r="K1419" s="1" t="str">
        <f t="shared" si="133"/>
        <v>&lt;63 micron</v>
      </c>
      <c r="L1419" t="s">
        <v>51</v>
      </c>
      <c r="M1419" t="s">
        <v>126</v>
      </c>
      <c r="N1419" t="s">
        <v>53</v>
      </c>
      <c r="O1419" t="s">
        <v>233</v>
      </c>
      <c r="P1419" t="s">
        <v>170</v>
      </c>
      <c r="Q1419" t="s">
        <v>81</v>
      </c>
      <c r="R1419" t="s">
        <v>284</v>
      </c>
      <c r="S1419" t="s">
        <v>63</v>
      </c>
      <c r="T1419" t="s">
        <v>548</v>
      </c>
      <c r="U1419" t="s">
        <v>64</v>
      </c>
      <c r="V1419" t="s">
        <v>154</v>
      </c>
      <c r="W1419" t="s">
        <v>1064</v>
      </c>
      <c r="X1419" t="s">
        <v>119</v>
      </c>
      <c r="Y1419" t="s">
        <v>64</v>
      </c>
      <c r="Z1419" t="s">
        <v>51</v>
      </c>
      <c r="AA1419" t="s">
        <v>507</v>
      </c>
      <c r="AB1419" t="s">
        <v>428</v>
      </c>
      <c r="AC1419" t="s">
        <v>64</v>
      </c>
      <c r="AD1419" t="s">
        <v>81</v>
      </c>
      <c r="AE1419" t="s">
        <v>79</v>
      </c>
      <c r="AF1419" t="s">
        <v>106</v>
      </c>
      <c r="AG1419" t="s">
        <v>93</v>
      </c>
      <c r="AH1419" t="s">
        <v>71</v>
      </c>
      <c r="AI1419" t="s">
        <v>293</v>
      </c>
      <c r="AJ1419" t="s">
        <v>73</v>
      </c>
      <c r="AK1419" t="s">
        <v>398</v>
      </c>
      <c r="AL1419" t="s">
        <v>75</v>
      </c>
      <c r="AM1419" t="s">
        <v>76</v>
      </c>
      <c r="AN1419" t="s">
        <v>78</v>
      </c>
      <c r="AO1419" t="s">
        <v>78</v>
      </c>
      <c r="AP1419" t="s">
        <v>600</v>
      </c>
      <c r="AQ1419" t="s">
        <v>253</v>
      </c>
      <c r="AR1419" t="s">
        <v>64</v>
      </c>
      <c r="AS1419" t="s">
        <v>139</v>
      </c>
      <c r="AT1419" t="s">
        <v>171</v>
      </c>
      <c r="AU1419" t="s">
        <v>84</v>
      </c>
    </row>
    <row r="1420" spans="1:47" hidden="1" x14ac:dyDescent="0.3">
      <c r="A1420" t="s">
        <v>6357</v>
      </c>
      <c r="B1420" t="s">
        <v>6358</v>
      </c>
      <c r="C1420" s="1" t="str">
        <f t="shared" si="130"/>
        <v>21:0107</v>
      </c>
      <c r="D1420" s="1" t="str">
        <f t="shared" si="131"/>
        <v>21:0069</v>
      </c>
      <c r="E1420" t="s">
        <v>6359</v>
      </c>
      <c r="F1420" t="s">
        <v>6360</v>
      </c>
      <c r="H1420">
        <v>67.942939999999993</v>
      </c>
      <c r="I1420">
        <v>-106.44161750000001</v>
      </c>
      <c r="J1420" s="1" t="str">
        <f t="shared" si="132"/>
        <v>Till</v>
      </c>
      <c r="K1420" s="1" t="str">
        <f t="shared" si="133"/>
        <v>&lt;63 micron</v>
      </c>
      <c r="L1420" t="s">
        <v>51</v>
      </c>
      <c r="M1420" t="s">
        <v>300</v>
      </c>
      <c r="N1420" t="s">
        <v>53</v>
      </c>
      <c r="O1420" t="s">
        <v>233</v>
      </c>
      <c r="P1420" t="s">
        <v>332</v>
      </c>
      <c r="Q1420" t="s">
        <v>81</v>
      </c>
      <c r="R1420" t="s">
        <v>562</v>
      </c>
      <c r="S1420" t="s">
        <v>58</v>
      </c>
      <c r="T1420" t="s">
        <v>164</v>
      </c>
      <c r="U1420" t="s">
        <v>259</v>
      </c>
      <c r="V1420" t="s">
        <v>61</v>
      </c>
      <c r="W1420" t="s">
        <v>1054</v>
      </c>
      <c r="X1420" t="s">
        <v>72</v>
      </c>
      <c r="Y1420" t="s">
        <v>64</v>
      </c>
      <c r="Z1420" t="s">
        <v>51</v>
      </c>
      <c r="AA1420" t="s">
        <v>338</v>
      </c>
      <c r="AB1420" t="s">
        <v>274</v>
      </c>
      <c r="AC1420" t="s">
        <v>64</v>
      </c>
      <c r="AD1420" t="s">
        <v>429</v>
      </c>
      <c r="AE1420" t="s">
        <v>206</v>
      </c>
      <c r="AF1420" t="s">
        <v>106</v>
      </c>
      <c r="AG1420" t="s">
        <v>59</v>
      </c>
      <c r="AH1420" t="s">
        <v>71</v>
      </c>
      <c r="AI1420" t="s">
        <v>364</v>
      </c>
      <c r="AJ1420" t="s">
        <v>73</v>
      </c>
      <c r="AK1420" t="s">
        <v>314</v>
      </c>
      <c r="AL1420" t="s">
        <v>75</v>
      </c>
      <c r="AM1420" t="s">
        <v>667</v>
      </c>
      <c r="AN1420" t="s">
        <v>78</v>
      </c>
      <c r="AO1420" t="s">
        <v>78</v>
      </c>
      <c r="AP1420" t="s">
        <v>58</v>
      </c>
      <c r="AQ1420" t="s">
        <v>481</v>
      </c>
      <c r="AR1420" t="s">
        <v>64</v>
      </c>
      <c r="AS1420" t="s">
        <v>81</v>
      </c>
      <c r="AT1420" t="s">
        <v>171</v>
      </c>
      <c r="AU1420" t="s">
        <v>84</v>
      </c>
    </row>
    <row r="1421" spans="1:47" hidden="1" x14ac:dyDescent="0.3">
      <c r="A1421" t="s">
        <v>6361</v>
      </c>
      <c r="B1421" t="s">
        <v>6362</v>
      </c>
      <c r="C1421" s="1" t="str">
        <f t="shared" si="130"/>
        <v>21:0107</v>
      </c>
      <c r="D1421" s="1" t="str">
        <f t="shared" si="131"/>
        <v>21:0069</v>
      </c>
      <c r="E1421" t="s">
        <v>6359</v>
      </c>
      <c r="F1421" t="s">
        <v>6363</v>
      </c>
      <c r="H1421">
        <v>67.942939999999993</v>
      </c>
      <c r="I1421">
        <v>-106.44161750000001</v>
      </c>
      <c r="J1421" s="1" t="str">
        <f t="shared" si="132"/>
        <v>Till</v>
      </c>
      <c r="K1421" s="1" t="str">
        <f t="shared" si="133"/>
        <v>&lt;63 micron</v>
      </c>
      <c r="L1421" t="s">
        <v>51</v>
      </c>
      <c r="M1421" t="s">
        <v>81</v>
      </c>
      <c r="N1421" t="s">
        <v>56</v>
      </c>
      <c r="O1421" t="s">
        <v>233</v>
      </c>
      <c r="P1421" t="s">
        <v>138</v>
      </c>
      <c r="Q1421" t="s">
        <v>81</v>
      </c>
      <c r="R1421" t="s">
        <v>562</v>
      </c>
      <c r="S1421" t="s">
        <v>209</v>
      </c>
      <c r="T1421" t="s">
        <v>93</v>
      </c>
      <c r="U1421" t="s">
        <v>64</v>
      </c>
      <c r="V1421" t="s">
        <v>61</v>
      </c>
      <c r="W1421" t="s">
        <v>2026</v>
      </c>
      <c r="X1421" t="s">
        <v>72</v>
      </c>
      <c r="Y1421" t="s">
        <v>64</v>
      </c>
      <c r="Z1421" t="s">
        <v>51</v>
      </c>
      <c r="AA1421" t="s">
        <v>338</v>
      </c>
      <c r="AB1421" t="s">
        <v>66</v>
      </c>
      <c r="AC1421" t="s">
        <v>64</v>
      </c>
      <c r="AD1421" t="s">
        <v>429</v>
      </c>
      <c r="AE1421" t="s">
        <v>470</v>
      </c>
      <c r="AF1421" t="s">
        <v>69</v>
      </c>
      <c r="AG1421" t="s">
        <v>354</v>
      </c>
      <c r="AH1421" t="s">
        <v>71</v>
      </c>
      <c r="AI1421" t="s">
        <v>72</v>
      </c>
      <c r="AJ1421" t="s">
        <v>73</v>
      </c>
      <c r="AK1421" t="s">
        <v>314</v>
      </c>
      <c r="AL1421" t="s">
        <v>75</v>
      </c>
      <c r="AM1421" t="s">
        <v>76</v>
      </c>
      <c r="AN1421" t="s">
        <v>78</v>
      </c>
      <c r="AO1421" t="s">
        <v>168</v>
      </c>
      <c r="AP1421" t="s">
        <v>209</v>
      </c>
      <c r="AQ1421" t="s">
        <v>398</v>
      </c>
      <c r="AR1421" t="s">
        <v>64</v>
      </c>
      <c r="AS1421" t="s">
        <v>81</v>
      </c>
      <c r="AT1421" t="s">
        <v>1036</v>
      </c>
      <c r="AU1421" t="s">
        <v>6364</v>
      </c>
    </row>
    <row r="1422" spans="1:47" hidden="1" x14ac:dyDescent="0.3">
      <c r="A1422" t="s">
        <v>6365</v>
      </c>
      <c r="B1422" t="s">
        <v>6366</v>
      </c>
      <c r="C1422" s="1" t="str">
        <f t="shared" si="130"/>
        <v>21:0107</v>
      </c>
      <c r="D1422" s="1" t="str">
        <f t="shared" si="131"/>
        <v>21:0069</v>
      </c>
      <c r="E1422" t="s">
        <v>6367</v>
      </c>
      <c r="F1422" t="s">
        <v>6368</v>
      </c>
      <c r="H1422">
        <v>67.928810999999996</v>
      </c>
      <c r="I1422">
        <v>-106.2403123</v>
      </c>
      <c r="J1422" s="1" t="str">
        <f t="shared" si="132"/>
        <v>Till</v>
      </c>
      <c r="K1422" s="1" t="str">
        <f t="shared" si="133"/>
        <v>&lt;63 micron</v>
      </c>
      <c r="L1422" t="s">
        <v>51</v>
      </c>
      <c r="M1422" t="s">
        <v>78</v>
      </c>
      <c r="N1422" t="s">
        <v>53</v>
      </c>
      <c r="O1422" t="s">
        <v>650</v>
      </c>
      <c r="P1422" t="s">
        <v>283</v>
      </c>
      <c r="Q1422" t="s">
        <v>81</v>
      </c>
      <c r="R1422" t="s">
        <v>273</v>
      </c>
      <c r="S1422" t="s">
        <v>97</v>
      </c>
      <c r="T1422" t="s">
        <v>382</v>
      </c>
      <c r="U1422" t="s">
        <v>64</v>
      </c>
      <c r="V1422" t="s">
        <v>259</v>
      </c>
      <c r="W1422" t="s">
        <v>1064</v>
      </c>
      <c r="X1422" t="s">
        <v>119</v>
      </c>
      <c r="Y1422" t="s">
        <v>64</v>
      </c>
      <c r="Z1422" t="s">
        <v>51</v>
      </c>
      <c r="AA1422" t="s">
        <v>162</v>
      </c>
      <c r="AB1422" t="s">
        <v>428</v>
      </c>
      <c r="AC1422" t="s">
        <v>64</v>
      </c>
      <c r="AD1422" t="s">
        <v>151</v>
      </c>
      <c r="AE1422" t="s">
        <v>281</v>
      </c>
      <c r="AF1422" t="s">
        <v>69</v>
      </c>
      <c r="AG1422" t="s">
        <v>413</v>
      </c>
      <c r="AH1422" t="s">
        <v>71</v>
      </c>
      <c r="AI1422" t="s">
        <v>293</v>
      </c>
      <c r="AJ1422" t="s">
        <v>73</v>
      </c>
      <c r="AK1422" t="s">
        <v>405</v>
      </c>
      <c r="AL1422" t="s">
        <v>75</v>
      </c>
      <c r="AM1422" t="s">
        <v>76</v>
      </c>
      <c r="AN1422" t="s">
        <v>78</v>
      </c>
      <c r="AO1422" t="s">
        <v>104</v>
      </c>
      <c r="AP1422" t="s">
        <v>332</v>
      </c>
      <c r="AQ1422" t="s">
        <v>95</v>
      </c>
      <c r="AR1422" t="s">
        <v>64</v>
      </c>
      <c r="AS1422" t="s">
        <v>139</v>
      </c>
      <c r="AT1422" t="s">
        <v>171</v>
      </c>
      <c r="AU1422" t="s">
        <v>84</v>
      </c>
    </row>
    <row r="1423" spans="1:47" hidden="1" x14ac:dyDescent="0.3">
      <c r="A1423" t="s">
        <v>6369</v>
      </c>
      <c r="B1423" t="s">
        <v>6370</v>
      </c>
      <c r="C1423" s="1" t="str">
        <f t="shared" si="130"/>
        <v>21:0107</v>
      </c>
      <c r="D1423" s="1" t="str">
        <f t="shared" si="131"/>
        <v>21:0069</v>
      </c>
      <c r="E1423" t="s">
        <v>6367</v>
      </c>
      <c r="F1423" t="s">
        <v>6371</v>
      </c>
      <c r="H1423">
        <v>67.928810999999996</v>
      </c>
      <c r="I1423">
        <v>-106.2403123</v>
      </c>
      <c r="J1423" s="1" t="str">
        <f t="shared" si="132"/>
        <v>Till</v>
      </c>
      <c r="K1423" s="1" t="str">
        <f t="shared" si="133"/>
        <v>&lt;63 micron</v>
      </c>
      <c r="L1423" t="s">
        <v>51</v>
      </c>
      <c r="M1423" t="s">
        <v>78</v>
      </c>
      <c r="N1423" t="s">
        <v>53</v>
      </c>
      <c r="O1423" t="s">
        <v>189</v>
      </c>
      <c r="P1423" t="s">
        <v>405</v>
      </c>
      <c r="Q1423" t="s">
        <v>81</v>
      </c>
      <c r="R1423" t="s">
        <v>218</v>
      </c>
      <c r="S1423" t="s">
        <v>63</v>
      </c>
      <c r="T1423" t="s">
        <v>382</v>
      </c>
      <c r="U1423" t="s">
        <v>64</v>
      </c>
      <c r="V1423" t="s">
        <v>154</v>
      </c>
      <c r="W1423" t="s">
        <v>246</v>
      </c>
      <c r="X1423" t="s">
        <v>72</v>
      </c>
      <c r="Y1423" t="s">
        <v>64</v>
      </c>
      <c r="Z1423" t="s">
        <v>51</v>
      </c>
      <c r="AA1423" t="s">
        <v>152</v>
      </c>
      <c r="AB1423" t="s">
        <v>236</v>
      </c>
      <c r="AC1423" t="s">
        <v>64</v>
      </c>
      <c r="AD1423" t="s">
        <v>407</v>
      </c>
      <c r="AE1423" t="s">
        <v>269</v>
      </c>
      <c r="AF1423" t="s">
        <v>69</v>
      </c>
      <c r="AG1423" t="s">
        <v>156</v>
      </c>
      <c r="AH1423" t="s">
        <v>71</v>
      </c>
      <c r="AI1423" t="s">
        <v>119</v>
      </c>
      <c r="AJ1423" t="s">
        <v>73</v>
      </c>
      <c r="AK1423" t="s">
        <v>116</v>
      </c>
      <c r="AL1423" t="s">
        <v>75</v>
      </c>
      <c r="AM1423" t="s">
        <v>76</v>
      </c>
      <c r="AN1423" t="s">
        <v>78</v>
      </c>
      <c r="AO1423" t="s">
        <v>251</v>
      </c>
      <c r="AP1423" t="s">
        <v>332</v>
      </c>
      <c r="AQ1423" t="s">
        <v>139</v>
      </c>
      <c r="AR1423" t="s">
        <v>64</v>
      </c>
      <c r="AS1423" t="s">
        <v>77</v>
      </c>
      <c r="AT1423" t="s">
        <v>249</v>
      </c>
      <c r="AU1423" t="s">
        <v>84</v>
      </c>
    </row>
    <row r="1424" spans="1:47" hidden="1" x14ac:dyDescent="0.3">
      <c r="A1424" t="s">
        <v>6372</v>
      </c>
      <c r="B1424" t="s">
        <v>6373</v>
      </c>
      <c r="C1424" s="1" t="str">
        <f t="shared" si="130"/>
        <v>21:0107</v>
      </c>
      <c r="D1424" s="1" t="str">
        <f t="shared" si="131"/>
        <v>21:0069</v>
      </c>
      <c r="E1424" t="s">
        <v>6374</v>
      </c>
      <c r="F1424" t="s">
        <v>6375</v>
      </c>
      <c r="H1424">
        <v>67.902376200000006</v>
      </c>
      <c r="I1424">
        <v>-106.3524518</v>
      </c>
      <c r="J1424" s="1" t="str">
        <f t="shared" si="132"/>
        <v>Till</v>
      </c>
      <c r="K1424" s="1" t="str">
        <f t="shared" si="133"/>
        <v>&lt;63 micron</v>
      </c>
      <c r="L1424" t="s">
        <v>51</v>
      </c>
      <c r="M1424" t="s">
        <v>147</v>
      </c>
      <c r="N1424" t="s">
        <v>53</v>
      </c>
      <c r="O1424" t="s">
        <v>112</v>
      </c>
      <c r="P1424" t="s">
        <v>686</v>
      </c>
      <c r="Q1424" t="s">
        <v>81</v>
      </c>
      <c r="R1424" t="s">
        <v>413</v>
      </c>
      <c r="S1424" t="s">
        <v>72</v>
      </c>
      <c r="T1424" t="s">
        <v>284</v>
      </c>
      <c r="U1424" t="s">
        <v>64</v>
      </c>
      <c r="V1424" t="s">
        <v>154</v>
      </c>
      <c r="W1424" t="s">
        <v>1757</v>
      </c>
      <c r="X1424" t="s">
        <v>119</v>
      </c>
      <c r="Y1424" t="s">
        <v>64</v>
      </c>
      <c r="Z1424" t="s">
        <v>51</v>
      </c>
      <c r="AA1424" t="s">
        <v>223</v>
      </c>
      <c r="AB1424" t="s">
        <v>306</v>
      </c>
      <c r="AC1424" t="s">
        <v>64</v>
      </c>
      <c r="AD1424" t="s">
        <v>407</v>
      </c>
      <c r="AE1424" t="s">
        <v>419</v>
      </c>
      <c r="AF1424" t="s">
        <v>69</v>
      </c>
      <c r="AG1424" t="s">
        <v>272</v>
      </c>
      <c r="AH1424" t="s">
        <v>71</v>
      </c>
      <c r="AI1424" t="s">
        <v>119</v>
      </c>
      <c r="AJ1424" t="s">
        <v>73</v>
      </c>
      <c r="AK1424" t="s">
        <v>91</v>
      </c>
      <c r="AL1424" t="s">
        <v>75</v>
      </c>
      <c r="AM1424" t="s">
        <v>707</v>
      </c>
      <c r="AN1424" t="s">
        <v>154</v>
      </c>
      <c r="AO1424" t="s">
        <v>78</v>
      </c>
      <c r="AP1424" t="s">
        <v>702</v>
      </c>
      <c r="AQ1424" t="s">
        <v>147</v>
      </c>
      <c r="AR1424" t="s">
        <v>64</v>
      </c>
      <c r="AS1424" t="s">
        <v>139</v>
      </c>
      <c r="AT1424" t="s">
        <v>171</v>
      </c>
      <c r="AU1424" t="s">
        <v>84</v>
      </c>
    </row>
    <row r="1425" spans="1:47" hidden="1" x14ac:dyDescent="0.3">
      <c r="A1425" t="s">
        <v>6376</v>
      </c>
      <c r="B1425" t="s">
        <v>6377</v>
      </c>
      <c r="C1425" s="1" t="str">
        <f t="shared" si="130"/>
        <v>21:0107</v>
      </c>
      <c r="D1425" s="1" t="str">
        <f t="shared" si="131"/>
        <v>21:0069</v>
      </c>
      <c r="E1425" t="s">
        <v>6378</v>
      </c>
      <c r="F1425" t="s">
        <v>6379</v>
      </c>
      <c r="H1425">
        <v>67.862607600000004</v>
      </c>
      <c r="I1425">
        <v>-106.2634766</v>
      </c>
      <c r="J1425" s="1" t="str">
        <f t="shared" si="132"/>
        <v>Till</v>
      </c>
      <c r="K1425" s="1" t="str">
        <f t="shared" si="133"/>
        <v>&lt;63 micron</v>
      </c>
      <c r="L1425" t="s">
        <v>51</v>
      </c>
      <c r="M1425" t="s">
        <v>95</v>
      </c>
      <c r="N1425" t="s">
        <v>53</v>
      </c>
      <c r="O1425" t="s">
        <v>493</v>
      </c>
      <c r="P1425" t="s">
        <v>126</v>
      </c>
      <c r="Q1425" t="s">
        <v>81</v>
      </c>
      <c r="R1425" t="s">
        <v>249</v>
      </c>
      <c r="S1425" t="s">
        <v>63</v>
      </c>
      <c r="T1425" t="s">
        <v>548</v>
      </c>
      <c r="U1425" t="s">
        <v>64</v>
      </c>
      <c r="V1425" t="s">
        <v>154</v>
      </c>
      <c r="W1425" t="s">
        <v>479</v>
      </c>
      <c r="X1425" t="s">
        <v>209</v>
      </c>
      <c r="Y1425" t="s">
        <v>64</v>
      </c>
      <c r="Z1425" t="s">
        <v>51</v>
      </c>
      <c r="AA1425" t="s">
        <v>152</v>
      </c>
      <c r="AB1425" t="s">
        <v>99</v>
      </c>
      <c r="AC1425" t="s">
        <v>64</v>
      </c>
      <c r="AD1425" t="s">
        <v>122</v>
      </c>
      <c r="AE1425" t="s">
        <v>225</v>
      </c>
      <c r="AF1425" t="s">
        <v>69</v>
      </c>
      <c r="AG1425" t="s">
        <v>363</v>
      </c>
      <c r="AH1425" t="s">
        <v>71</v>
      </c>
      <c r="AI1425" t="s">
        <v>119</v>
      </c>
      <c r="AJ1425" t="s">
        <v>73</v>
      </c>
      <c r="AK1425" t="s">
        <v>297</v>
      </c>
      <c r="AL1425" t="s">
        <v>75</v>
      </c>
      <c r="AM1425" t="s">
        <v>76</v>
      </c>
      <c r="AN1425" t="s">
        <v>154</v>
      </c>
      <c r="AO1425" t="s">
        <v>78</v>
      </c>
      <c r="AP1425" t="s">
        <v>392</v>
      </c>
      <c r="AQ1425" t="s">
        <v>139</v>
      </c>
      <c r="AR1425" t="s">
        <v>64</v>
      </c>
      <c r="AS1425" t="s">
        <v>81</v>
      </c>
      <c r="AT1425" t="s">
        <v>145</v>
      </c>
      <c r="AU1425" t="s">
        <v>84</v>
      </c>
    </row>
    <row r="1426" spans="1:47" hidden="1" x14ac:dyDescent="0.3">
      <c r="A1426" t="s">
        <v>6380</v>
      </c>
      <c r="B1426" t="s">
        <v>6381</v>
      </c>
      <c r="C1426" s="1" t="str">
        <f t="shared" si="130"/>
        <v>21:0107</v>
      </c>
      <c r="D1426" s="1" t="str">
        <f t="shared" si="131"/>
        <v>21:0069</v>
      </c>
      <c r="E1426" t="s">
        <v>6382</v>
      </c>
      <c r="F1426" t="s">
        <v>6383</v>
      </c>
      <c r="H1426">
        <v>67.810051999999999</v>
      </c>
      <c r="I1426">
        <v>-106.36972710000001</v>
      </c>
      <c r="J1426" s="1" t="str">
        <f t="shared" si="132"/>
        <v>Till</v>
      </c>
      <c r="K1426" s="1" t="str">
        <f t="shared" si="133"/>
        <v>&lt;63 micron</v>
      </c>
      <c r="L1426" t="s">
        <v>51</v>
      </c>
      <c r="M1426" t="s">
        <v>139</v>
      </c>
      <c r="N1426" t="s">
        <v>56</v>
      </c>
      <c r="O1426" t="s">
        <v>504</v>
      </c>
      <c r="P1426" t="s">
        <v>340</v>
      </c>
      <c r="Q1426" t="s">
        <v>81</v>
      </c>
      <c r="R1426" t="s">
        <v>83</v>
      </c>
      <c r="S1426" t="s">
        <v>72</v>
      </c>
      <c r="T1426" t="s">
        <v>211</v>
      </c>
      <c r="U1426" t="s">
        <v>64</v>
      </c>
      <c r="V1426" t="s">
        <v>147</v>
      </c>
      <c r="W1426" t="s">
        <v>1896</v>
      </c>
      <c r="X1426" t="s">
        <v>58</v>
      </c>
      <c r="Y1426" t="s">
        <v>64</v>
      </c>
      <c r="Z1426" t="s">
        <v>51</v>
      </c>
      <c r="AA1426" t="s">
        <v>149</v>
      </c>
      <c r="AB1426" t="s">
        <v>150</v>
      </c>
      <c r="AC1426" t="s">
        <v>60</v>
      </c>
      <c r="AD1426" t="s">
        <v>864</v>
      </c>
      <c r="AE1426" t="s">
        <v>101</v>
      </c>
      <c r="AF1426" t="s">
        <v>69</v>
      </c>
      <c r="AG1426" t="s">
        <v>296</v>
      </c>
      <c r="AH1426" t="s">
        <v>71</v>
      </c>
      <c r="AI1426" t="s">
        <v>58</v>
      </c>
      <c r="AJ1426" t="s">
        <v>56</v>
      </c>
      <c r="AK1426" t="s">
        <v>208</v>
      </c>
      <c r="AL1426" t="s">
        <v>75</v>
      </c>
      <c r="AM1426" t="s">
        <v>76</v>
      </c>
      <c r="AN1426" t="s">
        <v>168</v>
      </c>
      <c r="AO1426" t="s">
        <v>168</v>
      </c>
      <c r="AP1426" t="s">
        <v>58</v>
      </c>
      <c r="AQ1426" t="s">
        <v>78</v>
      </c>
      <c r="AR1426" t="s">
        <v>64</v>
      </c>
      <c r="AS1426" t="s">
        <v>246</v>
      </c>
      <c r="AT1426" t="s">
        <v>825</v>
      </c>
      <c r="AU1426" t="s">
        <v>84</v>
      </c>
    </row>
    <row r="1427" spans="1:47" hidden="1" x14ac:dyDescent="0.3">
      <c r="A1427" t="s">
        <v>6384</v>
      </c>
      <c r="B1427" t="s">
        <v>6385</v>
      </c>
      <c r="C1427" s="1" t="str">
        <f t="shared" si="130"/>
        <v>21:0107</v>
      </c>
      <c r="D1427" s="1" t="str">
        <f t="shared" si="131"/>
        <v>21:0069</v>
      </c>
      <c r="E1427" t="s">
        <v>6386</v>
      </c>
      <c r="F1427" t="s">
        <v>6387</v>
      </c>
      <c r="H1427">
        <v>67.7724726</v>
      </c>
      <c r="I1427">
        <v>-106.4596501</v>
      </c>
      <c r="J1427" s="1" t="str">
        <f t="shared" si="132"/>
        <v>Till</v>
      </c>
      <c r="K1427" s="1" t="str">
        <f t="shared" si="133"/>
        <v>&lt;63 micron</v>
      </c>
      <c r="L1427" t="s">
        <v>51</v>
      </c>
      <c r="M1427" t="s">
        <v>481</v>
      </c>
      <c r="N1427" t="s">
        <v>56</v>
      </c>
      <c r="O1427" t="s">
        <v>512</v>
      </c>
      <c r="P1427" t="s">
        <v>473</v>
      </c>
      <c r="Q1427" t="s">
        <v>81</v>
      </c>
      <c r="R1427" t="s">
        <v>217</v>
      </c>
      <c r="S1427" t="s">
        <v>260</v>
      </c>
      <c r="T1427" t="s">
        <v>123</v>
      </c>
      <c r="U1427" t="s">
        <v>259</v>
      </c>
      <c r="V1427" t="s">
        <v>95</v>
      </c>
      <c r="W1427" t="s">
        <v>458</v>
      </c>
      <c r="X1427" t="s">
        <v>72</v>
      </c>
      <c r="Y1427" t="s">
        <v>259</v>
      </c>
      <c r="Z1427" t="s">
        <v>51</v>
      </c>
      <c r="AA1427" t="s">
        <v>206</v>
      </c>
      <c r="AB1427" t="s">
        <v>121</v>
      </c>
      <c r="AC1427" t="s">
        <v>64</v>
      </c>
      <c r="AD1427" t="s">
        <v>864</v>
      </c>
      <c r="AE1427" t="s">
        <v>287</v>
      </c>
      <c r="AF1427" t="s">
        <v>69</v>
      </c>
      <c r="AG1427" t="s">
        <v>413</v>
      </c>
      <c r="AH1427" t="s">
        <v>71</v>
      </c>
      <c r="AI1427" t="s">
        <v>209</v>
      </c>
      <c r="AJ1427" t="s">
        <v>73</v>
      </c>
      <c r="AK1427" t="s">
        <v>155</v>
      </c>
      <c r="AL1427" t="s">
        <v>75</v>
      </c>
      <c r="AM1427" t="s">
        <v>76</v>
      </c>
      <c r="AN1427" t="s">
        <v>78</v>
      </c>
      <c r="AO1427" t="s">
        <v>78</v>
      </c>
      <c r="AP1427" t="s">
        <v>72</v>
      </c>
      <c r="AQ1427" t="s">
        <v>139</v>
      </c>
      <c r="AR1427" t="s">
        <v>64</v>
      </c>
      <c r="AS1427" t="s">
        <v>82</v>
      </c>
      <c r="AT1427" t="s">
        <v>131</v>
      </c>
      <c r="AU1427" t="s">
        <v>84</v>
      </c>
    </row>
    <row r="1428" spans="1:47" hidden="1" x14ac:dyDescent="0.3">
      <c r="A1428" t="s">
        <v>6388</v>
      </c>
      <c r="B1428" t="s">
        <v>6389</v>
      </c>
      <c r="C1428" s="1" t="str">
        <f t="shared" si="130"/>
        <v>21:0107</v>
      </c>
      <c r="D1428" s="1" t="str">
        <f t="shared" si="131"/>
        <v>21:0069</v>
      </c>
      <c r="E1428" t="s">
        <v>6390</v>
      </c>
      <c r="F1428" t="s">
        <v>6391</v>
      </c>
      <c r="H1428">
        <v>67.762164900000002</v>
      </c>
      <c r="I1428">
        <v>-106.2224216</v>
      </c>
      <c r="J1428" s="1" t="str">
        <f t="shared" si="132"/>
        <v>Till</v>
      </c>
      <c r="K1428" s="1" t="str">
        <f t="shared" si="133"/>
        <v>&lt;63 micron</v>
      </c>
      <c r="L1428" t="s">
        <v>51</v>
      </c>
      <c r="M1428" t="s">
        <v>436</v>
      </c>
      <c r="N1428" t="s">
        <v>56</v>
      </c>
      <c r="O1428" t="s">
        <v>667</v>
      </c>
      <c r="P1428" t="s">
        <v>339</v>
      </c>
      <c r="Q1428" t="s">
        <v>81</v>
      </c>
      <c r="R1428" t="s">
        <v>164</v>
      </c>
      <c r="S1428" t="s">
        <v>72</v>
      </c>
      <c r="T1428" t="s">
        <v>164</v>
      </c>
      <c r="U1428" t="s">
        <v>259</v>
      </c>
      <c r="V1428" t="s">
        <v>61</v>
      </c>
      <c r="W1428" t="s">
        <v>2935</v>
      </c>
      <c r="X1428" t="s">
        <v>63</v>
      </c>
      <c r="Y1428" t="s">
        <v>64</v>
      </c>
      <c r="Z1428" t="s">
        <v>51</v>
      </c>
      <c r="AA1428" t="s">
        <v>206</v>
      </c>
      <c r="AB1428" t="s">
        <v>428</v>
      </c>
      <c r="AC1428" t="s">
        <v>60</v>
      </c>
      <c r="AD1428" t="s">
        <v>286</v>
      </c>
      <c r="AE1428" t="s">
        <v>337</v>
      </c>
      <c r="AF1428" t="s">
        <v>115</v>
      </c>
      <c r="AG1428" t="s">
        <v>59</v>
      </c>
      <c r="AH1428" t="s">
        <v>71</v>
      </c>
      <c r="AI1428" t="s">
        <v>195</v>
      </c>
      <c r="AJ1428" t="s">
        <v>73</v>
      </c>
      <c r="AK1428" t="s">
        <v>210</v>
      </c>
      <c r="AL1428" t="s">
        <v>75</v>
      </c>
      <c r="AM1428" t="s">
        <v>76</v>
      </c>
      <c r="AN1428" t="s">
        <v>78</v>
      </c>
      <c r="AO1428" t="s">
        <v>78</v>
      </c>
      <c r="AP1428" t="s">
        <v>209</v>
      </c>
      <c r="AQ1428" t="s">
        <v>81</v>
      </c>
      <c r="AR1428" t="s">
        <v>64</v>
      </c>
      <c r="AS1428" t="s">
        <v>77</v>
      </c>
      <c r="AT1428" t="s">
        <v>472</v>
      </c>
      <c r="AU1428" t="s">
        <v>84</v>
      </c>
    </row>
    <row r="1429" spans="1:47" hidden="1" x14ac:dyDescent="0.3">
      <c r="A1429" t="s">
        <v>6392</v>
      </c>
      <c r="B1429" t="s">
        <v>6393</v>
      </c>
      <c r="C1429" s="1" t="str">
        <f t="shared" si="130"/>
        <v>21:0107</v>
      </c>
      <c r="D1429" s="1" t="str">
        <f t="shared" si="131"/>
        <v>21:0069</v>
      </c>
      <c r="E1429" t="s">
        <v>6394</v>
      </c>
      <c r="F1429" t="s">
        <v>6395</v>
      </c>
      <c r="H1429">
        <v>67.915164099999998</v>
      </c>
      <c r="I1429">
        <v>-106.0303701</v>
      </c>
      <c r="J1429" s="1" t="str">
        <f t="shared" si="132"/>
        <v>Till</v>
      </c>
      <c r="K1429" s="1" t="str">
        <f t="shared" si="133"/>
        <v>&lt;63 micron</v>
      </c>
      <c r="L1429" t="s">
        <v>51</v>
      </c>
      <c r="M1429" t="s">
        <v>81</v>
      </c>
      <c r="N1429" t="s">
        <v>53</v>
      </c>
      <c r="O1429" t="s">
        <v>493</v>
      </c>
      <c r="P1429" t="s">
        <v>195</v>
      </c>
      <c r="Q1429" t="s">
        <v>81</v>
      </c>
      <c r="R1429" t="s">
        <v>83</v>
      </c>
      <c r="S1429" t="s">
        <v>58</v>
      </c>
      <c r="T1429" t="s">
        <v>607</v>
      </c>
      <c r="U1429" t="s">
        <v>64</v>
      </c>
      <c r="V1429" t="s">
        <v>61</v>
      </c>
      <c r="W1429" t="s">
        <v>390</v>
      </c>
      <c r="X1429" t="s">
        <v>58</v>
      </c>
      <c r="Y1429" t="s">
        <v>64</v>
      </c>
      <c r="Z1429" t="s">
        <v>51</v>
      </c>
      <c r="AA1429" t="s">
        <v>318</v>
      </c>
      <c r="AB1429" t="s">
        <v>102</v>
      </c>
      <c r="AC1429" t="s">
        <v>64</v>
      </c>
      <c r="AD1429" t="s">
        <v>263</v>
      </c>
      <c r="AE1429" t="s">
        <v>276</v>
      </c>
      <c r="AF1429" t="s">
        <v>69</v>
      </c>
      <c r="AG1429" t="s">
        <v>369</v>
      </c>
      <c r="AH1429" t="s">
        <v>71</v>
      </c>
      <c r="AI1429" t="s">
        <v>166</v>
      </c>
      <c r="AJ1429" t="s">
        <v>73</v>
      </c>
      <c r="AK1429" t="s">
        <v>355</v>
      </c>
      <c r="AL1429" t="s">
        <v>75</v>
      </c>
      <c r="AM1429" t="s">
        <v>76</v>
      </c>
      <c r="AN1429" t="s">
        <v>78</v>
      </c>
      <c r="AO1429" t="s">
        <v>168</v>
      </c>
      <c r="AP1429" t="s">
        <v>209</v>
      </c>
      <c r="AQ1429" t="s">
        <v>61</v>
      </c>
      <c r="AR1429" t="s">
        <v>64</v>
      </c>
      <c r="AS1429" t="s">
        <v>81</v>
      </c>
      <c r="AT1429" t="s">
        <v>607</v>
      </c>
      <c r="AU1429" t="s">
        <v>84</v>
      </c>
    </row>
    <row r="1430" spans="1:47" hidden="1" x14ac:dyDescent="0.3">
      <c r="A1430" t="s">
        <v>6396</v>
      </c>
      <c r="B1430" t="s">
        <v>6397</v>
      </c>
      <c r="C1430" s="1" t="str">
        <f t="shared" si="130"/>
        <v>21:0107</v>
      </c>
      <c r="D1430" s="1" t="str">
        <f t="shared" si="131"/>
        <v>21:0069</v>
      </c>
      <c r="E1430" t="s">
        <v>6398</v>
      </c>
      <c r="F1430" t="s">
        <v>6399</v>
      </c>
      <c r="H1430">
        <v>67.889648600000001</v>
      </c>
      <c r="I1430">
        <v>-106.16498439999999</v>
      </c>
      <c r="J1430" s="1" t="str">
        <f t="shared" si="132"/>
        <v>Till</v>
      </c>
      <c r="K1430" s="1" t="str">
        <f t="shared" si="133"/>
        <v>&lt;63 micron</v>
      </c>
      <c r="L1430" t="s">
        <v>51</v>
      </c>
      <c r="M1430" t="s">
        <v>77</v>
      </c>
      <c r="N1430" t="s">
        <v>53</v>
      </c>
      <c r="O1430" t="s">
        <v>397</v>
      </c>
      <c r="P1430" t="s">
        <v>253</v>
      </c>
      <c r="Q1430" t="s">
        <v>81</v>
      </c>
      <c r="R1430" t="s">
        <v>316</v>
      </c>
      <c r="S1430" t="s">
        <v>63</v>
      </c>
      <c r="T1430" t="s">
        <v>273</v>
      </c>
      <c r="U1430" t="s">
        <v>64</v>
      </c>
      <c r="V1430" t="s">
        <v>154</v>
      </c>
      <c r="W1430" t="s">
        <v>894</v>
      </c>
      <c r="X1430" t="s">
        <v>72</v>
      </c>
      <c r="Y1430" t="s">
        <v>64</v>
      </c>
      <c r="Z1430" t="s">
        <v>51</v>
      </c>
      <c r="AA1430" t="s">
        <v>152</v>
      </c>
      <c r="AB1430" t="s">
        <v>99</v>
      </c>
      <c r="AC1430" t="s">
        <v>64</v>
      </c>
      <c r="AD1430" t="s">
        <v>81</v>
      </c>
      <c r="AE1430" t="s">
        <v>507</v>
      </c>
      <c r="AF1430" t="s">
        <v>69</v>
      </c>
      <c r="AG1430" t="s">
        <v>382</v>
      </c>
      <c r="AH1430" t="s">
        <v>71</v>
      </c>
      <c r="AI1430" t="s">
        <v>119</v>
      </c>
      <c r="AJ1430" t="s">
        <v>73</v>
      </c>
      <c r="AK1430" t="s">
        <v>105</v>
      </c>
      <c r="AL1430" t="s">
        <v>75</v>
      </c>
      <c r="AM1430" t="s">
        <v>76</v>
      </c>
      <c r="AN1430" t="s">
        <v>78</v>
      </c>
      <c r="AO1430" t="s">
        <v>78</v>
      </c>
      <c r="AP1430" t="s">
        <v>293</v>
      </c>
      <c r="AQ1430" t="s">
        <v>78</v>
      </c>
      <c r="AR1430" t="s">
        <v>64</v>
      </c>
      <c r="AS1430" t="s">
        <v>77</v>
      </c>
      <c r="AT1430" t="s">
        <v>272</v>
      </c>
      <c r="AU1430" t="s">
        <v>84</v>
      </c>
    </row>
    <row r="1431" spans="1:47" hidden="1" x14ac:dyDescent="0.3">
      <c r="A1431" t="s">
        <v>6400</v>
      </c>
      <c r="B1431" t="s">
        <v>6401</v>
      </c>
      <c r="C1431" s="1" t="str">
        <f t="shared" si="130"/>
        <v>21:0107</v>
      </c>
      <c r="D1431" s="1" t="str">
        <f t="shared" si="131"/>
        <v>21:0069</v>
      </c>
      <c r="E1431" t="s">
        <v>6402</v>
      </c>
      <c r="F1431" t="s">
        <v>6403</v>
      </c>
      <c r="H1431">
        <v>67.780896900000002</v>
      </c>
      <c r="I1431">
        <v>-106.0367377</v>
      </c>
      <c r="J1431" s="1" t="str">
        <f t="shared" si="132"/>
        <v>Till</v>
      </c>
      <c r="K1431" s="1" t="str">
        <f t="shared" si="133"/>
        <v>&lt;63 micron</v>
      </c>
      <c r="L1431" t="s">
        <v>51</v>
      </c>
      <c r="M1431" t="s">
        <v>81</v>
      </c>
      <c r="N1431" t="s">
        <v>56</v>
      </c>
      <c r="O1431" t="s">
        <v>54</v>
      </c>
      <c r="P1431" t="s">
        <v>61</v>
      </c>
      <c r="Q1431" t="s">
        <v>81</v>
      </c>
      <c r="R1431" t="s">
        <v>218</v>
      </c>
      <c r="S1431" t="s">
        <v>97</v>
      </c>
      <c r="T1431" t="s">
        <v>211</v>
      </c>
      <c r="U1431" t="s">
        <v>64</v>
      </c>
      <c r="V1431" t="s">
        <v>95</v>
      </c>
      <c r="W1431" t="s">
        <v>67</v>
      </c>
      <c r="X1431" t="s">
        <v>209</v>
      </c>
      <c r="Y1431" t="s">
        <v>64</v>
      </c>
      <c r="Z1431" t="s">
        <v>51</v>
      </c>
      <c r="AA1431" t="s">
        <v>223</v>
      </c>
      <c r="AB1431" t="s">
        <v>99</v>
      </c>
      <c r="AC1431" t="s">
        <v>64</v>
      </c>
      <c r="AD1431" t="s">
        <v>864</v>
      </c>
      <c r="AE1431" t="s">
        <v>287</v>
      </c>
      <c r="AF1431" t="s">
        <v>249</v>
      </c>
      <c r="AG1431" t="s">
        <v>548</v>
      </c>
      <c r="AH1431" t="s">
        <v>194</v>
      </c>
      <c r="AI1431" t="s">
        <v>169</v>
      </c>
      <c r="AJ1431" t="s">
        <v>73</v>
      </c>
      <c r="AK1431" t="s">
        <v>421</v>
      </c>
      <c r="AL1431" t="s">
        <v>75</v>
      </c>
      <c r="AM1431" t="s">
        <v>76</v>
      </c>
      <c r="AN1431" t="s">
        <v>78</v>
      </c>
      <c r="AO1431" t="s">
        <v>104</v>
      </c>
      <c r="AP1431" t="s">
        <v>169</v>
      </c>
      <c r="AQ1431" t="s">
        <v>253</v>
      </c>
      <c r="AR1431" t="s">
        <v>64</v>
      </c>
      <c r="AS1431" t="s">
        <v>81</v>
      </c>
      <c r="AT1431" t="s">
        <v>171</v>
      </c>
      <c r="AU1431" t="s">
        <v>84</v>
      </c>
    </row>
    <row r="1432" spans="1:47" hidden="1" x14ac:dyDescent="0.3">
      <c r="A1432" t="s">
        <v>6404</v>
      </c>
      <c r="B1432" t="s">
        <v>6405</v>
      </c>
      <c r="C1432" s="1" t="str">
        <f t="shared" si="130"/>
        <v>21:0107</v>
      </c>
      <c r="D1432" s="1" t="str">
        <f t="shared" si="131"/>
        <v>21:0069</v>
      </c>
      <c r="E1432" t="s">
        <v>6402</v>
      </c>
      <c r="F1432" t="s">
        <v>6406</v>
      </c>
      <c r="H1432">
        <v>67.780896900000002</v>
      </c>
      <c r="I1432">
        <v>-106.0367377</v>
      </c>
      <c r="J1432" s="1" t="str">
        <f t="shared" si="132"/>
        <v>Till</v>
      </c>
      <c r="K1432" s="1" t="str">
        <f t="shared" si="133"/>
        <v>&lt;63 micron</v>
      </c>
      <c r="L1432" t="s">
        <v>51</v>
      </c>
      <c r="M1432" t="s">
        <v>78</v>
      </c>
      <c r="N1432" t="s">
        <v>53</v>
      </c>
      <c r="O1432" t="s">
        <v>743</v>
      </c>
      <c r="P1432" t="s">
        <v>81</v>
      </c>
      <c r="Q1432" t="s">
        <v>259</v>
      </c>
      <c r="R1432" t="s">
        <v>548</v>
      </c>
      <c r="S1432" t="s">
        <v>63</v>
      </c>
      <c r="T1432" t="s">
        <v>296</v>
      </c>
      <c r="U1432" t="s">
        <v>64</v>
      </c>
      <c r="V1432" t="s">
        <v>259</v>
      </c>
      <c r="W1432" t="s">
        <v>100</v>
      </c>
      <c r="X1432" t="s">
        <v>72</v>
      </c>
      <c r="Y1432" t="s">
        <v>64</v>
      </c>
      <c r="Z1432" t="s">
        <v>51</v>
      </c>
      <c r="AA1432" t="s">
        <v>162</v>
      </c>
      <c r="AB1432" t="s">
        <v>99</v>
      </c>
      <c r="AC1432" t="s">
        <v>64</v>
      </c>
      <c r="AD1432" t="s">
        <v>459</v>
      </c>
      <c r="AE1432" t="s">
        <v>281</v>
      </c>
      <c r="AF1432" t="s">
        <v>69</v>
      </c>
      <c r="AG1432" t="s">
        <v>156</v>
      </c>
      <c r="AH1432" t="s">
        <v>71</v>
      </c>
      <c r="AI1432" t="s">
        <v>293</v>
      </c>
      <c r="AJ1432" t="s">
        <v>73</v>
      </c>
      <c r="AK1432" t="s">
        <v>91</v>
      </c>
      <c r="AL1432" t="s">
        <v>75</v>
      </c>
      <c r="AM1432" t="s">
        <v>76</v>
      </c>
      <c r="AN1432" t="s">
        <v>78</v>
      </c>
      <c r="AO1432" t="s">
        <v>78</v>
      </c>
      <c r="AP1432" t="s">
        <v>293</v>
      </c>
      <c r="AQ1432" t="s">
        <v>61</v>
      </c>
      <c r="AR1432" t="s">
        <v>64</v>
      </c>
      <c r="AS1432" t="s">
        <v>81</v>
      </c>
      <c r="AT1432" t="s">
        <v>384</v>
      </c>
      <c r="AU1432" t="s">
        <v>6407</v>
      </c>
    </row>
    <row r="1433" spans="1:47" hidden="1" x14ac:dyDescent="0.3">
      <c r="A1433" t="s">
        <v>6408</v>
      </c>
      <c r="B1433" t="s">
        <v>6409</v>
      </c>
      <c r="C1433" s="1" t="str">
        <f t="shared" si="130"/>
        <v>21:0107</v>
      </c>
      <c r="D1433" s="1" t="str">
        <f t="shared" si="131"/>
        <v>21:0069</v>
      </c>
      <c r="E1433" t="s">
        <v>6410</v>
      </c>
      <c r="F1433" t="s">
        <v>6411</v>
      </c>
      <c r="H1433">
        <v>67.978477900000001</v>
      </c>
      <c r="I1433">
        <v>-106.5698751</v>
      </c>
      <c r="J1433" s="1" t="str">
        <f t="shared" si="132"/>
        <v>Till</v>
      </c>
      <c r="K1433" s="1" t="str">
        <f t="shared" si="133"/>
        <v>&lt;63 micron</v>
      </c>
      <c r="L1433" t="s">
        <v>51</v>
      </c>
      <c r="M1433" t="s">
        <v>196</v>
      </c>
      <c r="N1433" t="s">
        <v>60</v>
      </c>
      <c r="O1433" t="s">
        <v>568</v>
      </c>
      <c r="P1433" t="s">
        <v>80</v>
      </c>
      <c r="Q1433" t="s">
        <v>81</v>
      </c>
      <c r="R1433" t="s">
        <v>94</v>
      </c>
      <c r="S1433" t="s">
        <v>178</v>
      </c>
      <c r="T1433" t="s">
        <v>238</v>
      </c>
      <c r="U1433" t="s">
        <v>81</v>
      </c>
      <c r="V1433" t="s">
        <v>147</v>
      </c>
      <c r="W1433" t="s">
        <v>2809</v>
      </c>
      <c r="X1433" t="s">
        <v>63</v>
      </c>
      <c r="Y1433" t="s">
        <v>64</v>
      </c>
      <c r="Z1433" t="s">
        <v>51</v>
      </c>
      <c r="AA1433" t="s">
        <v>284</v>
      </c>
      <c r="AB1433" t="s">
        <v>66</v>
      </c>
      <c r="AC1433" t="s">
        <v>64</v>
      </c>
      <c r="AD1433" t="s">
        <v>122</v>
      </c>
      <c r="AE1433" t="s">
        <v>149</v>
      </c>
      <c r="AF1433" t="s">
        <v>954</v>
      </c>
      <c r="AG1433" t="s">
        <v>384</v>
      </c>
      <c r="AH1433" t="s">
        <v>102</v>
      </c>
      <c r="AI1433" t="s">
        <v>114</v>
      </c>
      <c r="AJ1433" t="s">
        <v>73</v>
      </c>
      <c r="AK1433" t="s">
        <v>181</v>
      </c>
      <c r="AL1433" t="s">
        <v>75</v>
      </c>
      <c r="AM1433" t="s">
        <v>76</v>
      </c>
      <c r="AN1433" t="s">
        <v>78</v>
      </c>
      <c r="AO1433" t="s">
        <v>78</v>
      </c>
      <c r="AP1433" t="s">
        <v>183</v>
      </c>
      <c r="AQ1433" t="s">
        <v>78</v>
      </c>
      <c r="AR1433" t="s">
        <v>64</v>
      </c>
      <c r="AS1433" t="s">
        <v>82</v>
      </c>
      <c r="AT1433" t="s">
        <v>5269</v>
      </c>
      <c r="AU1433" t="s">
        <v>84</v>
      </c>
    </row>
    <row r="1434" spans="1:47" hidden="1" x14ac:dyDescent="0.3">
      <c r="A1434" t="s">
        <v>6412</v>
      </c>
      <c r="B1434" t="s">
        <v>6413</v>
      </c>
      <c r="C1434" s="1" t="str">
        <f t="shared" si="130"/>
        <v>21:0107</v>
      </c>
      <c r="D1434" s="1" t="str">
        <f t="shared" si="131"/>
        <v>21:0069</v>
      </c>
      <c r="E1434" t="s">
        <v>6414</v>
      </c>
      <c r="F1434" t="s">
        <v>6415</v>
      </c>
      <c r="H1434">
        <v>67.946816100000007</v>
      </c>
      <c r="I1434">
        <v>-106.6549656</v>
      </c>
      <c r="J1434" s="1" t="str">
        <f t="shared" si="132"/>
        <v>Till</v>
      </c>
      <c r="K1434" s="1" t="str">
        <f t="shared" si="133"/>
        <v>&lt;63 micron</v>
      </c>
      <c r="L1434" t="s">
        <v>51</v>
      </c>
      <c r="M1434" t="s">
        <v>196</v>
      </c>
      <c r="N1434" t="s">
        <v>53</v>
      </c>
      <c r="O1434" t="s">
        <v>345</v>
      </c>
      <c r="P1434" t="s">
        <v>686</v>
      </c>
      <c r="Q1434" t="s">
        <v>81</v>
      </c>
      <c r="R1434" t="s">
        <v>192</v>
      </c>
      <c r="S1434" t="s">
        <v>209</v>
      </c>
      <c r="T1434" t="s">
        <v>548</v>
      </c>
      <c r="U1434" t="s">
        <v>64</v>
      </c>
      <c r="V1434" t="s">
        <v>137</v>
      </c>
      <c r="W1434" t="s">
        <v>220</v>
      </c>
      <c r="X1434" t="s">
        <v>181</v>
      </c>
      <c r="Y1434" t="s">
        <v>64</v>
      </c>
      <c r="Z1434" t="s">
        <v>51</v>
      </c>
      <c r="AA1434" t="s">
        <v>281</v>
      </c>
      <c r="AB1434" t="s">
        <v>935</v>
      </c>
      <c r="AC1434" t="s">
        <v>64</v>
      </c>
      <c r="AD1434" t="s">
        <v>1315</v>
      </c>
      <c r="AE1434" t="s">
        <v>183</v>
      </c>
      <c r="AF1434" t="s">
        <v>69</v>
      </c>
      <c r="AG1434" t="s">
        <v>65</v>
      </c>
      <c r="AH1434" t="s">
        <v>983</v>
      </c>
      <c r="AI1434" t="s">
        <v>63</v>
      </c>
      <c r="AJ1434" t="s">
        <v>73</v>
      </c>
      <c r="AK1434" t="s">
        <v>170</v>
      </c>
      <c r="AL1434" t="s">
        <v>75</v>
      </c>
      <c r="AM1434" t="s">
        <v>76</v>
      </c>
      <c r="AN1434" t="s">
        <v>78</v>
      </c>
      <c r="AO1434" t="s">
        <v>78</v>
      </c>
      <c r="AP1434" t="s">
        <v>264</v>
      </c>
      <c r="AQ1434" t="s">
        <v>78</v>
      </c>
      <c r="AR1434" t="s">
        <v>64</v>
      </c>
      <c r="AS1434" t="s">
        <v>95</v>
      </c>
      <c r="AT1434" t="s">
        <v>607</v>
      </c>
      <c r="AU1434" t="s">
        <v>84</v>
      </c>
    </row>
    <row r="1435" spans="1:47" hidden="1" x14ac:dyDescent="0.3">
      <c r="A1435" t="s">
        <v>6416</v>
      </c>
      <c r="B1435" t="s">
        <v>6417</v>
      </c>
      <c r="C1435" s="1" t="str">
        <f t="shared" si="130"/>
        <v>21:0107</v>
      </c>
      <c r="D1435" s="1" t="str">
        <f t="shared" si="131"/>
        <v>21:0069</v>
      </c>
      <c r="E1435" t="s">
        <v>6418</v>
      </c>
      <c r="F1435" t="s">
        <v>6419</v>
      </c>
      <c r="H1435">
        <v>67.908998499999996</v>
      </c>
      <c r="I1435">
        <v>-106.5435214</v>
      </c>
      <c r="J1435" s="1" t="str">
        <f t="shared" si="132"/>
        <v>Till</v>
      </c>
      <c r="K1435" s="1" t="str">
        <f t="shared" si="133"/>
        <v>&lt;63 micron</v>
      </c>
      <c r="L1435" t="s">
        <v>51</v>
      </c>
      <c r="M1435" t="s">
        <v>398</v>
      </c>
      <c r="N1435" t="s">
        <v>53</v>
      </c>
      <c r="O1435" t="s">
        <v>2664</v>
      </c>
      <c r="P1435" t="s">
        <v>600</v>
      </c>
      <c r="Q1435" t="s">
        <v>81</v>
      </c>
      <c r="R1435" t="s">
        <v>774</v>
      </c>
      <c r="S1435" t="s">
        <v>225</v>
      </c>
      <c r="T1435" t="s">
        <v>774</v>
      </c>
      <c r="U1435" t="s">
        <v>81</v>
      </c>
      <c r="V1435" t="s">
        <v>61</v>
      </c>
      <c r="W1435" t="s">
        <v>6420</v>
      </c>
      <c r="X1435" t="s">
        <v>97</v>
      </c>
      <c r="Y1435" t="s">
        <v>64</v>
      </c>
      <c r="Z1435" t="s">
        <v>51</v>
      </c>
      <c r="AA1435" t="s">
        <v>296</v>
      </c>
      <c r="AB1435" t="s">
        <v>121</v>
      </c>
      <c r="AC1435" t="s">
        <v>64</v>
      </c>
      <c r="AD1435" t="s">
        <v>697</v>
      </c>
      <c r="AE1435" t="s">
        <v>336</v>
      </c>
      <c r="AF1435" t="s">
        <v>69</v>
      </c>
      <c r="AG1435" t="s">
        <v>106</v>
      </c>
      <c r="AH1435" t="s">
        <v>71</v>
      </c>
      <c r="AI1435" t="s">
        <v>114</v>
      </c>
      <c r="AJ1435" t="s">
        <v>73</v>
      </c>
      <c r="AK1435" t="s">
        <v>288</v>
      </c>
      <c r="AL1435" t="s">
        <v>75</v>
      </c>
      <c r="AM1435" t="s">
        <v>76</v>
      </c>
      <c r="AN1435" t="s">
        <v>78</v>
      </c>
      <c r="AO1435" t="s">
        <v>78</v>
      </c>
      <c r="AP1435" t="s">
        <v>79</v>
      </c>
      <c r="AQ1435" t="s">
        <v>92</v>
      </c>
      <c r="AR1435" t="s">
        <v>64</v>
      </c>
      <c r="AS1435" t="s">
        <v>81</v>
      </c>
      <c r="AT1435" t="s">
        <v>6421</v>
      </c>
      <c r="AU1435" t="s">
        <v>84</v>
      </c>
    </row>
    <row r="1436" spans="1:47" hidden="1" x14ac:dyDescent="0.3">
      <c r="A1436" t="s">
        <v>6422</v>
      </c>
      <c r="B1436" t="s">
        <v>6423</v>
      </c>
      <c r="C1436" s="1" t="str">
        <f t="shared" si="130"/>
        <v>21:0107</v>
      </c>
      <c r="D1436" s="1" t="str">
        <f t="shared" si="131"/>
        <v>21:0069</v>
      </c>
      <c r="E1436" t="s">
        <v>6424</v>
      </c>
      <c r="F1436" t="s">
        <v>6425</v>
      </c>
      <c r="H1436">
        <v>67.851588699999994</v>
      </c>
      <c r="I1436">
        <v>-106.6528694</v>
      </c>
      <c r="J1436" s="1" t="str">
        <f t="shared" si="132"/>
        <v>Till</v>
      </c>
      <c r="K1436" s="1" t="str">
        <f t="shared" si="133"/>
        <v>&lt;63 micron</v>
      </c>
      <c r="L1436" t="s">
        <v>51</v>
      </c>
      <c r="M1436" t="s">
        <v>355</v>
      </c>
      <c r="N1436" t="s">
        <v>58</v>
      </c>
      <c r="O1436" t="s">
        <v>1353</v>
      </c>
      <c r="P1436" t="s">
        <v>114</v>
      </c>
      <c r="Q1436" t="s">
        <v>81</v>
      </c>
      <c r="R1436" t="s">
        <v>127</v>
      </c>
      <c r="S1436" t="s">
        <v>507</v>
      </c>
      <c r="T1436" t="s">
        <v>70</v>
      </c>
      <c r="U1436" t="s">
        <v>64</v>
      </c>
      <c r="V1436" t="s">
        <v>95</v>
      </c>
      <c r="W1436" t="s">
        <v>297</v>
      </c>
      <c r="X1436" t="s">
        <v>63</v>
      </c>
      <c r="Y1436" t="s">
        <v>64</v>
      </c>
      <c r="Z1436" t="s">
        <v>51</v>
      </c>
      <c r="AA1436" t="s">
        <v>176</v>
      </c>
      <c r="AB1436" t="s">
        <v>274</v>
      </c>
      <c r="AC1436" t="s">
        <v>64</v>
      </c>
      <c r="AD1436" t="s">
        <v>247</v>
      </c>
      <c r="AE1436" t="s">
        <v>507</v>
      </c>
      <c r="AF1436" t="s">
        <v>69</v>
      </c>
      <c r="AG1436" t="s">
        <v>120</v>
      </c>
      <c r="AH1436" t="s">
        <v>71</v>
      </c>
      <c r="AI1436" t="s">
        <v>79</v>
      </c>
      <c r="AJ1436" t="s">
        <v>73</v>
      </c>
      <c r="AK1436" t="s">
        <v>210</v>
      </c>
      <c r="AL1436" t="s">
        <v>75</v>
      </c>
      <c r="AM1436" t="s">
        <v>406</v>
      </c>
      <c r="AN1436" t="s">
        <v>154</v>
      </c>
      <c r="AO1436" t="s">
        <v>78</v>
      </c>
      <c r="AP1436" t="s">
        <v>332</v>
      </c>
      <c r="AQ1436" t="s">
        <v>259</v>
      </c>
      <c r="AR1436" t="s">
        <v>64</v>
      </c>
      <c r="AS1436" t="s">
        <v>77</v>
      </c>
      <c r="AT1436" t="s">
        <v>652</v>
      </c>
      <c r="AU1436" t="s">
        <v>84</v>
      </c>
    </row>
    <row r="1437" spans="1:47" hidden="1" x14ac:dyDescent="0.3">
      <c r="A1437" t="s">
        <v>6426</v>
      </c>
      <c r="B1437" t="s">
        <v>6427</v>
      </c>
      <c r="C1437" s="1" t="str">
        <f t="shared" si="130"/>
        <v>21:0107</v>
      </c>
      <c r="D1437" s="1" t="str">
        <f t="shared" si="131"/>
        <v>21:0069</v>
      </c>
      <c r="E1437" t="s">
        <v>6428</v>
      </c>
      <c r="F1437" t="s">
        <v>6429</v>
      </c>
      <c r="H1437">
        <v>67.812437299999999</v>
      </c>
      <c r="I1437">
        <v>-106.56681380000001</v>
      </c>
      <c r="J1437" s="1" t="str">
        <f t="shared" si="132"/>
        <v>Till</v>
      </c>
      <c r="K1437" s="1" t="str">
        <f t="shared" si="133"/>
        <v>&lt;63 micron</v>
      </c>
      <c r="L1437" t="s">
        <v>51</v>
      </c>
      <c r="M1437" t="s">
        <v>430</v>
      </c>
      <c r="N1437" t="s">
        <v>281</v>
      </c>
      <c r="O1437" t="s">
        <v>707</v>
      </c>
      <c r="P1437" t="s">
        <v>114</v>
      </c>
      <c r="Q1437" t="s">
        <v>81</v>
      </c>
      <c r="R1437" t="s">
        <v>327</v>
      </c>
      <c r="S1437" t="s">
        <v>183</v>
      </c>
      <c r="T1437" t="s">
        <v>164</v>
      </c>
      <c r="U1437" t="s">
        <v>64</v>
      </c>
      <c r="V1437" t="s">
        <v>95</v>
      </c>
      <c r="W1437" t="s">
        <v>6430</v>
      </c>
      <c r="X1437" t="s">
        <v>114</v>
      </c>
      <c r="Y1437" t="s">
        <v>64</v>
      </c>
      <c r="Z1437" t="s">
        <v>51</v>
      </c>
      <c r="AA1437" t="s">
        <v>98</v>
      </c>
      <c r="AB1437" t="s">
        <v>66</v>
      </c>
      <c r="AC1437" t="s">
        <v>64</v>
      </c>
      <c r="AD1437" t="s">
        <v>415</v>
      </c>
      <c r="AE1437" t="s">
        <v>223</v>
      </c>
      <c r="AF1437" t="s">
        <v>69</v>
      </c>
      <c r="AG1437" t="s">
        <v>136</v>
      </c>
      <c r="AH1437" t="s">
        <v>194</v>
      </c>
      <c r="AI1437" t="s">
        <v>58</v>
      </c>
      <c r="AJ1437" t="s">
        <v>73</v>
      </c>
      <c r="AK1437" t="s">
        <v>155</v>
      </c>
      <c r="AL1437" t="s">
        <v>75</v>
      </c>
      <c r="AM1437" t="s">
        <v>76</v>
      </c>
      <c r="AN1437" t="s">
        <v>219</v>
      </c>
      <c r="AO1437" t="s">
        <v>78</v>
      </c>
      <c r="AP1437" t="s">
        <v>209</v>
      </c>
      <c r="AQ1437" t="s">
        <v>299</v>
      </c>
      <c r="AR1437" t="s">
        <v>64</v>
      </c>
      <c r="AS1437" t="s">
        <v>82</v>
      </c>
      <c r="AT1437" t="s">
        <v>146</v>
      </c>
      <c r="AU1437" t="s">
        <v>84</v>
      </c>
    </row>
    <row r="1438" spans="1:47" hidden="1" x14ac:dyDescent="0.3">
      <c r="A1438" t="s">
        <v>6431</v>
      </c>
      <c r="B1438" t="s">
        <v>6432</v>
      </c>
      <c r="C1438" s="1" t="str">
        <f t="shared" si="130"/>
        <v>21:0107</v>
      </c>
      <c r="D1438" s="1" t="str">
        <f t="shared" si="131"/>
        <v>21:0069</v>
      </c>
      <c r="E1438" t="s">
        <v>6433</v>
      </c>
      <c r="F1438" t="s">
        <v>6434</v>
      </c>
      <c r="H1438">
        <v>67.768291199999993</v>
      </c>
      <c r="I1438">
        <v>-106.6518963</v>
      </c>
      <c r="J1438" s="1" t="str">
        <f t="shared" si="132"/>
        <v>Till</v>
      </c>
      <c r="K1438" s="1" t="str">
        <f t="shared" si="133"/>
        <v>&lt;63 micron</v>
      </c>
      <c r="L1438" t="s">
        <v>51</v>
      </c>
      <c r="M1438" t="s">
        <v>209</v>
      </c>
      <c r="N1438" t="s">
        <v>53</v>
      </c>
      <c r="O1438" t="s">
        <v>909</v>
      </c>
      <c r="P1438" t="s">
        <v>161</v>
      </c>
      <c r="Q1438" t="s">
        <v>81</v>
      </c>
      <c r="R1438" t="s">
        <v>164</v>
      </c>
      <c r="S1438" t="s">
        <v>225</v>
      </c>
      <c r="T1438" t="s">
        <v>127</v>
      </c>
      <c r="U1438" t="s">
        <v>64</v>
      </c>
      <c r="V1438" t="s">
        <v>95</v>
      </c>
      <c r="W1438" t="s">
        <v>6435</v>
      </c>
      <c r="X1438" t="s">
        <v>209</v>
      </c>
      <c r="Y1438" t="s">
        <v>64</v>
      </c>
      <c r="Z1438" t="s">
        <v>51</v>
      </c>
      <c r="AA1438" t="s">
        <v>276</v>
      </c>
      <c r="AB1438" t="s">
        <v>121</v>
      </c>
      <c r="AC1438" t="s">
        <v>116</v>
      </c>
      <c r="AD1438" t="s">
        <v>407</v>
      </c>
      <c r="AE1438" t="s">
        <v>337</v>
      </c>
      <c r="AF1438" t="s">
        <v>69</v>
      </c>
      <c r="AG1438" t="s">
        <v>346</v>
      </c>
      <c r="AH1438" t="s">
        <v>71</v>
      </c>
      <c r="AI1438" t="s">
        <v>209</v>
      </c>
      <c r="AJ1438" t="s">
        <v>73</v>
      </c>
      <c r="AK1438" t="s">
        <v>473</v>
      </c>
      <c r="AL1438" t="s">
        <v>75</v>
      </c>
      <c r="AM1438" t="s">
        <v>76</v>
      </c>
      <c r="AN1438" t="s">
        <v>78</v>
      </c>
      <c r="AO1438" t="s">
        <v>104</v>
      </c>
      <c r="AP1438" t="s">
        <v>72</v>
      </c>
      <c r="AQ1438" t="s">
        <v>95</v>
      </c>
      <c r="AR1438" t="s">
        <v>64</v>
      </c>
      <c r="AS1438" t="s">
        <v>82</v>
      </c>
      <c r="AT1438" t="s">
        <v>70</v>
      </c>
      <c r="AU1438" t="s">
        <v>84</v>
      </c>
    </row>
    <row r="1439" spans="1:47" hidden="1" x14ac:dyDescent="0.3">
      <c r="A1439" t="s">
        <v>6436</v>
      </c>
      <c r="B1439" t="s">
        <v>6437</v>
      </c>
      <c r="C1439" s="1" t="str">
        <f t="shared" si="130"/>
        <v>21:0107</v>
      </c>
      <c r="D1439" s="1" t="str">
        <f t="shared" si="131"/>
        <v>21:0069</v>
      </c>
      <c r="E1439" t="s">
        <v>6438</v>
      </c>
      <c r="F1439" t="s">
        <v>6439</v>
      </c>
      <c r="H1439">
        <v>67.901201799999996</v>
      </c>
      <c r="I1439">
        <v>-106.9484004</v>
      </c>
      <c r="J1439" s="1" t="str">
        <f t="shared" si="132"/>
        <v>Till</v>
      </c>
      <c r="K1439" s="1" t="str">
        <f t="shared" si="133"/>
        <v>&lt;63 micron</v>
      </c>
      <c r="L1439" t="s">
        <v>51</v>
      </c>
      <c r="M1439" t="s">
        <v>300</v>
      </c>
      <c r="N1439" t="s">
        <v>53</v>
      </c>
      <c r="O1439" t="s">
        <v>457</v>
      </c>
      <c r="P1439" t="s">
        <v>125</v>
      </c>
      <c r="Q1439" t="s">
        <v>259</v>
      </c>
      <c r="R1439" t="s">
        <v>384</v>
      </c>
      <c r="S1439" t="s">
        <v>114</v>
      </c>
      <c r="T1439" t="s">
        <v>140</v>
      </c>
      <c r="U1439" t="s">
        <v>81</v>
      </c>
      <c r="V1439" t="s">
        <v>61</v>
      </c>
      <c r="W1439" t="s">
        <v>6440</v>
      </c>
      <c r="X1439" t="s">
        <v>72</v>
      </c>
      <c r="Y1439" t="s">
        <v>64</v>
      </c>
      <c r="Z1439" t="s">
        <v>51</v>
      </c>
      <c r="AA1439" t="s">
        <v>334</v>
      </c>
      <c r="AB1439" t="s">
        <v>121</v>
      </c>
      <c r="AC1439" t="s">
        <v>64</v>
      </c>
      <c r="AD1439" t="s">
        <v>307</v>
      </c>
      <c r="AE1439" t="s">
        <v>98</v>
      </c>
      <c r="AF1439" t="s">
        <v>69</v>
      </c>
      <c r="AG1439" t="s">
        <v>140</v>
      </c>
      <c r="AH1439" t="s">
        <v>71</v>
      </c>
      <c r="AI1439" t="s">
        <v>58</v>
      </c>
      <c r="AJ1439" t="s">
        <v>56</v>
      </c>
      <c r="AK1439" t="s">
        <v>196</v>
      </c>
      <c r="AL1439" t="s">
        <v>75</v>
      </c>
      <c r="AM1439" t="s">
        <v>76</v>
      </c>
      <c r="AN1439" t="s">
        <v>168</v>
      </c>
      <c r="AO1439" t="s">
        <v>78</v>
      </c>
      <c r="AP1439" t="s">
        <v>58</v>
      </c>
      <c r="AQ1439" t="s">
        <v>147</v>
      </c>
      <c r="AR1439" t="s">
        <v>64</v>
      </c>
      <c r="AS1439" t="s">
        <v>77</v>
      </c>
      <c r="AT1439" t="s">
        <v>146</v>
      </c>
      <c r="AU1439" t="s">
        <v>84</v>
      </c>
    </row>
    <row r="1440" spans="1:47" hidden="1" x14ac:dyDescent="0.3">
      <c r="A1440" t="s">
        <v>6441</v>
      </c>
      <c r="B1440" t="s">
        <v>6442</v>
      </c>
      <c r="C1440" s="1" t="str">
        <f t="shared" si="130"/>
        <v>21:0107</v>
      </c>
      <c r="D1440" s="1" t="str">
        <f t="shared" si="131"/>
        <v>21:0069</v>
      </c>
      <c r="E1440" t="s">
        <v>6443</v>
      </c>
      <c r="F1440" t="s">
        <v>6444</v>
      </c>
      <c r="H1440">
        <v>67.852408699999998</v>
      </c>
      <c r="I1440">
        <v>-106.82338660000001</v>
      </c>
      <c r="J1440" s="1" t="str">
        <f t="shared" si="132"/>
        <v>Till</v>
      </c>
      <c r="K1440" s="1" t="str">
        <f t="shared" si="133"/>
        <v>&lt;63 micron</v>
      </c>
      <c r="L1440" t="s">
        <v>51</v>
      </c>
      <c r="M1440" t="s">
        <v>92</v>
      </c>
      <c r="N1440" t="s">
        <v>53</v>
      </c>
      <c r="O1440" t="s">
        <v>909</v>
      </c>
      <c r="P1440" t="s">
        <v>168</v>
      </c>
      <c r="Q1440" t="s">
        <v>81</v>
      </c>
      <c r="R1440" t="s">
        <v>413</v>
      </c>
      <c r="S1440" t="s">
        <v>97</v>
      </c>
      <c r="T1440" t="s">
        <v>316</v>
      </c>
      <c r="U1440" t="s">
        <v>64</v>
      </c>
      <c r="V1440" t="s">
        <v>95</v>
      </c>
      <c r="W1440" t="s">
        <v>295</v>
      </c>
      <c r="X1440" t="s">
        <v>58</v>
      </c>
      <c r="Y1440" t="s">
        <v>64</v>
      </c>
      <c r="Z1440" t="s">
        <v>51</v>
      </c>
      <c r="AA1440" t="s">
        <v>276</v>
      </c>
      <c r="AB1440" t="s">
        <v>99</v>
      </c>
      <c r="AC1440" t="s">
        <v>64</v>
      </c>
      <c r="AD1440" t="s">
        <v>784</v>
      </c>
      <c r="AE1440" t="s">
        <v>287</v>
      </c>
      <c r="AF1440" t="s">
        <v>69</v>
      </c>
      <c r="AG1440" t="s">
        <v>318</v>
      </c>
      <c r="AH1440" t="s">
        <v>983</v>
      </c>
      <c r="AI1440" t="s">
        <v>364</v>
      </c>
      <c r="AJ1440" t="s">
        <v>73</v>
      </c>
      <c r="AK1440" t="s">
        <v>421</v>
      </c>
      <c r="AL1440" t="s">
        <v>75</v>
      </c>
      <c r="AM1440" t="s">
        <v>76</v>
      </c>
      <c r="AN1440" t="s">
        <v>104</v>
      </c>
      <c r="AO1440" t="s">
        <v>78</v>
      </c>
      <c r="AP1440" t="s">
        <v>293</v>
      </c>
      <c r="AQ1440" t="s">
        <v>253</v>
      </c>
      <c r="AR1440" t="s">
        <v>64</v>
      </c>
      <c r="AS1440" t="s">
        <v>81</v>
      </c>
      <c r="AT1440" t="s">
        <v>171</v>
      </c>
      <c r="AU1440" t="s">
        <v>84</v>
      </c>
    </row>
    <row r="1441" spans="1:47" hidden="1" x14ac:dyDescent="0.3">
      <c r="A1441" t="s">
        <v>6445</v>
      </c>
      <c r="B1441" t="s">
        <v>6446</v>
      </c>
      <c r="C1441" s="1" t="str">
        <f t="shared" si="130"/>
        <v>21:0107</v>
      </c>
      <c r="D1441" s="1" t="str">
        <f t="shared" si="131"/>
        <v>21:0069</v>
      </c>
      <c r="E1441" t="s">
        <v>6447</v>
      </c>
      <c r="F1441" t="s">
        <v>6448</v>
      </c>
      <c r="H1441">
        <v>67.770192100000003</v>
      </c>
      <c r="I1441">
        <v>-106.8272695</v>
      </c>
      <c r="J1441" s="1" t="str">
        <f t="shared" si="132"/>
        <v>Till</v>
      </c>
      <c r="K1441" s="1" t="str">
        <f t="shared" si="133"/>
        <v>&lt;63 micron</v>
      </c>
      <c r="L1441" t="s">
        <v>51</v>
      </c>
      <c r="M1441" t="s">
        <v>139</v>
      </c>
      <c r="N1441" t="s">
        <v>53</v>
      </c>
      <c r="O1441" t="s">
        <v>282</v>
      </c>
      <c r="P1441" t="s">
        <v>300</v>
      </c>
      <c r="Q1441" t="s">
        <v>81</v>
      </c>
      <c r="R1441" t="s">
        <v>123</v>
      </c>
      <c r="S1441" t="s">
        <v>119</v>
      </c>
      <c r="T1441" t="s">
        <v>136</v>
      </c>
      <c r="U1441" t="s">
        <v>64</v>
      </c>
      <c r="V1441" t="s">
        <v>61</v>
      </c>
      <c r="W1441" t="s">
        <v>1782</v>
      </c>
      <c r="X1441" t="s">
        <v>58</v>
      </c>
      <c r="Y1441" t="s">
        <v>64</v>
      </c>
      <c r="Z1441" t="s">
        <v>51</v>
      </c>
      <c r="AA1441" t="s">
        <v>68</v>
      </c>
      <c r="AB1441" t="s">
        <v>66</v>
      </c>
      <c r="AC1441" t="s">
        <v>64</v>
      </c>
      <c r="AD1441" t="s">
        <v>469</v>
      </c>
      <c r="AE1441" t="s">
        <v>334</v>
      </c>
      <c r="AF1441" t="s">
        <v>69</v>
      </c>
      <c r="AG1441" t="s">
        <v>211</v>
      </c>
      <c r="AH1441" t="s">
        <v>71</v>
      </c>
      <c r="AI1441" t="s">
        <v>72</v>
      </c>
      <c r="AJ1441" t="s">
        <v>73</v>
      </c>
      <c r="AK1441" t="s">
        <v>52</v>
      </c>
      <c r="AL1441" t="s">
        <v>75</v>
      </c>
      <c r="AM1441" t="s">
        <v>76</v>
      </c>
      <c r="AN1441" t="s">
        <v>95</v>
      </c>
      <c r="AO1441" t="s">
        <v>104</v>
      </c>
      <c r="AP1441" t="s">
        <v>72</v>
      </c>
      <c r="AQ1441" t="s">
        <v>95</v>
      </c>
      <c r="AR1441" t="s">
        <v>64</v>
      </c>
      <c r="AS1441" t="s">
        <v>246</v>
      </c>
      <c r="AT1441" t="s">
        <v>190</v>
      </c>
      <c r="AU1441" t="s">
        <v>84</v>
      </c>
    </row>
    <row r="1442" spans="1:47" hidden="1" x14ac:dyDescent="0.3">
      <c r="A1442" t="s">
        <v>6449</v>
      </c>
      <c r="B1442" t="s">
        <v>6450</v>
      </c>
      <c r="C1442" s="1" t="str">
        <f t="shared" si="130"/>
        <v>21:0107</v>
      </c>
      <c r="D1442" s="1" t="str">
        <f t="shared" si="131"/>
        <v>21:0069</v>
      </c>
      <c r="E1442" t="s">
        <v>6451</v>
      </c>
      <c r="F1442" t="s">
        <v>6452</v>
      </c>
      <c r="H1442">
        <v>67.816686700000005</v>
      </c>
      <c r="I1442">
        <v>-106.7578987</v>
      </c>
      <c r="J1442" s="1" t="str">
        <f t="shared" si="132"/>
        <v>Till</v>
      </c>
      <c r="K1442" s="1" t="str">
        <f t="shared" si="133"/>
        <v>&lt;63 micron</v>
      </c>
      <c r="L1442" t="s">
        <v>51</v>
      </c>
      <c r="M1442" t="s">
        <v>116</v>
      </c>
      <c r="N1442" t="s">
        <v>53</v>
      </c>
      <c r="O1442" t="s">
        <v>203</v>
      </c>
      <c r="P1442" t="s">
        <v>125</v>
      </c>
      <c r="Q1442" t="s">
        <v>81</v>
      </c>
      <c r="R1442" t="s">
        <v>382</v>
      </c>
      <c r="S1442" t="s">
        <v>58</v>
      </c>
      <c r="T1442" t="s">
        <v>363</v>
      </c>
      <c r="U1442" t="s">
        <v>64</v>
      </c>
      <c r="V1442" t="s">
        <v>259</v>
      </c>
      <c r="W1442" t="s">
        <v>605</v>
      </c>
      <c r="X1442" t="s">
        <v>72</v>
      </c>
      <c r="Y1442" t="s">
        <v>64</v>
      </c>
      <c r="Z1442" t="s">
        <v>51</v>
      </c>
      <c r="AA1442" t="s">
        <v>337</v>
      </c>
      <c r="AB1442" t="s">
        <v>964</v>
      </c>
      <c r="AC1442" t="s">
        <v>81</v>
      </c>
      <c r="AD1442" t="s">
        <v>295</v>
      </c>
      <c r="AE1442" t="s">
        <v>419</v>
      </c>
      <c r="AF1442" t="s">
        <v>69</v>
      </c>
      <c r="AG1442" t="s">
        <v>120</v>
      </c>
      <c r="AH1442" t="s">
        <v>71</v>
      </c>
      <c r="AI1442" t="s">
        <v>474</v>
      </c>
      <c r="AJ1442" t="s">
        <v>73</v>
      </c>
      <c r="AK1442" t="s">
        <v>283</v>
      </c>
      <c r="AL1442" t="s">
        <v>75</v>
      </c>
      <c r="AM1442" t="s">
        <v>76</v>
      </c>
      <c r="AN1442" t="s">
        <v>137</v>
      </c>
      <c r="AO1442" t="s">
        <v>78</v>
      </c>
      <c r="AP1442" t="s">
        <v>80</v>
      </c>
      <c r="AQ1442" t="s">
        <v>253</v>
      </c>
      <c r="AR1442" t="s">
        <v>64</v>
      </c>
      <c r="AS1442" t="s">
        <v>300</v>
      </c>
      <c r="AT1442" t="s">
        <v>171</v>
      </c>
      <c r="AU1442" t="s">
        <v>84</v>
      </c>
    </row>
    <row r="1443" spans="1:47" hidden="1" x14ac:dyDescent="0.3">
      <c r="A1443" t="s">
        <v>6453</v>
      </c>
      <c r="B1443" t="s">
        <v>6454</v>
      </c>
      <c r="C1443" s="1" t="str">
        <f t="shared" ref="C1443:C1474" si="134">HYPERLINK("https://geochem.nrcan.gc.ca/cdogs/content/bdl/bdl210107_e.htm", "21:0107")</f>
        <v>21:0107</v>
      </c>
      <c r="D1443" s="1" t="str">
        <f t="shared" ref="D1443:D1474" si="135">HYPERLINK("https://geochem.nrcan.gc.ca/cdogs/content/svy/svy210069_e.htm", "21:0069")</f>
        <v>21:0069</v>
      </c>
      <c r="E1443" t="s">
        <v>6451</v>
      </c>
      <c r="F1443" t="s">
        <v>6455</v>
      </c>
      <c r="H1443">
        <v>67.816686700000005</v>
      </c>
      <c r="I1443">
        <v>-106.7578987</v>
      </c>
      <c r="J1443" s="1" t="str">
        <f t="shared" ref="J1443:J1474" si="136">HYPERLINK("https://geochem.nrcan.gc.ca/cdogs/content/kwd/kwd020044_e.htm", "Till")</f>
        <v>Till</v>
      </c>
      <c r="K1443" s="1" t="str">
        <f t="shared" ref="K1443:K1474" si="137">HYPERLINK("https://geochem.nrcan.gc.ca/cdogs/content/kwd/kwd080004_e.htm", "&lt;63 micron")</f>
        <v>&lt;63 micron</v>
      </c>
      <c r="L1443" t="s">
        <v>51</v>
      </c>
      <c r="M1443" t="s">
        <v>271</v>
      </c>
      <c r="N1443" t="s">
        <v>116</v>
      </c>
      <c r="O1443" t="s">
        <v>909</v>
      </c>
      <c r="P1443" t="s">
        <v>80</v>
      </c>
      <c r="Q1443" t="s">
        <v>81</v>
      </c>
      <c r="R1443" t="s">
        <v>382</v>
      </c>
      <c r="S1443" t="s">
        <v>209</v>
      </c>
      <c r="T1443" t="s">
        <v>346</v>
      </c>
      <c r="U1443" t="s">
        <v>64</v>
      </c>
      <c r="V1443" t="s">
        <v>154</v>
      </c>
      <c r="W1443" t="s">
        <v>1264</v>
      </c>
      <c r="X1443" t="s">
        <v>119</v>
      </c>
      <c r="Y1443" t="s">
        <v>64</v>
      </c>
      <c r="Z1443" t="s">
        <v>51</v>
      </c>
      <c r="AA1443" t="s">
        <v>337</v>
      </c>
      <c r="AB1443" t="s">
        <v>964</v>
      </c>
      <c r="AC1443" t="s">
        <v>116</v>
      </c>
      <c r="AD1443" t="s">
        <v>246</v>
      </c>
      <c r="AE1443" t="s">
        <v>178</v>
      </c>
      <c r="AF1443" t="s">
        <v>113</v>
      </c>
      <c r="AG1443" t="s">
        <v>296</v>
      </c>
      <c r="AH1443" t="s">
        <v>71</v>
      </c>
      <c r="AI1443" t="s">
        <v>250</v>
      </c>
      <c r="AJ1443" t="s">
        <v>116</v>
      </c>
      <c r="AK1443" t="s">
        <v>283</v>
      </c>
      <c r="AL1443" t="s">
        <v>75</v>
      </c>
      <c r="AM1443" t="s">
        <v>76</v>
      </c>
      <c r="AN1443" t="s">
        <v>78</v>
      </c>
      <c r="AO1443" t="s">
        <v>78</v>
      </c>
      <c r="AP1443" t="s">
        <v>97</v>
      </c>
      <c r="AQ1443" t="s">
        <v>81</v>
      </c>
      <c r="AR1443" t="s">
        <v>64</v>
      </c>
      <c r="AS1443" t="s">
        <v>259</v>
      </c>
      <c r="AT1443" t="s">
        <v>369</v>
      </c>
      <c r="AU1443" t="s">
        <v>6456</v>
      </c>
    </row>
    <row r="1444" spans="1:47" hidden="1" x14ac:dyDescent="0.3">
      <c r="A1444" t="s">
        <v>6457</v>
      </c>
      <c r="B1444" t="s">
        <v>6458</v>
      </c>
      <c r="C1444" s="1" t="str">
        <f t="shared" si="134"/>
        <v>21:0107</v>
      </c>
      <c r="D1444" s="1" t="str">
        <f t="shared" si="135"/>
        <v>21:0069</v>
      </c>
      <c r="E1444" t="s">
        <v>6459</v>
      </c>
      <c r="F1444" t="s">
        <v>6460</v>
      </c>
      <c r="H1444">
        <v>67.954405800000004</v>
      </c>
      <c r="I1444">
        <v>-107.5446701</v>
      </c>
      <c r="J1444" s="1" t="str">
        <f t="shared" si="136"/>
        <v>Till</v>
      </c>
      <c r="K1444" s="1" t="str">
        <f t="shared" si="137"/>
        <v>&lt;63 micron</v>
      </c>
      <c r="L1444" t="s">
        <v>51</v>
      </c>
      <c r="M1444" t="s">
        <v>92</v>
      </c>
      <c r="N1444" t="s">
        <v>181</v>
      </c>
      <c r="O1444" t="s">
        <v>189</v>
      </c>
      <c r="P1444" t="s">
        <v>68</v>
      </c>
      <c r="Q1444" t="s">
        <v>259</v>
      </c>
      <c r="R1444" t="s">
        <v>308</v>
      </c>
      <c r="S1444" t="s">
        <v>63</v>
      </c>
      <c r="T1444" t="s">
        <v>273</v>
      </c>
      <c r="U1444" t="s">
        <v>81</v>
      </c>
      <c r="V1444" t="s">
        <v>154</v>
      </c>
      <c r="W1444" t="s">
        <v>779</v>
      </c>
      <c r="X1444" t="s">
        <v>119</v>
      </c>
      <c r="Y1444" t="s">
        <v>64</v>
      </c>
      <c r="Z1444" t="s">
        <v>51</v>
      </c>
      <c r="AA1444" t="s">
        <v>98</v>
      </c>
      <c r="AB1444" t="s">
        <v>99</v>
      </c>
      <c r="AC1444" t="s">
        <v>64</v>
      </c>
      <c r="AD1444" t="s">
        <v>77</v>
      </c>
      <c r="AE1444" t="s">
        <v>507</v>
      </c>
      <c r="AF1444" t="s">
        <v>69</v>
      </c>
      <c r="AG1444" t="s">
        <v>435</v>
      </c>
      <c r="AH1444" t="s">
        <v>194</v>
      </c>
      <c r="AI1444" t="s">
        <v>392</v>
      </c>
      <c r="AJ1444" t="s">
        <v>73</v>
      </c>
      <c r="AK1444" t="s">
        <v>60</v>
      </c>
      <c r="AL1444" t="s">
        <v>75</v>
      </c>
      <c r="AM1444" t="s">
        <v>76</v>
      </c>
      <c r="AN1444" t="s">
        <v>117</v>
      </c>
      <c r="AO1444" t="s">
        <v>78</v>
      </c>
      <c r="AP1444" t="s">
        <v>209</v>
      </c>
      <c r="AQ1444" t="s">
        <v>283</v>
      </c>
      <c r="AR1444" t="s">
        <v>64</v>
      </c>
      <c r="AS1444" t="s">
        <v>81</v>
      </c>
      <c r="AT1444" t="s">
        <v>238</v>
      </c>
      <c r="AU1444" t="s">
        <v>84</v>
      </c>
    </row>
    <row r="1445" spans="1:47" hidden="1" x14ac:dyDescent="0.3">
      <c r="A1445" t="s">
        <v>6461</v>
      </c>
      <c r="B1445" t="s">
        <v>6462</v>
      </c>
      <c r="C1445" s="1" t="str">
        <f t="shared" si="134"/>
        <v>21:0107</v>
      </c>
      <c r="D1445" s="1" t="str">
        <f t="shared" si="135"/>
        <v>21:0069</v>
      </c>
      <c r="E1445" t="s">
        <v>6463</v>
      </c>
      <c r="F1445" t="s">
        <v>6464</v>
      </c>
      <c r="H1445">
        <v>67.907736400000005</v>
      </c>
      <c r="I1445">
        <v>-107.6151715</v>
      </c>
      <c r="J1445" s="1" t="str">
        <f t="shared" si="136"/>
        <v>Till</v>
      </c>
      <c r="K1445" s="1" t="str">
        <f t="shared" si="137"/>
        <v>&lt;63 micron</v>
      </c>
      <c r="L1445" t="s">
        <v>51</v>
      </c>
      <c r="M1445" t="s">
        <v>61</v>
      </c>
      <c r="N1445" t="s">
        <v>60</v>
      </c>
      <c r="O1445" t="s">
        <v>1184</v>
      </c>
      <c r="P1445" t="s">
        <v>68</v>
      </c>
      <c r="Q1445" t="s">
        <v>259</v>
      </c>
      <c r="R1445" t="s">
        <v>106</v>
      </c>
      <c r="S1445" t="s">
        <v>97</v>
      </c>
      <c r="T1445" t="s">
        <v>149</v>
      </c>
      <c r="U1445" t="s">
        <v>81</v>
      </c>
      <c r="V1445" t="s">
        <v>147</v>
      </c>
      <c r="W1445" t="s">
        <v>295</v>
      </c>
      <c r="X1445" t="s">
        <v>119</v>
      </c>
      <c r="Y1445" t="s">
        <v>64</v>
      </c>
      <c r="Z1445" t="s">
        <v>51</v>
      </c>
      <c r="AA1445" t="s">
        <v>413</v>
      </c>
      <c r="AB1445" t="s">
        <v>593</v>
      </c>
      <c r="AC1445" t="s">
        <v>97</v>
      </c>
      <c r="AD1445" t="s">
        <v>222</v>
      </c>
      <c r="AE1445" t="s">
        <v>318</v>
      </c>
      <c r="AF1445" t="s">
        <v>217</v>
      </c>
      <c r="AG1445" t="s">
        <v>435</v>
      </c>
      <c r="AH1445" t="s">
        <v>983</v>
      </c>
      <c r="AI1445" t="s">
        <v>298</v>
      </c>
      <c r="AJ1445" t="s">
        <v>73</v>
      </c>
      <c r="AK1445" t="s">
        <v>161</v>
      </c>
      <c r="AL1445" t="s">
        <v>75</v>
      </c>
      <c r="AM1445" t="s">
        <v>76</v>
      </c>
      <c r="AN1445" t="s">
        <v>78</v>
      </c>
      <c r="AO1445" t="s">
        <v>78</v>
      </c>
      <c r="AP1445" t="s">
        <v>111</v>
      </c>
      <c r="AQ1445" t="s">
        <v>58</v>
      </c>
      <c r="AR1445" t="s">
        <v>64</v>
      </c>
      <c r="AS1445" t="s">
        <v>253</v>
      </c>
      <c r="AT1445" t="s">
        <v>171</v>
      </c>
      <c r="AU1445" t="s">
        <v>84</v>
      </c>
    </row>
    <row r="1446" spans="1:47" hidden="1" x14ac:dyDescent="0.3">
      <c r="A1446" t="s">
        <v>6465</v>
      </c>
      <c r="B1446" t="s">
        <v>6466</v>
      </c>
      <c r="C1446" s="1" t="str">
        <f t="shared" si="134"/>
        <v>21:0107</v>
      </c>
      <c r="D1446" s="1" t="str">
        <f t="shared" si="135"/>
        <v>21:0069</v>
      </c>
      <c r="E1446" t="s">
        <v>6467</v>
      </c>
      <c r="F1446" t="s">
        <v>6468</v>
      </c>
      <c r="H1446">
        <v>67.875613999999999</v>
      </c>
      <c r="I1446">
        <v>-107.7018588</v>
      </c>
      <c r="J1446" s="1" t="str">
        <f t="shared" si="136"/>
        <v>Till</v>
      </c>
      <c r="K1446" s="1" t="str">
        <f t="shared" si="137"/>
        <v>&lt;63 micron</v>
      </c>
      <c r="L1446" t="s">
        <v>51</v>
      </c>
      <c r="M1446" t="s">
        <v>253</v>
      </c>
      <c r="N1446" t="s">
        <v>53</v>
      </c>
      <c r="O1446" t="s">
        <v>203</v>
      </c>
      <c r="P1446" t="s">
        <v>260</v>
      </c>
      <c r="Q1446" t="s">
        <v>259</v>
      </c>
      <c r="R1446" t="s">
        <v>123</v>
      </c>
      <c r="S1446" t="s">
        <v>58</v>
      </c>
      <c r="T1446" t="s">
        <v>338</v>
      </c>
      <c r="U1446" t="s">
        <v>64</v>
      </c>
      <c r="V1446" t="s">
        <v>154</v>
      </c>
      <c r="W1446" t="s">
        <v>1782</v>
      </c>
      <c r="X1446" t="s">
        <v>63</v>
      </c>
      <c r="Y1446" t="s">
        <v>64</v>
      </c>
      <c r="Z1446" t="s">
        <v>51</v>
      </c>
      <c r="AA1446" t="s">
        <v>176</v>
      </c>
      <c r="AB1446" t="s">
        <v>306</v>
      </c>
      <c r="AC1446" t="s">
        <v>81</v>
      </c>
      <c r="AD1446" t="s">
        <v>81</v>
      </c>
      <c r="AE1446" t="s">
        <v>152</v>
      </c>
      <c r="AF1446" t="s">
        <v>69</v>
      </c>
      <c r="AG1446" t="s">
        <v>621</v>
      </c>
      <c r="AH1446" t="s">
        <v>71</v>
      </c>
      <c r="AI1446" t="s">
        <v>474</v>
      </c>
      <c r="AJ1446" t="s">
        <v>73</v>
      </c>
      <c r="AK1446" t="s">
        <v>60</v>
      </c>
      <c r="AL1446" t="s">
        <v>75</v>
      </c>
      <c r="AM1446" t="s">
        <v>76</v>
      </c>
      <c r="AN1446" t="s">
        <v>78</v>
      </c>
      <c r="AO1446" t="s">
        <v>78</v>
      </c>
      <c r="AP1446" t="s">
        <v>58</v>
      </c>
      <c r="AQ1446" t="s">
        <v>56</v>
      </c>
      <c r="AR1446" t="s">
        <v>64</v>
      </c>
      <c r="AS1446" t="s">
        <v>253</v>
      </c>
      <c r="AT1446" t="s">
        <v>93</v>
      </c>
      <c r="AU1446" t="s">
        <v>84</v>
      </c>
    </row>
    <row r="1447" spans="1:47" hidden="1" x14ac:dyDescent="0.3">
      <c r="A1447" t="s">
        <v>6469</v>
      </c>
      <c r="B1447" t="s">
        <v>6470</v>
      </c>
      <c r="C1447" s="1" t="str">
        <f t="shared" si="134"/>
        <v>21:0107</v>
      </c>
      <c r="D1447" s="1" t="str">
        <f t="shared" si="135"/>
        <v>21:0069</v>
      </c>
      <c r="E1447" t="s">
        <v>6471</v>
      </c>
      <c r="F1447" t="s">
        <v>6472</v>
      </c>
      <c r="H1447">
        <v>67.8457121</v>
      </c>
      <c r="I1447">
        <v>-107.82425259999999</v>
      </c>
      <c r="J1447" s="1" t="str">
        <f t="shared" si="136"/>
        <v>Till</v>
      </c>
      <c r="K1447" s="1" t="str">
        <f t="shared" si="137"/>
        <v>&lt;63 micron</v>
      </c>
      <c r="L1447" t="s">
        <v>51</v>
      </c>
      <c r="M1447" t="s">
        <v>56</v>
      </c>
      <c r="N1447" t="s">
        <v>53</v>
      </c>
      <c r="O1447" t="s">
        <v>707</v>
      </c>
      <c r="P1447" t="s">
        <v>260</v>
      </c>
      <c r="Q1447" t="s">
        <v>81</v>
      </c>
      <c r="R1447" t="s">
        <v>494</v>
      </c>
      <c r="S1447" t="s">
        <v>111</v>
      </c>
      <c r="T1447" t="s">
        <v>346</v>
      </c>
      <c r="U1447" t="s">
        <v>81</v>
      </c>
      <c r="V1447" t="s">
        <v>253</v>
      </c>
      <c r="W1447" t="s">
        <v>283</v>
      </c>
      <c r="X1447" t="s">
        <v>97</v>
      </c>
      <c r="Y1447" t="s">
        <v>64</v>
      </c>
      <c r="Z1447" t="s">
        <v>51</v>
      </c>
      <c r="AA1447" t="s">
        <v>548</v>
      </c>
      <c r="AB1447" t="s">
        <v>99</v>
      </c>
      <c r="AC1447" t="s">
        <v>64</v>
      </c>
      <c r="AD1447" t="s">
        <v>399</v>
      </c>
      <c r="AE1447" t="s">
        <v>814</v>
      </c>
      <c r="AF1447" t="s">
        <v>69</v>
      </c>
      <c r="AG1447" t="s">
        <v>494</v>
      </c>
      <c r="AH1447" t="s">
        <v>71</v>
      </c>
      <c r="AI1447" t="s">
        <v>114</v>
      </c>
      <c r="AJ1447" t="s">
        <v>73</v>
      </c>
      <c r="AK1447" t="s">
        <v>63</v>
      </c>
      <c r="AL1447" t="s">
        <v>75</v>
      </c>
      <c r="AM1447" t="s">
        <v>76</v>
      </c>
      <c r="AN1447" t="s">
        <v>78</v>
      </c>
      <c r="AO1447" t="s">
        <v>104</v>
      </c>
      <c r="AP1447" t="s">
        <v>260</v>
      </c>
      <c r="AQ1447" t="s">
        <v>178</v>
      </c>
      <c r="AR1447" t="s">
        <v>64</v>
      </c>
      <c r="AS1447" t="s">
        <v>82</v>
      </c>
      <c r="AT1447" t="s">
        <v>774</v>
      </c>
      <c r="AU1447" t="s">
        <v>84</v>
      </c>
    </row>
    <row r="1448" spans="1:47" hidden="1" x14ac:dyDescent="0.3">
      <c r="A1448" t="s">
        <v>6473</v>
      </c>
      <c r="B1448" t="s">
        <v>6474</v>
      </c>
      <c r="C1448" s="1" t="str">
        <f t="shared" si="134"/>
        <v>21:0107</v>
      </c>
      <c r="D1448" s="1" t="str">
        <f t="shared" si="135"/>
        <v>21:0069</v>
      </c>
      <c r="E1448" t="s">
        <v>6475</v>
      </c>
      <c r="F1448" t="s">
        <v>6476</v>
      </c>
      <c r="H1448">
        <v>67.8124775</v>
      </c>
      <c r="I1448">
        <v>-107.88953840000001</v>
      </c>
      <c r="J1448" s="1" t="str">
        <f t="shared" si="136"/>
        <v>Till</v>
      </c>
      <c r="K1448" s="1" t="str">
        <f t="shared" si="137"/>
        <v>&lt;63 micron</v>
      </c>
      <c r="L1448" t="s">
        <v>51</v>
      </c>
      <c r="M1448" t="s">
        <v>81</v>
      </c>
      <c r="N1448" t="s">
        <v>53</v>
      </c>
      <c r="O1448" t="s">
        <v>315</v>
      </c>
      <c r="P1448" t="s">
        <v>162</v>
      </c>
      <c r="Q1448" t="s">
        <v>64</v>
      </c>
      <c r="R1448" t="s">
        <v>164</v>
      </c>
      <c r="S1448" t="s">
        <v>58</v>
      </c>
      <c r="T1448" t="s">
        <v>284</v>
      </c>
      <c r="U1448" t="s">
        <v>81</v>
      </c>
      <c r="V1448" t="s">
        <v>154</v>
      </c>
      <c r="W1448" t="s">
        <v>1260</v>
      </c>
      <c r="X1448" t="s">
        <v>63</v>
      </c>
      <c r="Y1448" t="s">
        <v>64</v>
      </c>
      <c r="Z1448" t="s">
        <v>51</v>
      </c>
      <c r="AA1448" t="s">
        <v>176</v>
      </c>
      <c r="AB1448" t="s">
        <v>964</v>
      </c>
      <c r="AC1448" t="s">
        <v>64</v>
      </c>
      <c r="AD1448" t="s">
        <v>81</v>
      </c>
      <c r="AE1448" t="s">
        <v>337</v>
      </c>
      <c r="AF1448" t="s">
        <v>69</v>
      </c>
      <c r="AG1448" t="s">
        <v>520</v>
      </c>
      <c r="AH1448" t="s">
        <v>71</v>
      </c>
      <c r="AI1448" t="s">
        <v>702</v>
      </c>
      <c r="AJ1448" t="s">
        <v>73</v>
      </c>
      <c r="AK1448" t="s">
        <v>210</v>
      </c>
      <c r="AL1448" t="s">
        <v>75</v>
      </c>
      <c r="AM1448" t="s">
        <v>76</v>
      </c>
      <c r="AN1448" t="s">
        <v>147</v>
      </c>
      <c r="AO1448" t="s">
        <v>78</v>
      </c>
      <c r="AP1448" t="s">
        <v>58</v>
      </c>
      <c r="AQ1448" t="s">
        <v>103</v>
      </c>
      <c r="AR1448" t="s">
        <v>64</v>
      </c>
      <c r="AS1448" t="s">
        <v>117</v>
      </c>
      <c r="AT1448" t="s">
        <v>171</v>
      </c>
      <c r="AU1448" t="s">
        <v>84</v>
      </c>
    </row>
    <row r="1449" spans="1:47" hidden="1" x14ac:dyDescent="0.3">
      <c r="A1449" t="s">
        <v>6477</v>
      </c>
      <c r="B1449" t="s">
        <v>6478</v>
      </c>
      <c r="C1449" s="1" t="str">
        <f t="shared" si="134"/>
        <v>21:0107</v>
      </c>
      <c r="D1449" s="1" t="str">
        <f t="shared" si="135"/>
        <v>21:0069</v>
      </c>
      <c r="E1449" t="s">
        <v>6479</v>
      </c>
      <c r="F1449" t="s">
        <v>6480</v>
      </c>
      <c r="H1449">
        <v>67.819654900000003</v>
      </c>
      <c r="I1449">
        <v>-107.7153163</v>
      </c>
      <c r="J1449" s="1" t="str">
        <f t="shared" si="136"/>
        <v>Till</v>
      </c>
      <c r="K1449" s="1" t="str">
        <f t="shared" si="137"/>
        <v>&lt;63 micron</v>
      </c>
      <c r="L1449" t="s">
        <v>51</v>
      </c>
      <c r="M1449" t="s">
        <v>283</v>
      </c>
      <c r="N1449" t="s">
        <v>53</v>
      </c>
      <c r="O1449" t="s">
        <v>512</v>
      </c>
      <c r="P1449" t="s">
        <v>209</v>
      </c>
      <c r="Q1449" t="s">
        <v>64</v>
      </c>
      <c r="R1449" t="s">
        <v>106</v>
      </c>
      <c r="S1449" t="s">
        <v>79</v>
      </c>
      <c r="T1449" t="s">
        <v>435</v>
      </c>
      <c r="U1449" t="s">
        <v>56</v>
      </c>
      <c r="V1449" t="s">
        <v>147</v>
      </c>
      <c r="W1449" t="s">
        <v>2856</v>
      </c>
      <c r="X1449" t="s">
        <v>181</v>
      </c>
      <c r="Y1449" t="s">
        <v>64</v>
      </c>
      <c r="Z1449" t="s">
        <v>51</v>
      </c>
      <c r="AA1449" t="s">
        <v>211</v>
      </c>
      <c r="AB1449" t="s">
        <v>236</v>
      </c>
      <c r="AC1449" t="s">
        <v>64</v>
      </c>
      <c r="AD1449" t="s">
        <v>719</v>
      </c>
      <c r="AE1449" t="s">
        <v>192</v>
      </c>
      <c r="AF1449" t="s">
        <v>69</v>
      </c>
      <c r="AG1449" t="s">
        <v>954</v>
      </c>
      <c r="AH1449" t="s">
        <v>71</v>
      </c>
      <c r="AI1449" t="s">
        <v>114</v>
      </c>
      <c r="AJ1449" t="s">
        <v>73</v>
      </c>
      <c r="AK1449" t="s">
        <v>202</v>
      </c>
      <c r="AL1449" t="s">
        <v>75</v>
      </c>
      <c r="AM1449" t="s">
        <v>76</v>
      </c>
      <c r="AN1449" t="s">
        <v>78</v>
      </c>
      <c r="AO1449" t="s">
        <v>78</v>
      </c>
      <c r="AP1449" t="s">
        <v>281</v>
      </c>
      <c r="AQ1449" t="s">
        <v>246</v>
      </c>
      <c r="AR1449" t="s">
        <v>64</v>
      </c>
      <c r="AS1449" t="s">
        <v>300</v>
      </c>
      <c r="AT1449" t="s">
        <v>5716</v>
      </c>
      <c r="AU1449" t="s">
        <v>84</v>
      </c>
    </row>
    <row r="1450" spans="1:47" hidden="1" x14ac:dyDescent="0.3">
      <c r="A1450" t="s">
        <v>6481</v>
      </c>
      <c r="B1450" t="s">
        <v>6482</v>
      </c>
      <c r="C1450" s="1" t="str">
        <f t="shared" si="134"/>
        <v>21:0107</v>
      </c>
      <c r="D1450" s="1" t="str">
        <f t="shared" si="135"/>
        <v>21:0069</v>
      </c>
      <c r="E1450" t="s">
        <v>6483</v>
      </c>
      <c r="F1450" t="s">
        <v>6484</v>
      </c>
      <c r="H1450">
        <v>67.853746700000002</v>
      </c>
      <c r="I1450">
        <v>-107.51529669999999</v>
      </c>
      <c r="J1450" s="1" t="str">
        <f t="shared" si="136"/>
        <v>Till</v>
      </c>
      <c r="K1450" s="1" t="str">
        <f t="shared" si="137"/>
        <v>&lt;63 micron</v>
      </c>
      <c r="L1450" t="s">
        <v>51</v>
      </c>
      <c r="M1450" t="s">
        <v>348</v>
      </c>
      <c r="N1450" t="s">
        <v>53</v>
      </c>
      <c r="O1450" t="s">
        <v>568</v>
      </c>
      <c r="P1450" t="s">
        <v>422</v>
      </c>
      <c r="Q1450" t="s">
        <v>56</v>
      </c>
      <c r="R1450" t="s">
        <v>389</v>
      </c>
      <c r="S1450" t="s">
        <v>79</v>
      </c>
      <c r="T1450" t="s">
        <v>389</v>
      </c>
      <c r="U1450" t="s">
        <v>56</v>
      </c>
      <c r="V1450" t="s">
        <v>61</v>
      </c>
      <c r="W1450" t="s">
        <v>6485</v>
      </c>
      <c r="X1450" t="s">
        <v>181</v>
      </c>
      <c r="Y1450" t="s">
        <v>64</v>
      </c>
      <c r="Z1450" t="s">
        <v>51</v>
      </c>
      <c r="AA1450" t="s">
        <v>814</v>
      </c>
      <c r="AB1450" t="s">
        <v>306</v>
      </c>
      <c r="AC1450" t="s">
        <v>64</v>
      </c>
      <c r="AD1450" t="s">
        <v>205</v>
      </c>
      <c r="AE1450" t="s">
        <v>98</v>
      </c>
      <c r="AF1450" t="s">
        <v>115</v>
      </c>
      <c r="AG1450" t="s">
        <v>70</v>
      </c>
      <c r="AH1450" t="s">
        <v>71</v>
      </c>
      <c r="AI1450" t="s">
        <v>209</v>
      </c>
      <c r="AJ1450" t="s">
        <v>73</v>
      </c>
      <c r="AK1450" t="s">
        <v>686</v>
      </c>
      <c r="AL1450" t="s">
        <v>75</v>
      </c>
      <c r="AM1450" t="s">
        <v>76</v>
      </c>
      <c r="AN1450" t="s">
        <v>154</v>
      </c>
      <c r="AO1450" t="s">
        <v>251</v>
      </c>
      <c r="AP1450" t="s">
        <v>183</v>
      </c>
      <c r="AQ1450" t="s">
        <v>139</v>
      </c>
      <c r="AR1450" t="s">
        <v>64</v>
      </c>
      <c r="AS1450" t="s">
        <v>77</v>
      </c>
      <c r="AT1450" t="s">
        <v>6486</v>
      </c>
      <c r="AU1450" t="s">
        <v>84</v>
      </c>
    </row>
    <row r="1451" spans="1:47" hidden="1" x14ac:dyDescent="0.3">
      <c r="A1451" t="s">
        <v>6487</v>
      </c>
      <c r="B1451" t="s">
        <v>6488</v>
      </c>
      <c r="C1451" s="1" t="str">
        <f t="shared" si="134"/>
        <v>21:0107</v>
      </c>
      <c r="D1451" s="1" t="str">
        <f t="shared" si="135"/>
        <v>21:0069</v>
      </c>
      <c r="E1451" t="s">
        <v>6489</v>
      </c>
      <c r="F1451" t="s">
        <v>6490</v>
      </c>
      <c r="H1451">
        <v>67.799883899999998</v>
      </c>
      <c r="I1451">
        <v>-107.5373177</v>
      </c>
      <c r="J1451" s="1" t="str">
        <f t="shared" si="136"/>
        <v>Till</v>
      </c>
      <c r="K1451" s="1" t="str">
        <f t="shared" si="137"/>
        <v>&lt;63 micron</v>
      </c>
      <c r="L1451" t="s">
        <v>51</v>
      </c>
      <c r="M1451" t="s">
        <v>56</v>
      </c>
      <c r="N1451" t="s">
        <v>53</v>
      </c>
      <c r="O1451" t="s">
        <v>315</v>
      </c>
      <c r="P1451" t="s">
        <v>79</v>
      </c>
      <c r="Q1451" t="s">
        <v>81</v>
      </c>
      <c r="R1451" t="s">
        <v>217</v>
      </c>
      <c r="S1451" t="s">
        <v>119</v>
      </c>
      <c r="T1451" t="s">
        <v>296</v>
      </c>
      <c r="U1451" t="s">
        <v>81</v>
      </c>
      <c r="V1451" t="s">
        <v>259</v>
      </c>
      <c r="W1451" t="s">
        <v>1493</v>
      </c>
      <c r="X1451" t="s">
        <v>97</v>
      </c>
      <c r="Y1451" t="s">
        <v>64</v>
      </c>
      <c r="Z1451" t="s">
        <v>51</v>
      </c>
      <c r="AA1451" t="s">
        <v>336</v>
      </c>
      <c r="AB1451" t="s">
        <v>1530</v>
      </c>
      <c r="AC1451" t="s">
        <v>64</v>
      </c>
      <c r="AD1451" t="s">
        <v>165</v>
      </c>
      <c r="AE1451" t="s">
        <v>276</v>
      </c>
      <c r="AF1451" t="s">
        <v>145</v>
      </c>
      <c r="AG1451" t="s">
        <v>70</v>
      </c>
      <c r="AH1451" t="s">
        <v>71</v>
      </c>
      <c r="AI1451" t="s">
        <v>239</v>
      </c>
      <c r="AJ1451" t="s">
        <v>73</v>
      </c>
      <c r="AK1451" t="s">
        <v>52</v>
      </c>
      <c r="AL1451" t="s">
        <v>75</v>
      </c>
      <c r="AM1451" t="s">
        <v>76</v>
      </c>
      <c r="AN1451" t="s">
        <v>95</v>
      </c>
      <c r="AO1451" t="s">
        <v>78</v>
      </c>
      <c r="AP1451" t="s">
        <v>209</v>
      </c>
      <c r="AQ1451" t="s">
        <v>196</v>
      </c>
      <c r="AR1451" t="s">
        <v>64</v>
      </c>
      <c r="AS1451" t="s">
        <v>117</v>
      </c>
      <c r="AT1451" t="s">
        <v>171</v>
      </c>
      <c r="AU1451" t="s">
        <v>84</v>
      </c>
    </row>
    <row r="1452" spans="1:47" hidden="1" x14ac:dyDescent="0.3">
      <c r="A1452" t="s">
        <v>6491</v>
      </c>
      <c r="B1452" t="s">
        <v>6492</v>
      </c>
      <c r="C1452" s="1" t="str">
        <f t="shared" si="134"/>
        <v>21:0107</v>
      </c>
      <c r="D1452" s="1" t="str">
        <f t="shared" si="135"/>
        <v>21:0069</v>
      </c>
      <c r="E1452" t="s">
        <v>6493</v>
      </c>
      <c r="F1452" t="s">
        <v>6494</v>
      </c>
      <c r="H1452">
        <v>67.752902000000006</v>
      </c>
      <c r="I1452">
        <v>-107.4499041</v>
      </c>
      <c r="J1452" s="1" t="str">
        <f t="shared" si="136"/>
        <v>Till</v>
      </c>
      <c r="K1452" s="1" t="str">
        <f t="shared" si="137"/>
        <v>&lt;63 micron</v>
      </c>
      <c r="L1452" t="s">
        <v>51</v>
      </c>
      <c r="M1452" t="s">
        <v>82</v>
      </c>
      <c r="N1452" t="s">
        <v>56</v>
      </c>
      <c r="O1452" t="s">
        <v>375</v>
      </c>
      <c r="P1452" t="s">
        <v>72</v>
      </c>
      <c r="Q1452" t="s">
        <v>81</v>
      </c>
      <c r="R1452" t="s">
        <v>131</v>
      </c>
      <c r="S1452" t="s">
        <v>63</v>
      </c>
      <c r="T1452" t="s">
        <v>346</v>
      </c>
      <c r="U1452" t="s">
        <v>64</v>
      </c>
      <c r="V1452" t="s">
        <v>95</v>
      </c>
      <c r="W1452" t="s">
        <v>126</v>
      </c>
      <c r="X1452" t="s">
        <v>119</v>
      </c>
      <c r="Y1452" t="s">
        <v>64</v>
      </c>
      <c r="Z1452" t="s">
        <v>51</v>
      </c>
      <c r="AA1452" t="s">
        <v>336</v>
      </c>
      <c r="AB1452" t="s">
        <v>274</v>
      </c>
      <c r="AC1452" t="s">
        <v>64</v>
      </c>
      <c r="AD1452" t="s">
        <v>1217</v>
      </c>
      <c r="AE1452" t="s">
        <v>337</v>
      </c>
      <c r="AF1452" t="s">
        <v>69</v>
      </c>
      <c r="AG1452" t="s">
        <v>238</v>
      </c>
      <c r="AH1452" t="s">
        <v>71</v>
      </c>
      <c r="AI1452" t="s">
        <v>570</v>
      </c>
      <c r="AJ1452" t="s">
        <v>73</v>
      </c>
      <c r="AK1452" t="s">
        <v>208</v>
      </c>
      <c r="AL1452" t="s">
        <v>75</v>
      </c>
      <c r="AM1452" t="s">
        <v>76</v>
      </c>
      <c r="AN1452" t="s">
        <v>78</v>
      </c>
      <c r="AO1452" t="s">
        <v>78</v>
      </c>
      <c r="AP1452" t="s">
        <v>114</v>
      </c>
      <c r="AQ1452" t="s">
        <v>56</v>
      </c>
      <c r="AR1452" t="s">
        <v>64</v>
      </c>
      <c r="AS1452" t="s">
        <v>81</v>
      </c>
      <c r="AT1452" t="s">
        <v>171</v>
      </c>
      <c r="AU1452" t="s">
        <v>84</v>
      </c>
    </row>
    <row r="1453" spans="1:47" hidden="1" x14ac:dyDescent="0.3">
      <c r="A1453" t="s">
        <v>6495</v>
      </c>
      <c r="B1453" t="s">
        <v>6496</v>
      </c>
      <c r="C1453" s="1" t="str">
        <f t="shared" si="134"/>
        <v>21:0107</v>
      </c>
      <c r="D1453" s="1" t="str">
        <f t="shared" si="135"/>
        <v>21:0069</v>
      </c>
      <c r="E1453" t="s">
        <v>6493</v>
      </c>
      <c r="F1453" t="s">
        <v>6497</v>
      </c>
      <c r="H1453">
        <v>67.752902000000006</v>
      </c>
      <c r="I1453">
        <v>-107.4499041</v>
      </c>
      <c r="J1453" s="1" t="str">
        <f t="shared" si="136"/>
        <v>Till</v>
      </c>
      <c r="K1453" s="1" t="str">
        <f t="shared" si="137"/>
        <v>&lt;63 micron</v>
      </c>
      <c r="L1453" t="s">
        <v>51</v>
      </c>
      <c r="M1453" t="s">
        <v>56</v>
      </c>
      <c r="N1453" t="s">
        <v>60</v>
      </c>
      <c r="O1453" t="s">
        <v>381</v>
      </c>
      <c r="P1453" t="s">
        <v>58</v>
      </c>
      <c r="Q1453" t="s">
        <v>56</v>
      </c>
      <c r="R1453" t="s">
        <v>234</v>
      </c>
      <c r="S1453" t="s">
        <v>63</v>
      </c>
      <c r="T1453" t="s">
        <v>363</v>
      </c>
      <c r="U1453" t="s">
        <v>259</v>
      </c>
      <c r="V1453" t="s">
        <v>61</v>
      </c>
      <c r="W1453" t="s">
        <v>894</v>
      </c>
      <c r="X1453" t="s">
        <v>119</v>
      </c>
      <c r="Y1453" t="s">
        <v>64</v>
      </c>
      <c r="Z1453" t="s">
        <v>51</v>
      </c>
      <c r="AA1453" t="s">
        <v>206</v>
      </c>
      <c r="AB1453" t="s">
        <v>274</v>
      </c>
      <c r="AC1453" t="s">
        <v>56</v>
      </c>
      <c r="AD1453" t="s">
        <v>126</v>
      </c>
      <c r="AE1453" t="s">
        <v>223</v>
      </c>
      <c r="AF1453" t="s">
        <v>93</v>
      </c>
      <c r="AG1453" t="s">
        <v>94</v>
      </c>
      <c r="AH1453" t="s">
        <v>71</v>
      </c>
      <c r="AI1453" t="s">
        <v>169</v>
      </c>
      <c r="AJ1453" t="s">
        <v>73</v>
      </c>
      <c r="AK1453" t="s">
        <v>264</v>
      </c>
      <c r="AL1453" t="s">
        <v>75</v>
      </c>
      <c r="AM1453" t="s">
        <v>76</v>
      </c>
      <c r="AN1453" t="s">
        <v>168</v>
      </c>
      <c r="AO1453" t="s">
        <v>78</v>
      </c>
      <c r="AP1453" t="s">
        <v>114</v>
      </c>
      <c r="AQ1453" t="s">
        <v>92</v>
      </c>
      <c r="AR1453" t="s">
        <v>64</v>
      </c>
      <c r="AS1453" t="s">
        <v>300</v>
      </c>
      <c r="AT1453" t="s">
        <v>127</v>
      </c>
      <c r="AU1453" t="s">
        <v>84</v>
      </c>
    </row>
    <row r="1454" spans="1:47" hidden="1" x14ac:dyDescent="0.3">
      <c r="A1454" t="s">
        <v>6498</v>
      </c>
      <c r="B1454" t="s">
        <v>6499</v>
      </c>
      <c r="C1454" s="1" t="str">
        <f t="shared" si="134"/>
        <v>21:0107</v>
      </c>
      <c r="D1454" s="1" t="str">
        <f t="shared" si="135"/>
        <v>21:0069</v>
      </c>
      <c r="E1454" t="s">
        <v>6493</v>
      </c>
      <c r="F1454" t="s">
        <v>6500</v>
      </c>
      <c r="H1454">
        <v>67.752902000000006</v>
      </c>
      <c r="I1454">
        <v>-107.4499041</v>
      </c>
      <c r="J1454" s="1" t="str">
        <f t="shared" si="136"/>
        <v>Till</v>
      </c>
      <c r="K1454" s="1" t="str">
        <f t="shared" si="137"/>
        <v>&lt;63 micron</v>
      </c>
      <c r="L1454" t="s">
        <v>51</v>
      </c>
      <c r="M1454" t="s">
        <v>300</v>
      </c>
      <c r="N1454" t="s">
        <v>116</v>
      </c>
      <c r="O1454" t="s">
        <v>707</v>
      </c>
      <c r="P1454" t="s">
        <v>72</v>
      </c>
      <c r="R1454" t="s">
        <v>217</v>
      </c>
      <c r="S1454" t="s">
        <v>97</v>
      </c>
      <c r="T1454" t="s">
        <v>354</v>
      </c>
      <c r="U1454" t="s">
        <v>259</v>
      </c>
      <c r="V1454" t="s">
        <v>95</v>
      </c>
      <c r="W1454" t="s">
        <v>1557</v>
      </c>
      <c r="X1454" t="s">
        <v>63</v>
      </c>
      <c r="Y1454" t="s">
        <v>64</v>
      </c>
      <c r="Z1454" t="s">
        <v>51</v>
      </c>
      <c r="AA1454" t="s">
        <v>206</v>
      </c>
      <c r="AB1454" t="s">
        <v>306</v>
      </c>
      <c r="AC1454" t="s">
        <v>81</v>
      </c>
      <c r="AD1454" t="s">
        <v>543</v>
      </c>
      <c r="AE1454" t="s">
        <v>152</v>
      </c>
      <c r="AF1454" t="s">
        <v>69</v>
      </c>
      <c r="AG1454" t="s">
        <v>131</v>
      </c>
      <c r="AH1454" t="s">
        <v>71</v>
      </c>
      <c r="AI1454" t="s">
        <v>138</v>
      </c>
      <c r="AJ1454" t="s">
        <v>73</v>
      </c>
      <c r="AK1454" t="s">
        <v>153</v>
      </c>
      <c r="AL1454" t="s">
        <v>75</v>
      </c>
      <c r="AM1454" t="s">
        <v>76</v>
      </c>
      <c r="AN1454" t="s">
        <v>95</v>
      </c>
      <c r="AO1454" t="s">
        <v>78</v>
      </c>
      <c r="AP1454" t="s">
        <v>114</v>
      </c>
      <c r="AQ1454" t="s">
        <v>299</v>
      </c>
      <c r="AR1454" t="s">
        <v>64</v>
      </c>
      <c r="AS1454" t="s">
        <v>259</v>
      </c>
      <c r="AT1454" t="s">
        <v>127</v>
      </c>
      <c r="AU1454" t="s">
        <v>6501</v>
      </c>
    </row>
    <row r="1455" spans="1:47" hidden="1" x14ac:dyDescent="0.3">
      <c r="A1455" t="s">
        <v>6502</v>
      </c>
      <c r="B1455" t="s">
        <v>6503</v>
      </c>
      <c r="C1455" s="1" t="str">
        <f t="shared" si="134"/>
        <v>21:0107</v>
      </c>
      <c r="D1455" s="1" t="str">
        <f t="shared" si="135"/>
        <v>21:0069</v>
      </c>
      <c r="E1455" t="s">
        <v>6504</v>
      </c>
      <c r="F1455" t="s">
        <v>6505</v>
      </c>
      <c r="H1455">
        <v>67.753945400000006</v>
      </c>
      <c r="I1455">
        <v>-107.21679829999999</v>
      </c>
      <c r="J1455" s="1" t="str">
        <f t="shared" si="136"/>
        <v>Till</v>
      </c>
      <c r="K1455" s="1" t="str">
        <f t="shared" si="137"/>
        <v>&lt;63 micron</v>
      </c>
      <c r="L1455" t="s">
        <v>51</v>
      </c>
      <c r="M1455" t="s">
        <v>139</v>
      </c>
      <c r="N1455" t="s">
        <v>81</v>
      </c>
      <c r="O1455" t="s">
        <v>406</v>
      </c>
      <c r="P1455" t="s">
        <v>56</v>
      </c>
      <c r="Q1455" t="s">
        <v>81</v>
      </c>
      <c r="R1455" t="s">
        <v>384</v>
      </c>
      <c r="S1455" t="s">
        <v>72</v>
      </c>
      <c r="T1455" t="s">
        <v>164</v>
      </c>
      <c r="U1455" t="s">
        <v>259</v>
      </c>
      <c r="V1455" t="s">
        <v>61</v>
      </c>
      <c r="W1455" t="s">
        <v>1264</v>
      </c>
      <c r="X1455" t="s">
        <v>119</v>
      </c>
      <c r="Y1455" t="s">
        <v>64</v>
      </c>
      <c r="Z1455" t="s">
        <v>51</v>
      </c>
      <c r="AA1455" t="s">
        <v>192</v>
      </c>
      <c r="AB1455" t="s">
        <v>99</v>
      </c>
      <c r="AC1455" t="s">
        <v>64</v>
      </c>
      <c r="AD1455" t="s">
        <v>415</v>
      </c>
      <c r="AE1455" t="s">
        <v>176</v>
      </c>
      <c r="AF1455" t="s">
        <v>69</v>
      </c>
      <c r="AG1455" t="s">
        <v>140</v>
      </c>
      <c r="AH1455" t="s">
        <v>71</v>
      </c>
      <c r="AI1455" t="s">
        <v>72</v>
      </c>
      <c r="AJ1455" t="s">
        <v>73</v>
      </c>
      <c r="AK1455" t="s">
        <v>196</v>
      </c>
      <c r="AL1455" t="s">
        <v>75</v>
      </c>
      <c r="AM1455" t="s">
        <v>76</v>
      </c>
      <c r="AN1455" t="s">
        <v>219</v>
      </c>
      <c r="AO1455" t="s">
        <v>78</v>
      </c>
      <c r="AP1455" t="s">
        <v>58</v>
      </c>
      <c r="AQ1455" t="s">
        <v>299</v>
      </c>
      <c r="AR1455" t="s">
        <v>64</v>
      </c>
      <c r="AS1455" t="s">
        <v>81</v>
      </c>
      <c r="AT1455" t="s">
        <v>562</v>
      </c>
      <c r="AU1455" t="s">
        <v>84</v>
      </c>
    </row>
    <row r="1456" spans="1:47" hidden="1" x14ac:dyDescent="0.3">
      <c r="A1456" t="s">
        <v>6506</v>
      </c>
      <c r="B1456" t="s">
        <v>6507</v>
      </c>
      <c r="C1456" s="1" t="str">
        <f t="shared" si="134"/>
        <v>21:0107</v>
      </c>
      <c r="D1456" s="1" t="str">
        <f t="shared" si="135"/>
        <v>21:0069</v>
      </c>
      <c r="E1456" t="s">
        <v>6508</v>
      </c>
      <c r="F1456" t="s">
        <v>6509</v>
      </c>
      <c r="H1456">
        <v>67.786077500000005</v>
      </c>
      <c r="I1456">
        <v>-107.11077880000001</v>
      </c>
      <c r="J1456" s="1" t="str">
        <f t="shared" si="136"/>
        <v>Till</v>
      </c>
      <c r="K1456" s="1" t="str">
        <f t="shared" si="137"/>
        <v>&lt;63 micron</v>
      </c>
      <c r="L1456" t="s">
        <v>51</v>
      </c>
      <c r="M1456" t="s">
        <v>253</v>
      </c>
      <c r="N1456" t="s">
        <v>53</v>
      </c>
      <c r="O1456" t="s">
        <v>282</v>
      </c>
      <c r="P1456" t="s">
        <v>116</v>
      </c>
      <c r="Q1456" t="s">
        <v>81</v>
      </c>
      <c r="R1456" t="s">
        <v>308</v>
      </c>
      <c r="S1456" t="s">
        <v>72</v>
      </c>
      <c r="T1456" t="s">
        <v>607</v>
      </c>
      <c r="U1456" t="s">
        <v>259</v>
      </c>
      <c r="V1456" t="s">
        <v>61</v>
      </c>
      <c r="W1456" t="s">
        <v>982</v>
      </c>
      <c r="X1456" t="s">
        <v>72</v>
      </c>
      <c r="Y1456" t="s">
        <v>64</v>
      </c>
      <c r="Z1456" t="s">
        <v>51</v>
      </c>
      <c r="AA1456" t="s">
        <v>206</v>
      </c>
      <c r="AB1456" t="s">
        <v>99</v>
      </c>
      <c r="AC1456" t="s">
        <v>64</v>
      </c>
      <c r="AD1456" t="s">
        <v>1046</v>
      </c>
      <c r="AE1456" t="s">
        <v>223</v>
      </c>
      <c r="AF1456" t="s">
        <v>69</v>
      </c>
      <c r="AG1456" t="s">
        <v>132</v>
      </c>
      <c r="AH1456" t="s">
        <v>194</v>
      </c>
      <c r="AI1456" t="s">
        <v>72</v>
      </c>
      <c r="AJ1456" t="s">
        <v>73</v>
      </c>
      <c r="AK1456" t="s">
        <v>355</v>
      </c>
      <c r="AL1456" t="s">
        <v>75</v>
      </c>
      <c r="AM1456" t="s">
        <v>707</v>
      </c>
      <c r="AN1456" t="s">
        <v>78</v>
      </c>
      <c r="AO1456" t="s">
        <v>78</v>
      </c>
      <c r="AP1456" t="s">
        <v>72</v>
      </c>
      <c r="AQ1456" t="s">
        <v>333</v>
      </c>
      <c r="AR1456" t="s">
        <v>64</v>
      </c>
      <c r="AS1456" t="s">
        <v>77</v>
      </c>
      <c r="AT1456" t="s">
        <v>520</v>
      </c>
      <c r="AU1456" t="s">
        <v>84</v>
      </c>
    </row>
    <row r="1457" spans="1:47" hidden="1" x14ac:dyDescent="0.3">
      <c r="A1457" t="s">
        <v>6510</v>
      </c>
      <c r="B1457" t="s">
        <v>6511</v>
      </c>
      <c r="C1457" s="1" t="str">
        <f t="shared" si="134"/>
        <v>21:0107</v>
      </c>
      <c r="D1457" s="1" t="str">
        <f t="shared" si="135"/>
        <v>21:0069</v>
      </c>
      <c r="E1457" t="s">
        <v>6512</v>
      </c>
      <c r="F1457" t="s">
        <v>6513</v>
      </c>
      <c r="H1457">
        <v>67.827828499999995</v>
      </c>
      <c r="I1457">
        <v>-107.4294865</v>
      </c>
      <c r="J1457" s="1" t="str">
        <f t="shared" si="136"/>
        <v>Till</v>
      </c>
      <c r="K1457" s="1" t="str">
        <f t="shared" si="137"/>
        <v>&lt;63 micron</v>
      </c>
      <c r="L1457" t="s">
        <v>51</v>
      </c>
      <c r="M1457" t="s">
        <v>61</v>
      </c>
      <c r="N1457" t="s">
        <v>53</v>
      </c>
      <c r="O1457" t="s">
        <v>909</v>
      </c>
      <c r="P1457" t="s">
        <v>138</v>
      </c>
      <c r="Q1457" t="s">
        <v>81</v>
      </c>
      <c r="R1457" t="s">
        <v>548</v>
      </c>
      <c r="S1457" t="s">
        <v>181</v>
      </c>
      <c r="T1457" t="s">
        <v>149</v>
      </c>
      <c r="U1457" t="s">
        <v>64</v>
      </c>
      <c r="V1457" t="s">
        <v>259</v>
      </c>
      <c r="W1457" t="s">
        <v>452</v>
      </c>
      <c r="X1457" t="s">
        <v>119</v>
      </c>
      <c r="Y1457" t="s">
        <v>64</v>
      </c>
      <c r="Z1457" t="s">
        <v>51</v>
      </c>
      <c r="AA1457" t="s">
        <v>287</v>
      </c>
      <c r="AB1457" t="s">
        <v>306</v>
      </c>
      <c r="AC1457" t="s">
        <v>64</v>
      </c>
      <c r="AD1457" t="s">
        <v>894</v>
      </c>
      <c r="AE1457" t="s">
        <v>269</v>
      </c>
      <c r="AF1457" t="s">
        <v>69</v>
      </c>
      <c r="AG1457" t="s">
        <v>113</v>
      </c>
      <c r="AH1457" t="s">
        <v>71</v>
      </c>
      <c r="AI1457" t="s">
        <v>584</v>
      </c>
      <c r="AJ1457" t="s">
        <v>73</v>
      </c>
      <c r="AK1457" t="s">
        <v>116</v>
      </c>
      <c r="AL1457" t="s">
        <v>75</v>
      </c>
      <c r="AM1457" t="s">
        <v>76</v>
      </c>
      <c r="AN1457" t="s">
        <v>219</v>
      </c>
      <c r="AO1457" t="s">
        <v>78</v>
      </c>
      <c r="AP1457" t="s">
        <v>207</v>
      </c>
      <c r="AQ1457" t="s">
        <v>82</v>
      </c>
      <c r="AR1457" t="s">
        <v>64</v>
      </c>
      <c r="AS1457" t="s">
        <v>253</v>
      </c>
      <c r="AT1457" t="s">
        <v>692</v>
      </c>
      <c r="AU1457" t="s">
        <v>84</v>
      </c>
    </row>
    <row r="1458" spans="1:47" hidden="1" x14ac:dyDescent="0.3">
      <c r="A1458" t="s">
        <v>6514</v>
      </c>
      <c r="B1458" t="s">
        <v>6515</v>
      </c>
      <c r="C1458" s="1" t="str">
        <f t="shared" si="134"/>
        <v>21:0107</v>
      </c>
      <c r="D1458" s="1" t="str">
        <f t="shared" si="135"/>
        <v>21:0069</v>
      </c>
      <c r="E1458" t="s">
        <v>6516</v>
      </c>
      <c r="F1458" t="s">
        <v>6517</v>
      </c>
      <c r="H1458">
        <v>67.814936500000002</v>
      </c>
      <c r="I1458">
        <v>-107.27427350000001</v>
      </c>
      <c r="J1458" s="1" t="str">
        <f t="shared" si="136"/>
        <v>Till</v>
      </c>
      <c r="K1458" s="1" t="str">
        <f t="shared" si="137"/>
        <v>&lt;63 micron</v>
      </c>
      <c r="L1458" t="s">
        <v>51</v>
      </c>
      <c r="M1458" t="s">
        <v>82</v>
      </c>
      <c r="N1458" t="s">
        <v>53</v>
      </c>
      <c r="O1458" t="s">
        <v>877</v>
      </c>
      <c r="P1458" t="s">
        <v>250</v>
      </c>
      <c r="Q1458" t="s">
        <v>64</v>
      </c>
      <c r="R1458" t="s">
        <v>272</v>
      </c>
      <c r="S1458" t="s">
        <v>63</v>
      </c>
      <c r="T1458" t="s">
        <v>363</v>
      </c>
      <c r="U1458" t="s">
        <v>56</v>
      </c>
      <c r="V1458" t="s">
        <v>154</v>
      </c>
      <c r="W1458" t="s">
        <v>295</v>
      </c>
      <c r="X1458" t="s">
        <v>119</v>
      </c>
      <c r="Y1458" t="s">
        <v>64</v>
      </c>
      <c r="Z1458" t="s">
        <v>51</v>
      </c>
      <c r="AA1458" t="s">
        <v>101</v>
      </c>
      <c r="AB1458" t="s">
        <v>964</v>
      </c>
      <c r="AC1458" t="s">
        <v>64</v>
      </c>
      <c r="AD1458" t="s">
        <v>479</v>
      </c>
      <c r="AE1458" t="s">
        <v>223</v>
      </c>
      <c r="AF1458" t="s">
        <v>69</v>
      </c>
      <c r="AG1458" t="s">
        <v>70</v>
      </c>
      <c r="AH1458" t="s">
        <v>194</v>
      </c>
      <c r="AI1458" t="s">
        <v>119</v>
      </c>
      <c r="AJ1458" t="s">
        <v>73</v>
      </c>
      <c r="AK1458" t="s">
        <v>355</v>
      </c>
      <c r="AL1458" t="s">
        <v>75</v>
      </c>
      <c r="AM1458" t="s">
        <v>707</v>
      </c>
      <c r="AN1458" t="s">
        <v>78</v>
      </c>
      <c r="AO1458" t="s">
        <v>78</v>
      </c>
      <c r="AP1458" t="s">
        <v>58</v>
      </c>
      <c r="AQ1458" t="s">
        <v>473</v>
      </c>
      <c r="AR1458" t="s">
        <v>64</v>
      </c>
      <c r="AS1458" t="s">
        <v>300</v>
      </c>
      <c r="AT1458" t="s">
        <v>93</v>
      </c>
      <c r="AU1458" t="s">
        <v>84</v>
      </c>
    </row>
    <row r="1459" spans="1:47" hidden="1" x14ac:dyDescent="0.3">
      <c r="A1459" t="s">
        <v>6518</v>
      </c>
      <c r="B1459" t="s">
        <v>6519</v>
      </c>
      <c r="C1459" s="1" t="str">
        <f t="shared" si="134"/>
        <v>21:0107</v>
      </c>
      <c r="D1459" s="1" t="str">
        <f t="shared" si="135"/>
        <v>21:0069</v>
      </c>
      <c r="E1459" t="s">
        <v>6520</v>
      </c>
      <c r="F1459" t="s">
        <v>6521</v>
      </c>
      <c r="H1459">
        <v>67.816580799999997</v>
      </c>
      <c r="I1459">
        <v>-107.3327798</v>
      </c>
      <c r="J1459" s="1" t="str">
        <f t="shared" si="136"/>
        <v>Till</v>
      </c>
      <c r="K1459" s="1" t="str">
        <f t="shared" si="137"/>
        <v>&lt;63 micron</v>
      </c>
      <c r="L1459" t="s">
        <v>51</v>
      </c>
      <c r="M1459" t="s">
        <v>436</v>
      </c>
      <c r="N1459" t="s">
        <v>81</v>
      </c>
      <c r="O1459" t="s">
        <v>504</v>
      </c>
      <c r="P1459" t="s">
        <v>348</v>
      </c>
      <c r="Q1459" t="s">
        <v>81</v>
      </c>
      <c r="R1459" t="s">
        <v>93</v>
      </c>
      <c r="S1459" t="s">
        <v>72</v>
      </c>
      <c r="T1459" t="s">
        <v>414</v>
      </c>
      <c r="U1459" t="s">
        <v>259</v>
      </c>
      <c r="V1459" t="s">
        <v>61</v>
      </c>
      <c r="W1459" t="s">
        <v>62</v>
      </c>
      <c r="X1459" t="s">
        <v>72</v>
      </c>
      <c r="Y1459" t="s">
        <v>64</v>
      </c>
      <c r="Z1459" t="s">
        <v>51</v>
      </c>
      <c r="AA1459" t="s">
        <v>98</v>
      </c>
      <c r="AB1459" t="s">
        <v>236</v>
      </c>
      <c r="AC1459" t="s">
        <v>56</v>
      </c>
      <c r="AD1459" t="s">
        <v>1384</v>
      </c>
      <c r="AE1459" t="s">
        <v>152</v>
      </c>
      <c r="AF1459" t="s">
        <v>69</v>
      </c>
      <c r="AG1459" t="s">
        <v>354</v>
      </c>
      <c r="AH1459" t="s">
        <v>194</v>
      </c>
      <c r="AI1459" t="s">
        <v>72</v>
      </c>
      <c r="AJ1459" t="s">
        <v>73</v>
      </c>
      <c r="AK1459" t="s">
        <v>103</v>
      </c>
      <c r="AL1459" t="s">
        <v>75</v>
      </c>
      <c r="AM1459" t="s">
        <v>76</v>
      </c>
      <c r="AN1459" t="s">
        <v>78</v>
      </c>
      <c r="AO1459" t="s">
        <v>78</v>
      </c>
      <c r="AP1459" t="s">
        <v>464</v>
      </c>
      <c r="AQ1459" t="s">
        <v>81</v>
      </c>
      <c r="AR1459" t="s">
        <v>64</v>
      </c>
      <c r="AS1459" t="s">
        <v>82</v>
      </c>
      <c r="AT1459" t="s">
        <v>93</v>
      </c>
      <c r="AU1459" t="s">
        <v>84</v>
      </c>
    </row>
    <row r="1460" spans="1:47" hidden="1" x14ac:dyDescent="0.3">
      <c r="A1460" t="s">
        <v>6522</v>
      </c>
      <c r="B1460" t="s">
        <v>6523</v>
      </c>
      <c r="C1460" s="1" t="str">
        <f t="shared" si="134"/>
        <v>21:0107</v>
      </c>
      <c r="D1460" s="1" t="str">
        <f t="shared" si="135"/>
        <v>21:0069</v>
      </c>
      <c r="E1460" t="s">
        <v>6524</v>
      </c>
      <c r="F1460" t="s">
        <v>6525</v>
      </c>
      <c r="H1460">
        <v>67.856149799999997</v>
      </c>
      <c r="I1460">
        <v>-107.20253169999999</v>
      </c>
      <c r="J1460" s="1" t="str">
        <f t="shared" si="136"/>
        <v>Till</v>
      </c>
      <c r="K1460" s="1" t="str">
        <f t="shared" si="137"/>
        <v>&lt;63 micron</v>
      </c>
      <c r="L1460" t="s">
        <v>51</v>
      </c>
      <c r="M1460" t="s">
        <v>340</v>
      </c>
      <c r="N1460" t="s">
        <v>56</v>
      </c>
      <c r="O1460" t="s">
        <v>650</v>
      </c>
      <c r="P1460" t="s">
        <v>398</v>
      </c>
      <c r="Q1460" t="s">
        <v>81</v>
      </c>
      <c r="R1460" t="s">
        <v>327</v>
      </c>
      <c r="S1460" t="s">
        <v>63</v>
      </c>
      <c r="T1460" t="s">
        <v>218</v>
      </c>
      <c r="U1460" t="s">
        <v>81</v>
      </c>
      <c r="V1460" t="s">
        <v>95</v>
      </c>
      <c r="W1460" t="s">
        <v>1896</v>
      </c>
      <c r="X1460" t="s">
        <v>209</v>
      </c>
      <c r="Y1460" t="s">
        <v>64</v>
      </c>
      <c r="Z1460" t="s">
        <v>51</v>
      </c>
      <c r="AA1460" t="s">
        <v>470</v>
      </c>
      <c r="AB1460" t="s">
        <v>99</v>
      </c>
      <c r="AC1460" t="s">
        <v>56</v>
      </c>
      <c r="AD1460" t="s">
        <v>247</v>
      </c>
      <c r="AE1460" t="s">
        <v>276</v>
      </c>
      <c r="AF1460" t="s">
        <v>69</v>
      </c>
      <c r="AG1460" t="s">
        <v>692</v>
      </c>
      <c r="AH1460" t="s">
        <v>71</v>
      </c>
      <c r="AI1460" t="s">
        <v>364</v>
      </c>
      <c r="AJ1460" t="s">
        <v>73</v>
      </c>
      <c r="AK1460" t="s">
        <v>196</v>
      </c>
      <c r="AL1460" t="s">
        <v>75</v>
      </c>
      <c r="AM1460" t="s">
        <v>76</v>
      </c>
      <c r="AN1460" t="s">
        <v>78</v>
      </c>
      <c r="AO1460" t="s">
        <v>78</v>
      </c>
      <c r="AP1460" t="s">
        <v>58</v>
      </c>
      <c r="AQ1460" t="s">
        <v>333</v>
      </c>
      <c r="AR1460" t="s">
        <v>64</v>
      </c>
      <c r="AS1460" t="s">
        <v>81</v>
      </c>
      <c r="AT1460" t="s">
        <v>57</v>
      </c>
      <c r="AU1460" t="s">
        <v>84</v>
      </c>
    </row>
    <row r="1461" spans="1:47" hidden="1" x14ac:dyDescent="0.3">
      <c r="A1461" t="s">
        <v>6526</v>
      </c>
      <c r="B1461" t="s">
        <v>6527</v>
      </c>
      <c r="C1461" s="1" t="str">
        <f t="shared" si="134"/>
        <v>21:0107</v>
      </c>
      <c r="D1461" s="1" t="str">
        <f t="shared" si="135"/>
        <v>21:0069</v>
      </c>
      <c r="E1461" t="s">
        <v>6528</v>
      </c>
      <c r="F1461" t="s">
        <v>6529</v>
      </c>
      <c r="H1461">
        <v>67.8685957</v>
      </c>
      <c r="I1461">
        <v>-107.3810869</v>
      </c>
      <c r="J1461" s="1" t="str">
        <f t="shared" si="136"/>
        <v>Till</v>
      </c>
      <c r="K1461" s="1" t="str">
        <f t="shared" si="137"/>
        <v>&lt;63 micron</v>
      </c>
      <c r="L1461" t="s">
        <v>51</v>
      </c>
      <c r="M1461" t="s">
        <v>297</v>
      </c>
      <c r="N1461" t="s">
        <v>53</v>
      </c>
      <c r="O1461" t="s">
        <v>512</v>
      </c>
      <c r="P1461" t="s">
        <v>209</v>
      </c>
      <c r="Q1461" t="s">
        <v>64</v>
      </c>
      <c r="R1461" t="s">
        <v>59</v>
      </c>
      <c r="S1461" t="s">
        <v>260</v>
      </c>
      <c r="T1461" t="s">
        <v>127</v>
      </c>
      <c r="U1461" t="s">
        <v>56</v>
      </c>
      <c r="V1461" t="s">
        <v>61</v>
      </c>
      <c r="W1461" t="s">
        <v>5306</v>
      </c>
      <c r="X1461" t="s">
        <v>63</v>
      </c>
      <c r="Y1461" t="s">
        <v>64</v>
      </c>
      <c r="Z1461" t="s">
        <v>51</v>
      </c>
      <c r="AA1461" t="s">
        <v>334</v>
      </c>
      <c r="AB1461" t="s">
        <v>593</v>
      </c>
      <c r="AC1461" t="s">
        <v>81</v>
      </c>
      <c r="AD1461" t="s">
        <v>67</v>
      </c>
      <c r="AE1461" t="s">
        <v>176</v>
      </c>
      <c r="AF1461" t="s">
        <v>69</v>
      </c>
      <c r="AG1461" t="s">
        <v>261</v>
      </c>
      <c r="AH1461" t="s">
        <v>102</v>
      </c>
      <c r="AI1461" t="s">
        <v>58</v>
      </c>
      <c r="AJ1461" t="s">
        <v>73</v>
      </c>
      <c r="AK1461" t="s">
        <v>153</v>
      </c>
      <c r="AL1461" t="s">
        <v>75</v>
      </c>
      <c r="AM1461" t="s">
        <v>707</v>
      </c>
      <c r="AN1461" t="s">
        <v>78</v>
      </c>
      <c r="AO1461" t="s">
        <v>78</v>
      </c>
      <c r="AP1461" t="s">
        <v>114</v>
      </c>
      <c r="AQ1461" t="s">
        <v>271</v>
      </c>
      <c r="AR1461" t="s">
        <v>64</v>
      </c>
      <c r="AS1461" t="s">
        <v>300</v>
      </c>
      <c r="AT1461" t="s">
        <v>5194</v>
      </c>
      <c r="AU1461" t="s">
        <v>84</v>
      </c>
    </row>
    <row r="1462" spans="1:47" hidden="1" x14ac:dyDescent="0.3">
      <c r="A1462" t="s">
        <v>6530</v>
      </c>
      <c r="B1462" t="s">
        <v>6531</v>
      </c>
      <c r="C1462" s="1" t="str">
        <f t="shared" si="134"/>
        <v>21:0107</v>
      </c>
      <c r="D1462" s="1" t="str">
        <f t="shared" si="135"/>
        <v>21:0069</v>
      </c>
      <c r="E1462" t="s">
        <v>6532</v>
      </c>
      <c r="F1462" t="s">
        <v>6533</v>
      </c>
      <c r="H1462">
        <v>67.910213999999996</v>
      </c>
      <c r="I1462">
        <v>-107.4129812</v>
      </c>
      <c r="J1462" s="1" t="str">
        <f t="shared" si="136"/>
        <v>Till</v>
      </c>
      <c r="K1462" s="1" t="str">
        <f t="shared" si="137"/>
        <v>&lt;63 micron</v>
      </c>
      <c r="L1462" t="s">
        <v>51</v>
      </c>
      <c r="M1462" t="s">
        <v>60</v>
      </c>
      <c r="N1462" t="s">
        <v>58</v>
      </c>
      <c r="O1462" t="s">
        <v>397</v>
      </c>
      <c r="P1462" t="s">
        <v>225</v>
      </c>
      <c r="Q1462" t="s">
        <v>64</v>
      </c>
      <c r="R1462" t="s">
        <v>224</v>
      </c>
      <c r="S1462" t="s">
        <v>178</v>
      </c>
      <c r="T1462" t="s">
        <v>562</v>
      </c>
      <c r="U1462" t="s">
        <v>116</v>
      </c>
      <c r="V1462" t="s">
        <v>139</v>
      </c>
      <c r="W1462" t="s">
        <v>1019</v>
      </c>
      <c r="X1462" t="s">
        <v>181</v>
      </c>
      <c r="Y1462" t="s">
        <v>64</v>
      </c>
      <c r="Z1462" t="s">
        <v>51</v>
      </c>
      <c r="AA1462" t="s">
        <v>123</v>
      </c>
      <c r="AB1462" t="s">
        <v>606</v>
      </c>
      <c r="AC1462" t="s">
        <v>64</v>
      </c>
      <c r="AD1462" t="s">
        <v>326</v>
      </c>
      <c r="AE1462" t="s">
        <v>211</v>
      </c>
      <c r="AF1462" t="s">
        <v>69</v>
      </c>
      <c r="AG1462" t="s">
        <v>224</v>
      </c>
      <c r="AH1462" t="s">
        <v>71</v>
      </c>
      <c r="AI1462" t="s">
        <v>209</v>
      </c>
      <c r="AJ1462" t="s">
        <v>73</v>
      </c>
      <c r="AK1462" t="s">
        <v>232</v>
      </c>
      <c r="AL1462" t="s">
        <v>75</v>
      </c>
      <c r="AM1462" t="s">
        <v>76</v>
      </c>
      <c r="AN1462" t="s">
        <v>78</v>
      </c>
      <c r="AO1462" t="s">
        <v>259</v>
      </c>
      <c r="AP1462" t="s">
        <v>281</v>
      </c>
      <c r="AQ1462" t="s">
        <v>65</v>
      </c>
      <c r="AR1462" t="s">
        <v>64</v>
      </c>
      <c r="AS1462" t="s">
        <v>253</v>
      </c>
      <c r="AT1462" t="s">
        <v>171</v>
      </c>
      <c r="AU1462" t="s">
        <v>84</v>
      </c>
    </row>
    <row r="1463" spans="1:47" hidden="1" x14ac:dyDescent="0.3">
      <c r="A1463" t="s">
        <v>6534</v>
      </c>
      <c r="B1463" t="s">
        <v>6535</v>
      </c>
      <c r="C1463" s="1" t="str">
        <f t="shared" si="134"/>
        <v>21:0107</v>
      </c>
      <c r="D1463" s="1" t="str">
        <f t="shared" si="135"/>
        <v>21:0069</v>
      </c>
      <c r="E1463" t="s">
        <v>6536</v>
      </c>
      <c r="F1463" t="s">
        <v>6537</v>
      </c>
      <c r="H1463">
        <v>67.915991199999993</v>
      </c>
      <c r="I1463">
        <v>-107.1944148</v>
      </c>
      <c r="J1463" s="1" t="str">
        <f t="shared" si="136"/>
        <v>Till</v>
      </c>
      <c r="K1463" s="1" t="str">
        <f t="shared" si="137"/>
        <v>&lt;63 micron</v>
      </c>
      <c r="L1463" t="s">
        <v>51</v>
      </c>
      <c r="M1463" t="s">
        <v>314</v>
      </c>
      <c r="N1463" t="s">
        <v>56</v>
      </c>
      <c r="O1463" t="s">
        <v>54</v>
      </c>
      <c r="P1463" t="s">
        <v>355</v>
      </c>
      <c r="Q1463" t="s">
        <v>56</v>
      </c>
      <c r="R1463" t="s">
        <v>131</v>
      </c>
      <c r="S1463" t="s">
        <v>72</v>
      </c>
      <c r="T1463" t="s">
        <v>93</v>
      </c>
      <c r="U1463" t="s">
        <v>259</v>
      </c>
      <c r="V1463" t="s">
        <v>95</v>
      </c>
      <c r="W1463" t="s">
        <v>1782</v>
      </c>
      <c r="X1463" t="s">
        <v>119</v>
      </c>
      <c r="Y1463" t="s">
        <v>64</v>
      </c>
      <c r="Z1463" t="s">
        <v>51</v>
      </c>
      <c r="AA1463" t="s">
        <v>192</v>
      </c>
      <c r="AB1463" t="s">
        <v>274</v>
      </c>
      <c r="AC1463" t="s">
        <v>81</v>
      </c>
      <c r="AD1463" t="s">
        <v>442</v>
      </c>
      <c r="AE1463" t="s">
        <v>176</v>
      </c>
      <c r="AF1463" t="s">
        <v>217</v>
      </c>
      <c r="AG1463" t="s">
        <v>145</v>
      </c>
      <c r="AH1463" t="s">
        <v>71</v>
      </c>
      <c r="AI1463" t="s">
        <v>72</v>
      </c>
      <c r="AJ1463" t="s">
        <v>56</v>
      </c>
      <c r="AK1463" t="s">
        <v>52</v>
      </c>
      <c r="AL1463" t="s">
        <v>75</v>
      </c>
      <c r="AM1463" t="s">
        <v>76</v>
      </c>
      <c r="AN1463" t="s">
        <v>104</v>
      </c>
      <c r="AO1463" t="s">
        <v>78</v>
      </c>
      <c r="AP1463" t="s">
        <v>58</v>
      </c>
      <c r="AQ1463" t="s">
        <v>436</v>
      </c>
      <c r="AR1463" t="s">
        <v>64</v>
      </c>
      <c r="AS1463" t="s">
        <v>246</v>
      </c>
      <c r="AT1463" t="s">
        <v>494</v>
      </c>
      <c r="AU1463" t="s">
        <v>84</v>
      </c>
    </row>
    <row r="1464" spans="1:47" hidden="1" x14ac:dyDescent="0.3">
      <c r="A1464" t="s">
        <v>6538</v>
      </c>
      <c r="B1464" t="s">
        <v>6539</v>
      </c>
      <c r="C1464" s="1" t="str">
        <f t="shared" si="134"/>
        <v>21:0107</v>
      </c>
      <c r="D1464" s="1" t="str">
        <f t="shared" si="135"/>
        <v>21:0069</v>
      </c>
      <c r="E1464" t="s">
        <v>6536</v>
      </c>
      <c r="F1464" t="s">
        <v>6540</v>
      </c>
      <c r="H1464">
        <v>67.915991199999993</v>
      </c>
      <c r="I1464">
        <v>-107.1944148</v>
      </c>
      <c r="J1464" s="1" t="str">
        <f t="shared" si="136"/>
        <v>Till</v>
      </c>
      <c r="K1464" s="1" t="str">
        <f t="shared" si="137"/>
        <v>&lt;63 micron</v>
      </c>
      <c r="L1464" t="s">
        <v>51</v>
      </c>
      <c r="M1464" t="s">
        <v>686</v>
      </c>
      <c r="N1464" t="s">
        <v>53</v>
      </c>
      <c r="O1464" t="s">
        <v>258</v>
      </c>
      <c r="P1464" t="s">
        <v>124</v>
      </c>
      <c r="Q1464" t="s">
        <v>81</v>
      </c>
      <c r="R1464" t="s">
        <v>145</v>
      </c>
      <c r="S1464" t="s">
        <v>58</v>
      </c>
      <c r="T1464" t="s">
        <v>308</v>
      </c>
      <c r="U1464" t="s">
        <v>81</v>
      </c>
      <c r="V1464" t="s">
        <v>61</v>
      </c>
      <c r="W1464" t="s">
        <v>3122</v>
      </c>
      <c r="X1464" t="s">
        <v>119</v>
      </c>
      <c r="Y1464" t="s">
        <v>64</v>
      </c>
      <c r="Z1464" t="s">
        <v>51</v>
      </c>
      <c r="AA1464" t="s">
        <v>68</v>
      </c>
      <c r="AB1464" t="s">
        <v>66</v>
      </c>
      <c r="AC1464" t="s">
        <v>56</v>
      </c>
      <c r="AD1464" t="s">
        <v>429</v>
      </c>
      <c r="AE1464" t="s">
        <v>152</v>
      </c>
      <c r="AF1464" t="s">
        <v>69</v>
      </c>
      <c r="AG1464" t="s">
        <v>132</v>
      </c>
      <c r="AH1464" t="s">
        <v>71</v>
      </c>
      <c r="AI1464" t="s">
        <v>58</v>
      </c>
      <c r="AJ1464" t="s">
        <v>73</v>
      </c>
      <c r="AK1464" t="s">
        <v>153</v>
      </c>
      <c r="AL1464" t="s">
        <v>75</v>
      </c>
      <c r="AM1464" t="s">
        <v>707</v>
      </c>
      <c r="AN1464" t="s">
        <v>78</v>
      </c>
      <c r="AO1464" t="s">
        <v>78</v>
      </c>
      <c r="AP1464" t="s">
        <v>209</v>
      </c>
      <c r="AQ1464" t="s">
        <v>333</v>
      </c>
      <c r="AR1464" t="s">
        <v>64</v>
      </c>
      <c r="AS1464" t="s">
        <v>82</v>
      </c>
      <c r="AT1464" t="s">
        <v>525</v>
      </c>
      <c r="AU1464" t="s">
        <v>84</v>
      </c>
    </row>
    <row r="1465" spans="1:47" hidden="1" x14ac:dyDescent="0.3">
      <c r="A1465" t="s">
        <v>6541</v>
      </c>
      <c r="B1465" t="s">
        <v>6542</v>
      </c>
      <c r="C1465" s="1" t="str">
        <f t="shared" si="134"/>
        <v>21:0107</v>
      </c>
      <c r="D1465" s="1" t="str">
        <f t="shared" si="135"/>
        <v>21:0069</v>
      </c>
      <c r="E1465" t="s">
        <v>6536</v>
      </c>
      <c r="F1465" t="s">
        <v>6543</v>
      </c>
      <c r="H1465">
        <v>67.915991199999993</v>
      </c>
      <c r="I1465">
        <v>-107.1944148</v>
      </c>
      <c r="J1465" s="1" t="str">
        <f t="shared" si="136"/>
        <v>Till</v>
      </c>
      <c r="K1465" s="1" t="str">
        <f t="shared" si="137"/>
        <v>&lt;63 micron</v>
      </c>
      <c r="L1465" t="s">
        <v>51</v>
      </c>
      <c r="M1465" t="s">
        <v>60</v>
      </c>
      <c r="N1465" t="s">
        <v>56</v>
      </c>
      <c r="O1465" t="s">
        <v>375</v>
      </c>
      <c r="P1465" t="s">
        <v>52</v>
      </c>
      <c r="Q1465" t="s">
        <v>56</v>
      </c>
      <c r="R1465" t="s">
        <v>131</v>
      </c>
      <c r="S1465" t="s">
        <v>58</v>
      </c>
      <c r="T1465" t="s">
        <v>164</v>
      </c>
      <c r="U1465" t="s">
        <v>81</v>
      </c>
      <c r="V1465" t="s">
        <v>61</v>
      </c>
      <c r="W1465" t="s">
        <v>55</v>
      </c>
      <c r="X1465" t="s">
        <v>119</v>
      </c>
      <c r="Y1465" t="s">
        <v>64</v>
      </c>
      <c r="Z1465" t="s">
        <v>51</v>
      </c>
      <c r="AA1465" t="s">
        <v>334</v>
      </c>
      <c r="AB1465" t="s">
        <v>121</v>
      </c>
      <c r="AC1465" t="s">
        <v>181</v>
      </c>
      <c r="AD1465" t="s">
        <v>122</v>
      </c>
      <c r="AE1465" t="s">
        <v>101</v>
      </c>
      <c r="AF1465" t="s">
        <v>69</v>
      </c>
      <c r="AG1465" t="s">
        <v>709</v>
      </c>
      <c r="AH1465" t="s">
        <v>71</v>
      </c>
      <c r="AI1465" t="s">
        <v>72</v>
      </c>
      <c r="AJ1465" t="s">
        <v>73</v>
      </c>
      <c r="AK1465" t="s">
        <v>196</v>
      </c>
      <c r="AL1465" t="s">
        <v>75</v>
      </c>
      <c r="AM1465" t="s">
        <v>76</v>
      </c>
      <c r="AN1465" t="s">
        <v>259</v>
      </c>
      <c r="AO1465" t="s">
        <v>78</v>
      </c>
      <c r="AP1465" t="s">
        <v>58</v>
      </c>
      <c r="AQ1465" t="s">
        <v>126</v>
      </c>
      <c r="AR1465" t="s">
        <v>64</v>
      </c>
      <c r="AS1465" t="s">
        <v>81</v>
      </c>
      <c r="AT1465" t="s">
        <v>156</v>
      </c>
      <c r="AU1465" t="s">
        <v>6544</v>
      </c>
    </row>
    <row r="1466" spans="1:47" hidden="1" x14ac:dyDescent="0.3">
      <c r="A1466" t="s">
        <v>6545</v>
      </c>
      <c r="B1466" t="s">
        <v>6546</v>
      </c>
      <c r="C1466" s="1" t="str">
        <f t="shared" si="134"/>
        <v>21:0107</v>
      </c>
      <c r="D1466" s="1" t="str">
        <f t="shared" si="135"/>
        <v>21:0069</v>
      </c>
      <c r="E1466" t="s">
        <v>6547</v>
      </c>
      <c r="F1466" t="s">
        <v>6548</v>
      </c>
      <c r="H1466">
        <v>67.953054300000005</v>
      </c>
      <c r="I1466">
        <v>-107.0869033</v>
      </c>
      <c r="J1466" s="1" t="str">
        <f t="shared" si="136"/>
        <v>Till</v>
      </c>
      <c r="K1466" s="1" t="str">
        <f t="shared" si="137"/>
        <v>&lt;63 micron</v>
      </c>
      <c r="L1466" t="s">
        <v>51</v>
      </c>
      <c r="M1466" t="s">
        <v>116</v>
      </c>
      <c r="N1466" t="s">
        <v>56</v>
      </c>
      <c r="O1466" t="s">
        <v>112</v>
      </c>
      <c r="P1466" t="s">
        <v>178</v>
      </c>
      <c r="Q1466" t="s">
        <v>259</v>
      </c>
      <c r="R1466" t="s">
        <v>354</v>
      </c>
      <c r="S1466" t="s">
        <v>97</v>
      </c>
      <c r="T1466" t="s">
        <v>382</v>
      </c>
      <c r="U1466" t="s">
        <v>259</v>
      </c>
      <c r="V1466" t="s">
        <v>259</v>
      </c>
      <c r="W1466" t="s">
        <v>2214</v>
      </c>
      <c r="X1466" t="s">
        <v>63</v>
      </c>
      <c r="Y1466" t="s">
        <v>64</v>
      </c>
      <c r="Z1466" t="s">
        <v>51</v>
      </c>
      <c r="AA1466" t="s">
        <v>419</v>
      </c>
      <c r="AB1466" t="s">
        <v>1530</v>
      </c>
      <c r="AC1466" t="s">
        <v>81</v>
      </c>
      <c r="AD1466" t="s">
        <v>81</v>
      </c>
      <c r="AE1466" t="s">
        <v>419</v>
      </c>
      <c r="AF1466" t="s">
        <v>69</v>
      </c>
      <c r="AG1466" t="s">
        <v>284</v>
      </c>
      <c r="AH1466" t="s">
        <v>71</v>
      </c>
      <c r="AI1466" t="s">
        <v>89</v>
      </c>
      <c r="AJ1466" t="s">
        <v>73</v>
      </c>
      <c r="AK1466" t="s">
        <v>398</v>
      </c>
      <c r="AL1466" t="s">
        <v>75</v>
      </c>
      <c r="AM1466" t="s">
        <v>76</v>
      </c>
      <c r="AN1466" t="s">
        <v>154</v>
      </c>
      <c r="AO1466" t="s">
        <v>78</v>
      </c>
      <c r="AP1466" t="s">
        <v>277</v>
      </c>
      <c r="AQ1466" t="s">
        <v>333</v>
      </c>
      <c r="AR1466" t="s">
        <v>64</v>
      </c>
      <c r="AS1466" t="s">
        <v>253</v>
      </c>
      <c r="AT1466" t="s">
        <v>413</v>
      </c>
      <c r="AU1466" t="s">
        <v>84</v>
      </c>
    </row>
    <row r="1467" spans="1:47" hidden="1" x14ac:dyDescent="0.3">
      <c r="A1467" t="s">
        <v>6549</v>
      </c>
      <c r="B1467" t="s">
        <v>6550</v>
      </c>
      <c r="C1467" s="1" t="str">
        <f t="shared" si="134"/>
        <v>21:0107</v>
      </c>
      <c r="D1467" s="1" t="str">
        <f t="shared" si="135"/>
        <v>21:0069</v>
      </c>
      <c r="E1467" t="s">
        <v>6551</v>
      </c>
      <c r="F1467" t="s">
        <v>6552</v>
      </c>
      <c r="H1467">
        <v>67.957799300000005</v>
      </c>
      <c r="I1467">
        <v>-107.2615098</v>
      </c>
      <c r="J1467" s="1" t="str">
        <f t="shared" si="136"/>
        <v>Till</v>
      </c>
      <c r="K1467" s="1" t="str">
        <f t="shared" si="137"/>
        <v>&lt;63 micron</v>
      </c>
      <c r="L1467" t="s">
        <v>51</v>
      </c>
      <c r="M1467" t="s">
        <v>405</v>
      </c>
      <c r="N1467" t="s">
        <v>81</v>
      </c>
      <c r="O1467" t="s">
        <v>6553</v>
      </c>
      <c r="P1467" t="s">
        <v>225</v>
      </c>
      <c r="Q1467" t="s">
        <v>64</v>
      </c>
      <c r="R1467" t="s">
        <v>162</v>
      </c>
      <c r="S1467" t="s">
        <v>56</v>
      </c>
      <c r="T1467" t="s">
        <v>281</v>
      </c>
      <c r="U1467" t="s">
        <v>64</v>
      </c>
      <c r="V1467" t="s">
        <v>104</v>
      </c>
      <c r="W1467" t="s">
        <v>2655</v>
      </c>
      <c r="X1467" t="s">
        <v>56</v>
      </c>
      <c r="Y1467" t="s">
        <v>64</v>
      </c>
      <c r="Z1467" t="s">
        <v>51</v>
      </c>
      <c r="AA1467" t="s">
        <v>260</v>
      </c>
      <c r="AB1467" t="s">
        <v>6554</v>
      </c>
      <c r="AC1467" t="s">
        <v>64</v>
      </c>
      <c r="AD1467" t="s">
        <v>5023</v>
      </c>
      <c r="AE1467" t="s">
        <v>58</v>
      </c>
      <c r="AF1467" t="s">
        <v>69</v>
      </c>
      <c r="AG1467" t="s">
        <v>120</v>
      </c>
      <c r="AH1467" t="s">
        <v>391</v>
      </c>
      <c r="AI1467" t="s">
        <v>348</v>
      </c>
      <c r="AJ1467" t="s">
        <v>73</v>
      </c>
      <c r="AK1467" t="s">
        <v>77</v>
      </c>
      <c r="AL1467" t="s">
        <v>75</v>
      </c>
      <c r="AM1467" t="s">
        <v>76</v>
      </c>
      <c r="AN1467" t="s">
        <v>78</v>
      </c>
      <c r="AO1467" t="s">
        <v>78</v>
      </c>
      <c r="AP1467" t="s">
        <v>167</v>
      </c>
      <c r="AQ1467" t="s">
        <v>95</v>
      </c>
      <c r="AR1467" t="s">
        <v>64</v>
      </c>
      <c r="AS1467" t="s">
        <v>137</v>
      </c>
      <c r="AT1467" t="s">
        <v>171</v>
      </c>
      <c r="AU1467" t="s">
        <v>84</v>
      </c>
    </row>
    <row r="1468" spans="1:47" hidden="1" x14ac:dyDescent="0.3">
      <c r="A1468" t="s">
        <v>6555</v>
      </c>
      <c r="B1468" t="s">
        <v>6556</v>
      </c>
      <c r="C1468" s="1" t="str">
        <f t="shared" si="134"/>
        <v>21:0107</v>
      </c>
      <c r="D1468" s="1" t="str">
        <f t="shared" si="135"/>
        <v>21:0069</v>
      </c>
      <c r="E1468" t="s">
        <v>6557</v>
      </c>
      <c r="F1468" t="s">
        <v>6558</v>
      </c>
      <c r="H1468">
        <v>67.969250500000001</v>
      </c>
      <c r="I1468">
        <v>-107.3829554</v>
      </c>
      <c r="J1468" s="1" t="str">
        <f t="shared" si="136"/>
        <v>Till</v>
      </c>
      <c r="K1468" s="1" t="str">
        <f t="shared" si="137"/>
        <v>&lt;63 micron</v>
      </c>
      <c r="L1468" t="s">
        <v>51</v>
      </c>
      <c r="M1468" t="s">
        <v>126</v>
      </c>
      <c r="N1468" t="s">
        <v>53</v>
      </c>
      <c r="O1468" t="s">
        <v>1314</v>
      </c>
      <c r="P1468" t="s">
        <v>298</v>
      </c>
      <c r="Q1468" t="s">
        <v>259</v>
      </c>
      <c r="R1468" t="s">
        <v>354</v>
      </c>
      <c r="S1468" t="s">
        <v>116</v>
      </c>
      <c r="T1468" t="s">
        <v>101</v>
      </c>
      <c r="U1468" t="s">
        <v>259</v>
      </c>
      <c r="V1468" t="s">
        <v>219</v>
      </c>
      <c r="W1468" t="s">
        <v>248</v>
      </c>
      <c r="X1468" t="s">
        <v>63</v>
      </c>
      <c r="Y1468" t="s">
        <v>64</v>
      </c>
      <c r="Z1468" t="s">
        <v>51</v>
      </c>
      <c r="AA1468" t="s">
        <v>337</v>
      </c>
      <c r="AB1468" t="s">
        <v>593</v>
      </c>
      <c r="AC1468" t="s">
        <v>64</v>
      </c>
      <c r="AD1468" t="s">
        <v>713</v>
      </c>
      <c r="AE1468" t="s">
        <v>111</v>
      </c>
      <c r="AF1468" t="s">
        <v>69</v>
      </c>
      <c r="AG1468" t="s">
        <v>327</v>
      </c>
      <c r="AH1468" t="s">
        <v>391</v>
      </c>
      <c r="AI1468" t="s">
        <v>124</v>
      </c>
      <c r="AJ1468" t="s">
        <v>73</v>
      </c>
      <c r="AK1468" t="s">
        <v>283</v>
      </c>
      <c r="AL1468" t="s">
        <v>75</v>
      </c>
      <c r="AM1468" t="s">
        <v>76</v>
      </c>
      <c r="AN1468" t="s">
        <v>259</v>
      </c>
      <c r="AO1468" t="s">
        <v>78</v>
      </c>
      <c r="AP1468" t="s">
        <v>161</v>
      </c>
      <c r="AQ1468" t="s">
        <v>333</v>
      </c>
      <c r="AR1468" t="s">
        <v>64</v>
      </c>
      <c r="AS1468" t="s">
        <v>117</v>
      </c>
      <c r="AT1468" t="s">
        <v>171</v>
      </c>
      <c r="AU1468" t="s">
        <v>84</v>
      </c>
    </row>
    <row r="1469" spans="1:47" hidden="1" x14ac:dyDescent="0.3">
      <c r="A1469" t="s">
        <v>6559</v>
      </c>
      <c r="B1469" t="s">
        <v>6560</v>
      </c>
      <c r="C1469" s="1" t="str">
        <f t="shared" si="134"/>
        <v>21:0107</v>
      </c>
      <c r="D1469" s="1" t="str">
        <f t="shared" si="135"/>
        <v>21:0069</v>
      </c>
      <c r="E1469" t="s">
        <v>6561</v>
      </c>
      <c r="F1469" t="s">
        <v>6562</v>
      </c>
      <c r="H1469">
        <v>67.521381500000004</v>
      </c>
      <c r="I1469">
        <v>-107.57334760000001</v>
      </c>
      <c r="J1469" s="1" t="str">
        <f t="shared" si="136"/>
        <v>Till</v>
      </c>
      <c r="K1469" s="1" t="str">
        <f t="shared" si="137"/>
        <v>&lt;63 micron</v>
      </c>
      <c r="L1469" t="s">
        <v>51</v>
      </c>
      <c r="M1469" t="s">
        <v>153</v>
      </c>
      <c r="N1469" t="s">
        <v>181</v>
      </c>
      <c r="O1469" t="s">
        <v>258</v>
      </c>
      <c r="P1469" t="s">
        <v>114</v>
      </c>
      <c r="Q1469" t="s">
        <v>81</v>
      </c>
      <c r="R1469" t="s">
        <v>106</v>
      </c>
      <c r="S1469" t="s">
        <v>281</v>
      </c>
      <c r="T1469" t="s">
        <v>825</v>
      </c>
      <c r="U1469" t="s">
        <v>56</v>
      </c>
      <c r="V1469" t="s">
        <v>117</v>
      </c>
      <c r="W1469" t="s">
        <v>6563</v>
      </c>
      <c r="X1469" t="s">
        <v>181</v>
      </c>
      <c r="Y1469" t="s">
        <v>64</v>
      </c>
      <c r="Z1469" t="s">
        <v>51</v>
      </c>
      <c r="AA1469" t="s">
        <v>273</v>
      </c>
      <c r="AB1469" t="s">
        <v>236</v>
      </c>
      <c r="AC1469" t="s">
        <v>64</v>
      </c>
      <c r="AD1469" t="s">
        <v>263</v>
      </c>
      <c r="AE1469" t="s">
        <v>318</v>
      </c>
      <c r="AF1469" t="s">
        <v>69</v>
      </c>
      <c r="AG1469" t="s">
        <v>70</v>
      </c>
      <c r="AH1469" t="s">
        <v>71</v>
      </c>
      <c r="AI1469" t="s">
        <v>260</v>
      </c>
      <c r="AJ1469" t="s">
        <v>73</v>
      </c>
      <c r="AK1469" t="s">
        <v>321</v>
      </c>
      <c r="AL1469" t="s">
        <v>75</v>
      </c>
      <c r="AM1469" t="s">
        <v>76</v>
      </c>
      <c r="AN1469" t="s">
        <v>78</v>
      </c>
      <c r="AO1469" t="s">
        <v>78</v>
      </c>
      <c r="AP1469" t="s">
        <v>178</v>
      </c>
      <c r="AQ1469" t="s">
        <v>55</v>
      </c>
      <c r="AR1469" t="s">
        <v>64</v>
      </c>
      <c r="AS1469" t="s">
        <v>77</v>
      </c>
      <c r="AT1469" t="s">
        <v>790</v>
      </c>
      <c r="AU1469" t="s">
        <v>84</v>
      </c>
    </row>
    <row r="1470" spans="1:47" hidden="1" x14ac:dyDescent="0.3">
      <c r="A1470" t="s">
        <v>6564</v>
      </c>
      <c r="B1470" t="s">
        <v>6565</v>
      </c>
      <c r="C1470" s="1" t="str">
        <f t="shared" si="134"/>
        <v>21:0107</v>
      </c>
      <c r="D1470" s="1" t="str">
        <f t="shared" si="135"/>
        <v>21:0069</v>
      </c>
      <c r="E1470" t="s">
        <v>6566</v>
      </c>
      <c r="F1470" t="s">
        <v>6567</v>
      </c>
      <c r="H1470">
        <v>67.575612100000001</v>
      </c>
      <c r="I1470">
        <v>-107.5158235</v>
      </c>
      <c r="J1470" s="1" t="str">
        <f t="shared" si="136"/>
        <v>Till</v>
      </c>
      <c r="K1470" s="1" t="str">
        <f t="shared" si="137"/>
        <v>&lt;63 micron</v>
      </c>
      <c r="L1470" t="s">
        <v>51</v>
      </c>
      <c r="M1470" t="s">
        <v>72</v>
      </c>
      <c r="N1470" t="s">
        <v>119</v>
      </c>
      <c r="O1470" t="s">
        <v>315</v>
      </c>
      <c r="P1470" t="s">
        <v>111</v>
      </c>
      <c r="Q1470" t="s">
        <v>259</v>
      </c>
      <c r="R1470" t="s">
        <v>238</v>
      </c>
      <c r="S1470" t="s">
        <v>178</v>
      </c>
      <c r="T1470" t="s">
        <v>692</v>
      </c>
      <c r="U1470" t="s">
        <v>81</v>
      </c>
      <c r="V1470" t="s">
        <v>95</v>
      </c>
      <c r="W1470" t="s">
        <v>1012</v>
      </c>
      <c r="X1470" t="s">
        <v>119</v>
      </c>
      <c r="Y1470" t="s">
        <v>64</v>
      </c>
      <c r="Z1470" t="s">
        <v>51</v>
      </c>
      <c r="AA1470" t="s">
        <v>149</v>
      </c>
      <c r="AB1470" t="s">
        <v>99</v>
      </c>
      <c r="AC1470" t="s">
        <v>97</v>
      </c>
      <c r="AD1470" t="s">
        <v>854</v>
      </c>
      <c r="AE1470" t="s">
        <v>334</v>
      </c>
      <c r="AF1470" t="s">
        <v>69</v>
      </c>
      <c r="AG1470" t="s">
        <v>145</v>
      </c>
      <c r="AH1470" t="s">
        <v>71</v>
      </c>
      <c r="AI1470" t="s">
        <v>209</v>
      </c>
      <c r="AJ1470" t="s">
        <v>73</v>
      </c>
      <c r="AK1470" t="s">
        <v>264</v>
      </c>
      <c r="AL1470" t="s">
        <v>75</v>
      </c>
      <c r="AM1470" t="s">
        <v>76</v>
      </c>
      <c r="AN1470" t="s">
        <v>78</v>
      </c>
      <c r="AO1470" t="s">
        <v>137</v>
      </c>
      <c r="AP1470" t="s">
        <v>260</v>
      </c>
      <c r="AQ1470" t="s">
        <v>309</v>
      </c>
      <c r="AR1470" t="s">
        <v>64</v>
      </c>
      <c r="AS1470" t="s">
        <v>81</v>
      </c>
      <c r="AT1470" t="s">
        <v>227</v>
      </c>
      <c r="AU1470" t="s">
        <v>84</v>
      </c>
    </row>
    <row r="1471" spans="1:47" hidden="1" x14ac:dyDescent="0.3">
      <c r="A1471" t="s">
        <v>6568</v>
      </c>
      <c r="B1471" t="s">
        <v>6569</v>
      </c>
      <c r="C1471" s="1" t="str">
        <f t="shared" si="134"/>
        <v>21:0107</v>
      </c>
      <c r="D1471" s="1" t="str">
        <f t="shared" si="135"/>
        <v>21:0069</v>
      </c>
      <c r="E1471" t="s">
        <v>6570</v>
      </c>
      <c r="F1471" t="s">
        <v>6571</v>
      </c>
      <c r="H1471">
        <v>67.5754254</v>
      </c>
      <c r="I1471">
        <v>-107.64711920000001</v>
      </c>
      <c r="J1471" s="1" t="str">
        <f t="shared" si="136"/>
        <v>Till</v>
      </c>
      <c r="K1471" s="1" t="str">
        <f t="shared" si="137"/>
        <v>&lt;63 micron</v>
      </c>
      <c r="L1471" t="s">
        <v>51</v>
      </c>
      <c r="M1471" t="s">
        <v>533</v>
      </c>
      <c r="N1471" t="s">
        <v>53</v>
      </c>
      <c r="O1471" t="s">
        <v>245</v>
      </c>
      <c r="P1471" t="s">
        <v>209</v>
      </c>
      <c r="Q1471" t="s">
        <v>259</v>
      </c>
      <c r="R1471" t="s">
        <v>164</v>
      </c>
      <c r="S1471" t="s">
        <v>178</v>
      </c>
      <c r="T1471" t="s">
        <v>93</v>
      </c>
      <c r="U1471" t="s">
        <v>81</v>
      </c>
      <c r="V1471" t="s">
        <v>259</v>
      </c>
      <c r="W1471" t="s">
        <v>6572</v>
      </c>
      <c r="X1471" t="s">
        <v>97</v>
      </c>
      <c r="Y1471" t="s">
        <v>64</v>
      </c>
      <c r="Z1471" t="s">
        <v>51</v>
      </c>
      <c r="AA1471" t="s">
        <v>101</v>
      </c>
      <c r="AB1471" t="s">
        <v>221</v>
      </c>
      <c r="AC1471" t="s">
        <v>116</v>
      </c>
      <c r="AD1471" t="s">
        <v>246</v>
      </c>
      <c r="AE1471" t="s">
        <v>507</v>
      </c>
      <c r="AF1471" t="s">
        <v>69</v>
      </c>
      <c r="AG1471" t="s">
        <v>106</v>
      </c>
      <c r="AH1471" t="s">
        <v>71</v>
      </c>
      <c r="AI1471" t="s">
        <v>195</v>
      </c>
      <c r="AJ1471" t="s">
        <v>73</v>
      </c>
      <c r="AK1471" t="s">
        <v>339</v>
      </c>
      <c r="AL1471" t="s">
        <v>75</v>
      </c>
      <c r="AM1471" t="s">
        <v>76</v>
      </c>
      <c r="AN1471" t="s">
        <v>78</v>
      </c>
      <c r="AO1471" t="s">
        <v>78</v>
      </c>
      <c r="AP1471" t="s">
        <v>58</v>
      </c>
      <c r="AQ1471" t="s">
        <v>340</v>
      </c>
      <c r="AR1471" t="s">
        <v>64</v>
      </c>
      <c r="AS1471" t="s">
        <v>61</v>
      </c>
      <c r="AT1471" t="s">
        <v>6573</v>
      </c>
      <c r="AU1471" t="s">
        <v>84</v>
      </c>
    </row>
    <row r="1472" spans="1:47" hidden="1" x14ac:dyDescent="0.3">
      <c r="A1472" t="s">
        <v>6574</v>
      </c>
      <c r="B1472" t="s">
        <v>6575</v>
      </c>
      <c r="C1472" s="1" t="str">
        <f t="shared" si="134"/>
        <v>21:0107</v>
      </c>
      <c r="D1472" s="1" t="str">
        <f t="shared" si="135"/>
        <v>21:0069</v>
      </c>
      <c r="E1472" t="s">
        <v>6576</v>
      </c>
      <c r="F1472" t="s">
        <v>6577</v>
      </c>
      <c r="H1472">
        <v>67.651545499999997</v>
      </c>
      <c r="I1472">
        <v>-107.51777389999999</v>
      </c>
      <c r="J1472" s="1" t="str">
        <f t="shared" si="136"/>
        <v>Till</v>
      </c>
      <c r="K1472" s="1" t="str">
        <f t="shared" si="137"/>
        <v>&lt;63 micron</v>
      </c>
      <c r="L1472" t="s">
        <v>51</v>
      </c>
      <c r="M1472" t="s">
        <v>92</v>
      </c>
      <c r="N1472" t="s">
        <v>53</v>
      </c>
      <c r="O1472" t="s">
        <v>381</v>
      </c>
      <c r="P1472" t="s">
        <v>208</v>
      </c>
      <c r="Q1472" t="s">
        <v>81</v>
      </c>
      <c r="R1472" t="s">
        <v>131</v>
      </c>
      <c r="S1472" t="s">
        <v>119</v>
      </c>
      <c r="T1472" t="s">
        <v>548</v>
      </c>
      <c r="U1472" t="s">
        <v>81</v>
      </c>
      <c r="V1472" t="s">
        <v>95</v>
      </c>
      <c r="W1472" t="s">
        <v>2214</v>
      </c>
      <c r="X1472" t="s">
        <v>63</v>
      </c>
      <c r="Y1472" t="s">
        <v>64</v>
      </c>
      <c r="Z1472" t="s">
        <v>51</v>
      </c>
      <c r="AA1472" t="s">
        <v>334</v>
      </c>
      <c r="AB1472" t="s">
        <v>593</v>
      </c>
      <c r="AC1472" t="s">
        <v>81</v>
      </c>
      <c r="AD1472" t="s">
        <v>1757</v>
      </c>
      <c r="AE1472" t="s">
        <v>152</v>
      </c>
      <c r="AF1472" t="s">
        <v>69</v>
      </c>
      <c r="AG1472" t="s">
        <v>709</v>
      </c>
      <c r="AH1472" t="s">
        <v>194</v>
      </c>
      <c r="AI1472" t="s">
        <v>119</v>
      </c>
      <c r="AJ1472" t="s">
        <v>73</v>
      </c>
      <c r="AK1472" t="s">
        <v>208</v>
      </c>
      <c r="AL1472" t="s">
        <v>75</v>
      </c>
      <c r="AM1472" t="s">
        <v>707</v>
      </c>
      <c r="AN1472" t="s">
        <v>154</v>
      </c>
      <c r="AO1472" t="s">
        <v>78</v>
      </c>
      <c r="AP1472" t="s">
        <v>209</v>
      </c>
      <c r="AQ1472" t="s">
        <v>126</v>
      </c>
      <c r="AR1472" t="s">
        <v>64</v>
      </c>
      <c r="AS1472" t="s">
        <v>139</v>
      </c>
      <c r="AT1472" t="s">
        <v>127</v>
      </c>
      <c r="AU1472" t="s">
        <v>84</v>
      </c>
    </row>
    <row r="1473" spans="1:47" hidden="1" x14ac:dyDescent="0.3">
      <c r="A1473" t="s">
        <v>6578</v>
      </c>
      <c r="B1473" t="s">
        <v>6579</v>
      </c>
      <c r="C1473" s="1" t="str">
        <f t="shared" si="134"/>
        <v>21:0107</v>
      </c>
      <c r="D1473" s="1" t="str">
        <f t="shared" si="135"/>
        <v>21:0069</v>
      </c>
      <c r="E1473" t="s">
        <v>6580</v>
      </c>
      <c r="F1473" t="s">
        <v>6581</v>
      </c>
      <c r="H1473">
        <v>67.731100299999994</v>
      </c>
      <c r="I1473">
        <v>-107.70764579999999</v>
      </c>
      <c r="J1473" s="1" t="str">
        <f t="shared" si="136"/>
        <v>Till</v>
      </c>
      <c r="K1473" s="1" t="str">
        <f t="shared" si="137"/>
        <v>&lt;63 micron</v>
      </c>
      <c r="L1473" t="s">
        <v>51</v>
      </c>
      <c r="M1473" t="s">
        <v>271</v>
      </c>
      <c r="N1473" t="s">
        <v>53</v>
      </c>
      <c r="O1473" t="s">
        <v>457</v>
      </c>
      <c r="P1473" t="s">
        <v>60</v>
      </c>
      <c r="Q1473" t="s">
        <v>64</v>
      </c>
      <c r="R1473" t="s">
        <v>132</v>
      </c>
      <c r="S1473" t="s">
        <v>209</v>
      </c>
      <c r="T1473" t="s">
        <v>164</v>
      </c>
      <c r="U1473" t="s">
        <v>81</v>
      </c>
      <c r="V1473" t="s">
        <v>61</v>
      </c>
      <c r="W1473" t="s">
        <v>1231</v>
      </c>
      <c r="X1473" t="s">
        <v>97</v>
      </c>
      <c r="Y1473" t="s">
        <v>64</v>
      </c>
      <c r="Z1473" t="s">
        <v>51</v>
      </c>
      <c r="AA1473" t="s">
        <v>346</v>
      </c>
      <c r="AB1473" t="s">
        <v>1530</v>
      </c>
      <c r="AC1473" t="s">
        <v>81</v>
      </c>
      <c r="AD1473" t="s">
        <v>82</v>
      </c>
      <c r="AE1473" t="s">
        <v>334</v>
      </c>
      <c r="AF1473" t="s">
        <v>69</v>
      </c>
      <c r="AG1473" t="s">
        <v>261</v>
      </c>
      <c r="AH1473" t="s">
        <v>71</v>
      </c>
      <c r="AI1473" t="s">
        <v>392</v>
      </c>
      <c r="AJ1473" t="s">
        <v>73</v>
      </c>
      <c r="AK1473" t="s">
        <v>80</v>
      </c>
      <c r="AL1473" t="s">
        <v>75</v>
      </c>
      <c r="AM1473" t="s">
        <v>76</v>
      </c>
      <c r="AN1473" t="s">
        <v>78</v>
      </c>
      <c r="AO1473" t="s">
        <v>78</v>
      </c>
      <c r="AP1473" t="s">
        <v>183</v>
      </c>
      <c r="AQ1473" t="s">
        <v>297</v>
      </c>
      <c r="AR1473" t="s">
        <v>64</v>
      </c>
      <c r="AS1473" t="s">
        <v>253</v>
      </c>
      <c r="AT1473" t="s">
        <v>5078</v>
      </c>
      <c r="AU1473" t="s">
        <v>84</v>
      </c>
    </row>
    <row r="1474" spans="1:47" hidden="1" x14ac:dyDescent="0.3">
      <c r="A1474" t="s">
        <v>6582</v>
      </c>
      <c r="B1474" t="s">
        <v>6583</v>
      </c>
      <c r="C1474" s="1" t="str">
        <f t="shared" si="134"/>
        <v>21:0107</v>
      </c>
      <c r="D1474" s="1" t="str">
        <f t="shared" si="135"/>
        <v>21:0069</v>
      </c>
      <c r="E1474" t="s">
        <v>6584</v>
      </c>
      <c r="F1474" t="s">
        <v>6585</v>
      </c>
      <c r="H1474">
        <v>67.719993099999996</v>
      </c>
      <c r="I1474">
        <v>-107.5353289</v>
      </c>
      <c r="J1474" s="1" t="str">
        <f t="shared" si="136"/>
        <v>Till</v>
      </c>
      <c r="K1474" s="1" t="str">
        <f t="shared" si="137"/>
        <v>&lt;63 micron</v>
      </c>
      <c r="L1474" t="s">
        <v>51</v>
      </c>
      <c r="M1474" t="s">
        <v>473</v>
      </c>
      <c r="N1474" t="s">
        <v>56</v>
      </c>
      <c r="O1474" t="s">
        <v>457</v>
      </c>
      <c r="P1474" t="s">
        <v>183</v>
      </c>
      <c r="Q1474" t="s">
        <v>116</v>
      </c>
      <c r="R1474" t="s">
        <v>132</v>
      </c>
      <c r="S1474" t="s">
        <v>260</v>
      </c>
      <c r="T1474" t="s">
        <v>131</v>
      </c>
      <c r="U1474" t="s">
        <v>56</v>
      </c>
      <c r="V1474" t="s">
        <v>61</v>
      </c>
      <c r="W1474" t="s">
        <v>5306</v>
      </c>
      <c r="X1474" t="s">
        <v>63</v>
      </c>
      <c r="Y1474" t="s">
        <v>64</v>
      </c>
      <c r="Z1474" t="s">
        <v>51</v>
      </c>
      <c r="AA1474" t="s">
        <v>68</v>
      </c>
      <c r="AB1474" t="s">
        <v>274</v>
      </c>
      <c r="AC1474" t="s">
        <v>64</v>
      </c>
      <c r="AD1474" t="s">
        <v>135</v>
      </c>
      <c r="AE1474" t="s">
        <v>98</v>
      </c>
      <c r="AF1474" t="s">
        <v>69</v>
      </c>
      <c r="AG1474" t="s">
        <v>146</v>
      </c>
      <c r="AH1474" t="s">
        <v>71</v>
      </c>
      <c r="AI1474" t="s">
        <v>72</v>
      </c>
      <c r="AJ1474" t="s">
        <v>73</v>
      </c>
      <c r="AK1474" t="s">
        <v>124</v>
      </c>
      <c r="AL1474" t="s">
        <v>75</v>
      </c>
      <c r="AM1474" t="s">
        <v>76</v>
      </c>
      <c r="AN1474" t="s">
        <v>78</v>
      </c>
      <c r="AO1474" t="s">
        <v>168</v>
      </c>
      <c r="AP1474" t="s">
        <v>114</v>
      </c>
      <c r="AQ1474" t="s">
        <v>55</v>
      </c>
      <c r="AR1474" t="s">
        <v>64</v>
      </c>
      <c r="AS1474" t="s">
        <v>139</v>
      </c>
      <c r="AT1474" t="s">
        <v>127</v>
      </c>
      <c r="AU1474" t="s">
        <v>84</v>
      </c>
    </row>
    <row r="1475" spans="1:47" hidden="1" x14ac:dyDescent="0.3">
      <c r="A1475" t="s">
        <v>6586</v>
      </c>
      <c r="B1475" t="s">
        <v>6587</v>
      </c>
      <c r="C1475" s="1" t="str">
        <f t="shared" ref="C1475:C1506" si="138">HYPERLINK("https://geochem.nrcan.gc.ca/cdogs/content/bdl/bdl210107_e.htm", "21:0107")</f>
        <v>21:0107</v>
      </c>
      <c r="D1475" s="1" t="str">
        <f t="shared" ref="D1475:D1506" si="139">HYPERLINK("https://geochem.nrcan.gc.ca/cdogs/content/svy/svy210069_e.htm", "21:0069")</f>
        <v>21:0069</v>
      </c>
      <c r="E1475" t="s">
        <v>6588</v>
      </c>
      <c r="F1475" t="s">
        <v>6589</v>
      </c>
      <c r="H1475">
        <v>67.524282799999995</v>
      </c>
      <c r="I1475">
        <v>-107.441064</v>
      </c>
      <c r="J1475" s="1" t="str">
        <f t="shared" ref="J1475:J1506" si="140">HYPERLINK("https://geochem.nrcan.gc.ca/cdogs/content/kwd/kwd020044_e.htm", "Till")</f>
        <v>Till</v>
      </c>
      <c r="K1475" s="1" t="str">
        <f t="shared" ref="K1475:K1506" si="141">HYPERLINK("https://geochem.nrcan.gc.ca/cdogs/content/kwd/kwd080004_e.htm", "&lt;63 micron")</f>
        <v>&lt;63 micron</v>
      </c>
      <c r="L1475" t="s">
        <v>51</v>
      </c>
      <c r="M1475" t="s">
        <v>72</v>
      </c>
      <c r="N1475" t="s">
        <v>60</v>
      </c>
      <c r="O1475" t="s">
        <v>2686</v>
      </c>
      <c r="P1475" t="s">
        <v>338</v>
      </c>
      <c r="Q1475" t="s">
        <v>64</v>
      </c>
      <c r="R1475" t="s">
        <v>179</v>
      </c>
      <c r="S1475" t="s">
        <v>419</v>
      </c>
      <c r="T1475" t="s">
        <v>261</v>
      </c>
      <c r="U1475" t="s">
        <v>116</v>
      </c>
      <c r="V1475" t="s">
        <v>77</v>
      </c>
      <c r="W1475" t="s">
        <v>6590</v>
      </c>
      <c r="X1475" t="s">
        <v>60</v>
      </c>
      <c r="Y1475" t="s">
        <v>64</v>
      </c>
      <c r="Z1475" t="s">
        <v>51</v>
      </c>
      <c r="AA1475" t="s">
        <v>132</v>
      </c>
      <c r="AB1475" t="s">
        <v>487</v>
      </c>
      <c r="AC1475" t="s">
        <v>64</v>
      </c>
      <c r="AD1475" t="s">
        <v>2646</v>
      </c>
      <c r="AE1475" t="s">
        <v>413</v>
      </c>
      <c r="AF1475" t="s">
        <v>179</v>
      </c>
      <c r="AG1475" t="s">
        <v>179</v>
      </c>
      <c r="AH1475" t="s">
        <v>71</v>
      </c>
      <c r="AI1475" t="s">
        <v>79</v>
      </c>
      <c r="AJ1475" t="s">
        <v>73</v>
      </c>
      <c r="AK1475" t="s">
        <v>58</v>
      </c>
      <c r="AL1475" t="s">
        <v>75</v>
      </c>
      <c r="AM1475" t="s">
        <v>76</v>
      </c>
      <c r="AN1475" t="s">
        <v>78</v>
      </c>
      <c r="AO1475" t="s">
        <v>78</v>
      </c>
      <c r="AP1475" t="s">
        <v>111</v>
      </c>
      <c r="AQ1475" t="s">
        <v>183</v>
      </c>
      <c r="AR1475" t="s">
        <v>64</v>
      </c>
      <c r="AS1475" t="s">
        <v>55</v>
      </c>
      <c r="AT1475" t="s">
        <v>171</v>
      </c>
      <c r="AU1475" t="s">
        <v>84</v>
      </c>
    </row>
    <row r="1476" spans="1:47" hidden="1" x14ac:dyDescent="0.3">
      <c r="A1476" t="s">
        <v>6591</v>
      </c>
      <c r="B1476" t="s">
        <v>6592</v>
      </c>
      <c r="C1476" s="1" t="str">
        <f t="shared" si="138"/>
        <v>21:0107</v>
      </c>
      <c r="D1476" s="1" t="str">
        <f t="shared" si="139"/>
        <v>21:0069</v>
      </c>
      <c r="E1476" t="s">
        <v>6593</v>
      </c>
      <c r="F1476" t="s">
        <v>6594</v>
      </c>
      <c r="H1476">
        <v>67.511458899999994</v>
      </c>
      <c r="I1476">
        <v>-107.2294041</v>
      </c>
      <c r="J1476" s="1" t="str">
        <f t="shared" si="140"/>
        <v>Till</v>
      </c>
      <c r="K1476" s="1" t="str">
        <f t="shared" si="141"/>
        <v>&lt;63 micron</v>
      </c>
      <c r="L1476" t="s">
        <v>51</v>
      </c>
      <c r="M1476" t="s">
        <v>333</v>
      </c>
      <c r="N1476" t="s">
        <v>81</v>
      </c>
      <c r="O1476" t="s">
        <v>315</v>
      </c>
      <c r="P1476" t="s">
        <v>348</v>
      </c>
      <c r="Q1476" t="s">
        <v>81</v>
      </c>
      <c r="R1476" t="s">
        <v>369</v>
      </c>
      <c r="S1476" t="s">
        <v>72</v>
      </c>
      <c r="T1476" t="s">
        <v>296</v>
      </c>
      <c r="U1476" t="s">
        <v>259</v>
      </c>
      <c r="V1476" t="s">
        <v>61</v>
      </c>
      <c r="W1476" t="s">
        <v>1217</v>
      </c>
      <c r="X1476" t="s">
        <v>72</v>
      </c>
      <c r="Y1476" t="s">
        <v>64</v>
      </c>
      <c r="Z1476" t="s">
        <v>51</v>
      </c>
      <c r="AA1476" t="s">
        <v>336</v>
      </c>
      <c r="AB1476" t="s">
        <v>99</v>
      </c>
      <c r="AC1476" t="s">
        <v>64</v>
      </c>
      <c r="AD1476" t="s">
        <v>126</v>
      </c>
      <c r="AE1476" t="s">
        <v>101</v>
      </c>
      <c r="AF1476" t="s">
        <v>69</v>
      </c>
      <c r="AG1476" t="s">
        <v>414</v>
      </c>
      <c r="AH1476" t="s">
        <v>71</v>
      </c>
      <c r="AI1476" t="s">
        <v>119</v>
      </c>
      <c r="AJ1476" t="s">
        <v>73</v>
      </c>
      <c r="AK1476" t="s">
        <v>196</v>
      </c>
      <c r="AL1476" t="s">
        <v>75</v>
      </c>
      <c r="AM1476" t="s">
        <v>76</v>
      </c>
      <c r="AN1476" t="s">
        <v>95</v>
      </c>
      <c r="AO1476" t="s">
        <v>251</v>
      </c>
      <c r="AP1476" t="s">
        <v>72</v>
      </c>
      <c r="AQ1476" t="s">
        <v>299</v>
      </c>
      <c r="AR1476" t="s">
        <v>64</v>
      </c>
      <c r="AS1476" t="s">
        <v>77</v>
      </c>
      <c r="AT1476" t="s">
        <v>57</v>
      </c>
      <c r="AU1476" t="s">
        <v>84</v>
      </c>
    </row>
    <row r="1477" spans="1:47" hidden="1" x14ac:dyDescent="0.3">
      <c r="A1477" t="s">
        <v>6595</v>
      </c>
      <c r="B1477" t="s">
        <v>6596</v>
      </c>
      <c r="C1477" s="1" t="str">
        <f t="shared" si="138"/>
        <v>21:0107</v>
      </c>
      <c r="D1477" s="1" t="str">
        <f t="shared" si="139"/>
        <v>21:0069</v>
      </c>
      <c r="E1477" t="s">
        <v>6593</v>
      </c>
      <c r="F1477" t="s">
        <v>6597</v>
      </c>
      <c r="H1477">
        <v>67.511458899999994</v>
      </c>
      <c r="I1477">
        <v>-107.2294041</v>
      </c>
      <c r="J1477" s="1" t="str">
        <f t="shared" si="140"/>
        <v>Till</v>
      </c>
      <c r="K1477" s="1" t="str">
        <f t="shared" si="141"/>
        <v>&lt;63 micron</v>
      </c>
      <c r="L1477" t="s">
        <v>51</v>
      </c>
      <c r="M1477" t="s">
        <v>253</v>
      </c>
      <c r="N1477" t="s">
        <v>53</v>
      </c>
      <c r="O1477" t="s">
        <v>650</v>
      </c>
      <c r="P1477" t="s">
        <v>481</v>
      </c>
      <c r="Q1477" t="s">
        <v>81</v>
      </c>
      <c r="R1477" t="s">
        <v>217</v>
      </c>
      <c r="S1477" t="s">
        <v>119</v>
      </c>
      <c r="T1477" t="s">
        <v>211</v>
      </c>
      <c r="U1477" t="s">
        <v>259</v>
      </c>
      <c r="V1477" t="s">
        <v>95</v>
      </c>
      <c r="W1477" t="s">
        <v>347</v>
      </c>
      <c r="X1477" t="s">
        <v>72</v>
      </c>
      <c r="Y1477" t="s">
        <v>64</v>
      </c>
      <c r="Z1477" t="s">
        <v>51</v>
      </c>
      <c r="AA1477" t="s">
        <v>336</v>
      </c>
      <c r="AB1477" t="s">
        <v>236</v>
      </c>
      <c r="AC1477" t="s">
        <v>116</v>
      </c>
      <c r="AD1477" t="s">
        <v>275</v>
      </c>
      <c r="AE1477" t="s">
        <v>98</v>
      </c>
      <c r="AF1477" t="s">
        <v>217</v>
      </c>
      <c r="AG1477" t="s">
        <v>123</v>
      </c>
      <c r="AH1477" t="s">
        <v>194</v>
      </c>
      <c r="AI1477" t="s">
        <v>570</v>
      </c>
      <c r="AJ1477" t="s">
        <v>73</v>
      </c>
      <c r="AK1477" t="s">
        <v>355</v>
      </c>
      <c r="AL1477" t="s">
        <v>75</v>
      </c>
      <c r="AM1477" t="s">
        <v>76</v>
      </c>
      <c r="AN1477" t="s">
        <v>61</v>
      </c>
      <c r="AO1477" t="s">
        <v>251</v>
      </c>
      <c r="AP1477" t="s">
        <v>364</v>
      </c>
      <c r="AQ1477" t="s">
        <v>56</v>
      </c>
      <c r="AR1477" t="s">
        <v>64</v>
      </c>
      <c r="AS1477" t="s">
        <v>81</v>
      </c>
      <c r="AT1477" t="s">
        <v>140</v>
      </c>
      <c r="AU1477" t="s">
        <v>6598</v>
      </c>
    </row>
    <row r="1478" spans="1:47" hidden="1" x14ac:dyDescent="0.3">
      <c r="A1478" t="s">
        <v>6599</v>
      </c>
      <c r="B1478" t="s">
        <v>6600</v>
      </c>
      <c r="C1478" s="1" t="str">
        <f t="shared" si="138"/>
        <v>21:0107</v>
      </c>
      <c r="D1478" s="1" t="str">
        <f t="shared" si="139"/>
        <v>21:0069</v>
      </c>
      <c r="E1478" t="s">
        <v>6601</v>
      </c>
      <c r="F1478" t="s">
        <v>6602</v>
      </c>
      <c r="H1478">
        <v>67.511915400000007</v>
      </c>
      <c r="I1478">
        <v>-107.0339139</v>
      </c>
      <c r="J1478" s="1" t="str">
        <f t="shared" si="140"/>
        <v>Till</v>
      </c>
      <c r="K1478" s="1" t="str">
        <f t="shared" si="141"/>
        <v>&lt;63 micron</v>
      </c>
      <c r="L1478" t="s">
        <v>51</v>
      </c>
      <c r="M1478" t="s">
        <v>333</v>
      </c>
      <c r="N1478" t="s">
        <v>53</v>
      </c>
      <c r="O1478" t="s">
        <v>707</v>
      </c>
      <c r="P1478" t="s">
        <v>58</v>
      </c>
      <c r="Q1478" t="s">
        <v>81</v>
      </c>
      <c r="R1478" t="s">
        <v>296</v>
      </c>
      <c r="S1478" t="s">
        <v>97</v>
      </c>
      <c r="T1478" t="s">
        <v>382</v>
      </c>
      <c r="U1478" t="s">
        <v>64</v>
      </c>
      <c r="V1478" t="s">
        <v>154</v>
      </c>
      <c r="W1478" t="s">
        <v>543</v>
      </c>
      <c r="X1478" t="s">
        <v>72</v>
      </c>
      <c r="Y1478" t="s">
        <v>64</v>
      </c>
      <c r="Z1478" t="s">
        <v>51</v>
      </c>
      <c r="AA1478" t="s">
        <v>287</v>
      </c>
      <c r="AB1478" t="s">
        <v>428</v>
      </c>
      <c r="AC1478" t="s">
        <v>56</v>
      </c>
      <c r="AD1478" t="s">
        <v>295</v>
      </c>
      <c r="AE1478" t="s">
        <v>507</v>
      </c>
      <c r="AF1478" t="s">
        <v>548</v>
      </c>
      <c r="AG1478" t="s">
        <v>276</v>
      </c>
      <c r="AH1478" t="s">
        <v>194</v>
      </c>
      <c r="AI1478" t="s">
        <v>239</v>
      </c>
      <c r="AJ1478" t="s">
        <v>73</v>
      </c>
      <c r="AK1478" t="s">
        <v>405</v>
      </c>
      <c r="AL1478" t="s">
        <v>75</v>
      </c>
      <c r="AM1478" t="s">
        <v>76</v>
      </c>
      <c r="AN1478" t="s">
        <v>104</v>
      </c>
      <c r="AO1478" t="s">
        <v>78</v>
      </c>
      <c r="AP1478" t="s">
        <v>600</v>
      </c>
      <c r="AQ1478" t="s">
        <v>117</v>
      </c>
      <c r="AR1478" t="s">
        <v>64</v>
      </c>
      <c r="AS1478" t="s">
        <v>117</v>
      </c>
      <c r="AT1478" t="s">
        <v>140</v>
      </c>
      <c r="AU1478" t="s">
        <v>84</v>
      </c>
    </row>
    <row r="1479" spans="1:47" hidden="1" x14ac:dyDescent="0.3">
      <c r="A1479" t="s">
        <v>6603</v>
      </c>
      <c r="B1479" t="s">
        <v>6604</v>
      </c>
      <c r="C1479" s="1" t="str">
        <f t="shared" si="138"/>
        <v>21:0107</v>
      </c>
      <c r="D1479" s="1" t="str">
        <f t="shared" si="139"/>
        <v>21:0069</v>
      </c>
      <c r="E1479" t="s">
        <v>6605</v>
      </c>
      <c r="F1479" t="s">
        <v>6606</v>
      </c>
      <c r="H1479">
        <v>67.577840600000002</v>
      </c>
      <c r="I1479">
        <v>-107.0358437</v>
      </c>
      <c r="J1479" s="1" t="str">
        <f t="shared" si="140"/>
        <v>Till</v>
      </c>
      <c r="K1479" s="1" t="str">
        <f t="shared" si="141"/>
        <v>&lt;63 micron</v>
      </c>
      <c r="L1479" t="s">
        <v>51</v>
      </c>
      <c r="M1479" t="s">
        <v>139</v>
      </c>
      <c r="N1479" t="s">
        <v>53</v>
      </c>
      <c r="O1479" t="s">
        <v>375</v>
      </c>
      <c r="P1479" t="s">
        <v>63</v>
      </c>
      <c r="Q1479" t="s">
        <v>81</v>
      </c>
      <c r="R1479" t="s">
        <v>93</v>
      </c>
      <c r="S1479" t="s">
        <v>72</v>
      </c>
      <c r="T1479" t="s">
        <v>164</v>
      </c>
      <c r="U1479" t="s">
        <v>259</v>
      </c>
      <c r="V1479" t="s">
        <v>154</v>
      </c>
      <c r="W1479" t="s">
        <v>997</v>
      </c>
      <c r="X1479" t="s">
        <v>260</v>
      </c>
      <c r="Y1479" t="s">
        <v>64</v>
      </c>
      <c r="Z1479" t="s">
        <v>51</v>
      </c>
      <c r="AA1479" t="s">
        <v>101</v>
      </c>
      <c r="AB1479" t="s">
        <v>408</v>
      </c>
      <c r="AC1479" t="s">
        <v>64</v>
      </c>
      <c r="AD1479" t="s">
        <v>81</v>
      </c>
      <c r="AE1479" t="s">
        <v>337</v>
      </c>
      <c r="AF1479" t="s">
        <v>69</v>
      </c>
      <c r="AG1479" t="s">
        <v>68</v>
      </c>
      <c r="AH1479" t="s">
        <v>71</v>
      </c>
      <c r="AI1479" t="s">
        <v>72</v>
      </c>
      <c r="AJ1479" t="s">
        <v>73</v>
      </c>
      <c r="AK1479" t="s">
        <v>155</v>
      </c>
      <c r="AL1479" t="s">
        <v>75</v>
      </c>
      <c r="AM1479" t="s">
        <v>76</v>
      </c>
      <c r="AN1479" t="s">
        <v>78</v>
      </c>
      <c r="AO1479" t="s">
        <v>104</v>
      </c>
      <c r="AP1479" t="s">
        <v>364</v>
      </c>
      <c r="AQ1479" t="s">
        <v>92</v>
      </c>
      <c r="AR1479" t="s">
        <v>64</v>
      </c>
      <c r="AS1479" t="s">
        <v>82</v>
      </c>
      <c r="AT1479" t="s">
        <v>234</v>
      </c>
      <c r="AU1479" t="s">
        <v>84</v>
      </c>
    </row>
    <row r="1480" spans="1:47" hidden="1" x14ac:dyDescent="0.3">
      <c r="A1480" t="s">
        <v>6607</v>
      </c>
      <c r="B1480" t="s">
        <v>6608</v>
      </c>
      <c r="C1480" s="1" t="str">
        <f t="shared" si="138"/>
        <v>21:0107</v>
      </c>
      <c r="D1480" s="1" t="str">
        <f t="shared" si="139"/>
        <v>21:0069</v>
      </c>
      <c r="E1480" t="s">
        <v>6609</v>
      </c>
      <c r="F1480" t="s">
        <v>6610</v>
      </c>
      <c r="H1480">
        <v>67.560228899999998</v>
      </c>
      <c r="I1480">
        <v>-107.2351706</v>
      </c>
      <c r="J1480" s="1" t="str">
        <f t="shared" si="140"/>
        <v>Till</v>
      </c>
      <c r="K1480" s="1" t="str">
        <f t="shared" si="141"/>
        <v>&lt;63 micron</v>
      </c>
      <c r="L1480" t="s">
        <v>51</v>
      </c>
      <c r="M1480" t="s">
        <v>81</v>
      </c>
      <c r="N1480" t="s">
        <v>81</v>
      </c>
      <c r="O1480" t="s">
        <v>112</v>
      </c>
      <c r="P1480" t="s">
        <v>58</v>
      </c>
      <c r="Q1480" t="s">
        <v>81</v>
      </c>
      <c r="R1480" t="s">
        <v>83</v>
      </c>
      <c r="S1480" t="s">
        <v>72</v>
      </c>
      <c r="T1480" t="s">
        <v>164</v>
      </c>
      <c r="U1480" t="s">
        <v>81</v>
      </c>
      <c r="V1480" t="s">
        <v>61</v>
      </c>
      <c r="W1480" t="s">
        <v>605</v>
      </c>
      <c r="X1480" t="s">
        <v>119</v>
      </c>
      <c r="Y1480" t="s">
        <v>64</v>
      </c>
      <c r="Z1480" t="s">
        <v>51</v>
      </c>
      <c r="AA1480" t="s">
        <v>192</v>
      </c>
      <c r="AB1480" t="s">
        <v>236</v>
      </c>
      <c r="AC1480" t="s">
        <v>64</v>
      </c>
      <c r="AD1480" t="s">
        <v>82</v>
      </c>
      <c r="AE1480" t="s">
        <v>276</v>
      </c>
      <c r="AF1480" t="s">
        <v>69</v>
      </c>
      <c r="AG1480" t="s">
        <v>156</v>
      </c>
      <c r="AH1480" t="s">
        <v>71</v>
      </c>
      <c r="AI1480" t="s">
        <v>364</v>
      </c>
      <c r="AJ1480" t="s">
        <v>73</v>
      </c>
      <c r="AK1480" t="s">
        <v>153</v>
      </c>
      <c r="AL1480" t="s">
        <v>75</v>
      </c>
      <c r="AM1480" t="s">
        <v>76</v>
      </c>
      <c r="AN1480" t="s">
        <v>154</v>
      </c>
      <c r="AO1480" t="s">
        <v>137</v>
      </c>
      <c r="AP1480" t="s">
        <v>207</v>
      </c>
      <c r="AQ1480" t="s">
        <v>355</v>
      </c>
      <c r="AR1480" t="s">
        <v>64</v>
      </c>
      <c r="AS1480" t="s">
        <v>77</v>
      </c>
      <c r="AT1480" t="s">
        <v>127</v>
      </c>
      <c r="AU1480" t="s">
        <v>84</v>
      </c>
    </row>
    <row r="1481" spans="1:47" hidden="1" x14ac:dyDescent="0.3">
      <c r="A1481" t="s">
        <v>6611</v>
      </c>
      <c r="B1481" t="s">
        <v>6612</v>
      </c>
      <c r="C1481" s="1" t="str">
        <f t="shared" si="138"/>
        <v>21:0107</v>
      </c>
      <c r="D1481" s="1" t="str">
        <f t="shared" si="139"/>
        <v>21:0069</v>
      </c>
      <c r="E1481" t="s">
        <v>6613</v>
      </c>
      <c r="F1481" t="s">
        <v>6614</v>
      </c>
      <c r="H1481">
        <v>67.583073999999996</v>
      </c>
      <c r="I1481">
        <v>-107.36403660000001</v>
      </c>
      <c r="J1481" s="1" t="str">
        <f t="shared" si="140"/>
        <v>Till</v>
      </c>
      <c r="K1481" s="1" t="str">
        <f t="shared" si="141"/>
        <v>&lt;63 micron</v>
      </c>
      <c r="L1481" t="s">
        <v>51</v>
      </c>
      <c r="M1481" t="s">
        <v>78</v>
      </c>
      <c r="N1481" t="s">
        <v>56</v>
      </c>
      <c r="O1481" t="s">
        <v>163</v>
      </c>
      <c r="P1481" t="s">
        <v>260</v>
      </c>
      <c r="Q1481" t="s">
        <v>81</v>
      </c>
      <c r="R1481" t="s">
        <v>136</v>
      </c>
      <c r="S1481" t="s">
        <v>97</v>
      </c>
      <c r="T1481" t="s">
        <v>284</v>
      </c>
      <c r="U1481" t="s">
        <v>259</v>
      </c>
      <c r="V1481" t="s">
        <v>154</v>
      </c>
      <c r="W1481" t="s">
        <v>307</v>
      </c>
      <c r="X1481" t="s">
        <v>58</v>
      </c>
      <c r="Y1481" t="s">
        <v>64</v>
      </c>
      <c r="Z1481" t="s">
        <v>51</v>
      </c>
      <c r="AA1481" t="s">
        <v>276</v>
      </c>
      <c r="AB1481" t="s">
        <v>274</v>
      </c>
      <c r="AC1481" t="s">
        <v>64</v>
      </c>
      <c r="AD1481" t="s">
        <v>362</v>
      </c>
      <c r="AE1481" t="s">
        <v>419</v>
      </c>
      <c r="AF1481" t="s">
        <v>69</v>
      </c>
      <c r="AG1481" t="s">
        <v>249</v>
      </c>
      <c r="AH1481" t="s">
        <v>71</v>
      </c>
      <c r="AI1481" t="s">
        <v>89</v>
      </c>
      <c r="AJ1481" t="s">
        <v>73</v>
      </c>
      <c r="AK1481" t="s">
        <v>473</v>
      </c>
      <c r="AL1481" t="s">
        <v>75</v>
      </c>
      <c r="AM1481" t="s">
        <v>76</v>
      </c>
      <c r="AN1481" t="s">
        <v>78</v>
      </c>
      <c r="AO1481" t="s">
        <v>78</v>
      </c>
      <c r="AP1481" t="s">
        <v>364</v>
      </c>
      <c r="AQ1481" t="s">
        <v>348</v>
      </c>
      <c r="AR1481" t="s">
        <v>64</v>
      </c>
      <c r="AS1481" t="s">
        <v>139</v>
      </c>
      <c r="AT1481" t="s">
        <v>327</v>
      </c>
      <c r="AU1481" t="s">
        <v>84</v>
      </c>
    </row>
    <row r="1482" spans="1:47" hidden="1" x14ac:dyDescent="0.3">
      <c r="A1482" t="s">
        <v>6615</v>
      </c>
      <c r="B1482" t="s">
        <v>6616</v>
      </c>
      <c r="C1482" s="1" t="str">
        <f t="shared" si="138"/>
        <v>21:0107</v>
      </c>
      <c r="D1482" s="1" t="str">
        <f t="shared" si="139"/>
        <v>21:0069</v>
      </c>
      <c r="E1482" t="s">
        <v>6617</v>
      </c>
      <c r="F1482" t="s">
        <v>6618</v>
      </c>
      <c r="H1482">
        <v>67.632976600000006</v>
      </c>
      <c r="I1482">
        <v>-107.3634059</v>
      </c>
      <c r="J1482" s="1" t="str">
        <f t="shared" si="140"/>
        <v>Till</v>
      </c>
      <c r="K1482" s="1" t="str">
        <f t="shared" si="141"/>
        <v>&lt;63 micron</v>
      </c>
      <c r="L1482" t="s">
        <v>51</v>
      </c>
      <c r="M1482" t="s">
        <v>92</v>
      </c>
      <c r="N1482" t="s">
        <v>53</v>
      </c>
      <c r="O1482" t="s">
        <v>315</v>
      </c>
      <c r="P1482" t="s">
        <v>206</v>
      </c>
      <c r="Q1482" t="s">
        <v>259</v>
      </c>
      <c r="R1482" t="s">
        <v>123</v>
      </c>
      <c r="S1482" t="s">
        <v>58</v>
      </c>
      <c r="T1482" t="s">
        <v>93</v>
      </c>
      <c r="U1482" t="s">
        <v>81</v>
      </c>
      <c r="V1482" t="s">
        <v>61</v>
      </c>
      <c r="W1482" t="s">
        <v>170</v>
      </c>
      <c r="X1482" t="s">
        <v>119</v>
      </c>
      <c r="Y1482" t="s">
        <v>64</v>
      </c>
      <c r="Z1482" t="s">
        <v>51</v>
      </c>
      <c r="AA1482" t="s">
        <v>206</v>
      </c>
      <c r="AB1482" t="s">
        <v>428</v>
      </c>
      <c r="AC1482" t="s">
        <v>64</v>
      </c>
      <c r="AD1482" t="s">
        <v>685</v>
      </c>
      <c r="AE1482" t="s">
        <v>152</v>
      </c>
      <c r="AF1482" t="s">
        <v>69</v>
      </c>
      <c r="AG1482" t="s">
        <v>145</v>
      </c>
      <c r="AH1482" t="s">
        <v>71</v>
      </c>
      <c r="AI1482" t="s">
        <v>72</v>
      </c>
      <c r="AJ1482" t="s">
        <v>73</v>
      </c>
      <c r="AK1482" t="s">
        <v>52</v>
      </c>
      <c r="AL1482" t="s">
        <v>75</v>
      </c>
      <c r="AM1482" t="s">
        <v>76</v>
      </c>
      <c r="AN1482" t="s">
        <v>78</v>
      </c>
      <c r="AO1482" t="s">
        <v>78</v>
      </c>
      <c r="AP1482" t="s">
        <v>72</v>
      </c>
      <c r="AQ1482" t="s">
        <v>332</v>
      </c>
      <c r="AR1482" t="s">
        <v>64</v>
      </c>
      <c r="AS1482" t="s">
        <v>139</v>
      </c>
      <c r="AT1482" t="s">
        <v>621</v>
      </c>
      <c r="AU1482" t="s">
        <v>84</v>
      </c>
    </row>
    <row r="1483" spans="1:47" hidden="1" x14ac:dyDescent="0.3">
      <c r="A1483" t="s">
        <v>6619</v>
      </c>
      <c r="B1483" t="s">
        <v>6620</v>
      </c>
      <c r="C1483" s="1" t="str">
        <f t="shared" si="138"/>
        <v>21:0107</v>
      </c>
      <c r="D1483" s="1" t="str">
        <f t="shared" si="139"/>
        <v>21:0069</v>
      </c>
      <c r="E1483" t="s">
        <v>6621</v>
      </c>
      <c r="F1483" t="s">
        <v>6622</v>
      </c>
      <c r="H1483">
        <v>67.615649300000001</v>
      </c>
      <c r="I1483">
        <v>-107.2068199</v>
      </c>
      <c r="J1483" s="1" t="str">
        <f t="shared" si="140"/>
        <v>Till</v>
      </c>
      <c r="K1483" s="1" t="str">
        <f t="shared" si="141"/>
        <v>&lt;63 micron</v>
      </c>
      <c r="L1483" t="s">
        <v>51</v>
      </c>
      <c r="M1483" t="s">
        <v>61</v>
      </c>
      <c r="N1483" t="s">
        <v>181</v>
      </c>
      <c r="O1483" t="s">
        <v>650</v>
      </c>
      <c r="P1483" t="s">
        <v>595</v>
      </c>
      <c r="Q1483" t="s">
        <v>56</v>
      </c>
      <c r="R1483" t="s">
        <v>338</v>
      </c>
      <c r="S1483" t="s">
        <v>97</v>
      </c>
      <c r="T1483" t="s">
        <v>814</v>
      </c>
      <c r="U1483" t="s">
        <v>64</v>
      </c>
      <c r="V1483" t="s">
        <v>259</v>
      </c>
      <c r="W1483" t="s">
        <v>442</v>
      </c>
      <c r="X1483" t="s">
        <v>72</v>
      </c>
      <c r="Y1483" t="s">
        <v>64</v>
      </c>
      <c r="Z1483" t="s">
        <v>51</v>
      </c>
      <c r="AA1483" t="s">
        <v>507</v>
      </c>
      <c r="AB1483" t="s">
        <v>274</v>
      </c>
      <c r="AC1483" t="s">
        <v>56</v>
      </c>
      <c r="AD1483" t="s">
        <v>894</v>
      </c>
      <c r="AE1483" t="s">
        <v>281</v>
      </c>
      <c r="AF1483" t="s">
        <v>69</v>
      </c>
      <c r="AG1483" t="s">
        <v>548</v>
      </c>
      <c r="AH1483" t="s">
        <v>71</v>
      </c>
      <c r="AI1483" t="s">
        <v>161</v>
      </c>
      <c r="AJ1483" t="s">
        <v>73</v>
      </c>
      <c r="AK1483" t="s">
        <v>398</v>
      </c>
      <c r="AL1483" t="s">
        <v>75</v>
      </c>
      <c r="AM1483" t="s">
        <v>76</v>
      </c>
      <c r="AN1483" t="s">
        <v>259</v>
      </c>
      <c r="AO1483" t="s">
        <v>78</v>
      </c>
      <c r="AP1483" t="s">
        <v>97</v>
      </c>
      <c r="AQ1483" t="s">
        <v>147</v>
      </c>
      <c r="AR1483" t="s">
        <v>64</v>
      </c>
      <c r="AS1483" t="s">
        <v>117</v>
      </c>
      <c r="AT1483" t="s">
        <v>171</v>
      </c>
      <c r="AU1483" t="s">
        <v>84</v>
      </c>
    </row>
    <row r="1484" spans="1:47" hidden="1" x14ac:dyDescent="0.3">
      <c r="A1484" t="s">
        <v>6623</v>
      </c>
      <c r="B1484" t="s">
        <v>6624</v>
      </c>
      <c r="C1484" s="1" t="str">
        <f t="shared" si="138"/>
        <v>21:0107</v>
      </c>
      <c r="D1484" s="1" t="str">
        <f t="shared" si="139"/>
        <v>21:0069</v>
      </c>
      <c r="E1484" t="s">
        <v>6625</v>
      </c>
      <c r="F1484" t="s">
        <v>6626</v>
      </c>
      <c r="H1484">
        <v>67.617940099999998</v>
      </c>
      <c r="I1484">
        <v>-107.0639516</v>
      </c>
      <c r="J1484" s="1" t="str">
        <f t="shared" si="140"/>
        <v>Till</v>
      </c>
      <c r="K1484" s="1" t="str">
        <f t="shared" si="141"/>
        <v>&lt;63 micron</v>
      </c>
      <c r="L1484" t="s">
        <v>51</v>
      </c>
      <c r="M1484" t="s">
        <v>139</v>
      </c>
      <c r="N1484" t="s">
        <v>56</v>
      </c>
      <c r="O1484" t="s">
        <v>743</v>
      </c>
      <c r="P1484" t="s">
        <v>271</v>
      </c>
      <c r="Q1484" t="s">
        <v>81</v>
      </c>
      <c r="R1484" t="s">
        <v>136</v>
      </c>
      <c r="S1484" t="s">
        <v>63</v>
      </c>
      <c r="T1484" t="s">
        <v>354</v>
      </c>
      <c r="U1484" t="s">
        <v>64</v>
      </c>
      <c r="V1484" t="s">
        <v>95</v>
      </c>
      <c r="W1484" t="s">
        <v>1493</v>
      </c>
      <c r="X1484" t="s">
        <v>209</v>
      </c>
      <c r="Y1484" t="s">
        <v>64</v>
      </c>
      <c r="Z1484" t="s">
        <v>51</v>
      </c>
      <c r="AA1484" t="s">
        <v>276</v>
      </c>
      <c r="AB1484" t="s">
        <v>236</v>
      </c>
      <c r="AC1484" t="s">
        <v>64</v>
      </c>
      <c r="AD1484" t="s">
        <v>479</v>
      </c>
      <c r="AE1484" t="s">
        <v>287</v>
      </c>
      <c r="AF1484" t="s">
        <v>69</v>
      </c>
      <c r="AG1484" t="s">
        <v>413</v>
      </c>
      <c r="AH1484" t="s">
        <v>71</v>
      </c>
      <c r="AI1484" t="s">
        <v>166</v>
      </c>
      <c r="AJ1484" t="s">
        <v>73</v>
      </c>
      <c r="AK1484" t="s">
        <v>167</v>
      </c>
      <c r="AL1484" t="s">
        <v>75</v>
      </c>
      <c r="AM1484" t="s">
        <v>76</v>
      </c>
      <c r="AN1484" t="s">
        <v>137</v>
      </c>
      <c r="AO1484" t="s">
        <v>78</v>
      </c>
      <c r="AP1484" t="s">
        <v>239</v>
      </c>
      <c r="AQ1484" t="s">
        <v>154</v>
      </c>
      <c r="AR1484" t="s">
        <v>64</v>
      </c>
      <c r="AS1484" t="s">
        <v>81</v>
      </c>
      <c r="AT1484" t="s">
        <v>171</v>
      </c>
      <c r="AU1484" t="s">
        <v>84</v>
      </c>
    </row>
    <row r="1485" spans="1:47" hidden="1" x14ac:dyDescent="0.3">
      <c r="A1485" t="s">
        <v>6627</v>
      </c>
      <c r="B1485" t="s">
        <v>6628</v>
      </c>
      <c r="C1485" s="1" t="str">
        <f t="shared" si="138"/>
        <v>21:0107</v>
      </c>
      <c r="D1485" s="1" t="str">
        <f t="shared" si="139"/>
        <v>21:0069</v>
      </c>
      <c r="E1485" t="s">
        <v>6629</v>
      </c>
      <c r="F1485" t="s">
        <v>6630</v>
      </c>
      <c r="H1485">
        <v>67.6747613</v>
      </c>
      <c r="I1485">
        <v>-107.2222264</v>
      </c>
      <c r="J1485" s="1" t="str">
        <f t="shared" si="140"/>
        <v>Till</v>
      </c>
      <c r="K1485" s="1" t="str">
        <f t="shared" si="141"/>
        <v>&lt;63 micron</v>
      </c>
      <c r="L1485" t="s">
        <v>51</v>
      </c>
      <c r="M1485" t="s">
        <v>253</v>
      </c>
      <c r="N1485" t="s">
        <v>53</v>
      </c>
      <c r="O1485" t="s">
        <v>258</v>
      </c>
      <c r="P1485" t="s">
        <v>405</v>
      </c>
      <c r="Q1485" t="s">
        <v>81</v>
      </c>
      <c r="R1485" t="s">
        <v>197</v>
      </c>
      <c r="S1485" t="s">
        <v>119</v>
      </c>
      <c r="T1485" t="s">
        <v>308</v>
      </c>
      <c r="U1485" t="s">
        <v>64</v>
      </c>
      <c r="V1485" t="s">
        <v>61</v>
      </c>
      <c r="W1485" t="s">
        <v>4972</v>
      </c>
      <c r="X1485" t="s">
        <v>209</v>
      </c>
      <c r="Y1485" t="s">
        <v>64</v>
      </c>
      <c r="Z1485" t="s">
        <v>51</v>
      </c>
      <c r="AA1485" t="s">
        <v>814</v>
      </c>
      <c r="AB1485" t="s">
        <v>134</v>
      </c>
      <c r="AC1485" t="s">
        <v>64</v>
      </c>
      <c r="AD1485" t="s">
        <v>122</v>
      </c>
      <c r="AE1485" t="s">
        <v>470</v>
      </c>
      <c r="AF1485" t="s">
        <v>69</v>
      </c>
      <c r="AG1485" t="s">
        <v>692</v>
      </c>
      <c r="AH1485" t="s">
        <v>71</v>
      </c>
      <c r="AI1485" t="s">
        <v>72</v>
      </c>
      <c r="AJ1485" t="s">
        <v>73</v>
      </c>
      <c r="AK1485" t="s">
        <v>264</v>
      </c>
      <c r="AL1485" t="s">
        <v>75</v>
      </c>
      <c r="AM1485" t="s">
        <v>76</v>
      </c>
      <c r="AN1485" t="s">
        <v>78</v>
      </c>
      <c r="AO1485" t="s">
        <v>168</v>
      </c>
      <c r="AP1485" t="s">
        <v>183</v>
      </c>
      <c r="AQ1485" t="s">
        <v>82</v>
      </c>
      <c r="AR1485" t="s">
        <v>64</v>
      </c>
      <c r="AS1485" t="s">
        <v>126</v>
      </c>
      <c r="AT1485" t="s">
        <v>140</v>
      </c>
      <c r="AU1485" t="s">
        <v>84</v>
      </c>
    </row>
    <row r="1486" spans="1:47" hidden="1" x14ac:dyDescent="0.3">
      <c r="A1486" t="s">
        <v>6631</v>
      </c>
      <c r="B1486" t="s">
        <v>6632</v>
      </c>
      <c r="C1486" s="1" t="str">
        <f t="shared" si="138"/>
        <v>21:0107</v>
      </c>
      <c r="D1486" s="1" t="str">
        <f t="shared" si="139"/>
        <v>21:0069</v>
      </c>
      <c r="E1486" t="s">
        <v>6633</v>
      </c>
      <c r="F1486" t="s">
        <v>6634</v>
      </c>
      <c r="H1486">
        <v>67.712628499999994</v>
      </c>
      <c r="I1486">
        <v>-107.2344363</v>
      </c>
      <c r="J1486" s="1" t="str">
        <f t="shared" si="140"/>
        <v>Till</v>
      </c>
      <c r="K1486" s="1" t="str">
        <f t="shared" si="141"/>
        <v>&lt;63 micron</v>
      </c>
      <c r="L1486" t="s">
        <v>51</v>
      </c>
      <c r="M1486" t="s">
        <v>81</v>
      </c>
      <c r="N1486" t="s">
        <v>53</v>
      </c>
      <c r="O1486" t="s">
        <v>112</v>
      </c>
      <c r="P1486" t="s">
        <v>250</v>
      </c>
      <c r="Q1486" t="s">
        <v>259</v>
      </c>
      <c r="R1486" t="s">
        <v>316</v>
      </c>
      <c r="S1486" t="s">
        <v>119</v>
      </c>
      <c r="T1486" t="s">
        <v>211</v>
      </c>
      <c r="U1486" t="s">
        <v>259</v>
      </c>
      <c r="V1486" t="s">
        <v>259</v>
      </c>
      <c r="W1486" t="s">
        <v>612</v>
      </c>
      <c r="X1486" t="s">
        <v>119</v>
      </c>
      <c r="Y1486" t="s">
        <v>64</v>
      </c>
      <c r="Z1486" t="s">
        <v>51</v>
      </c>
      <c r="AA1486" t="s">
        <v>276</v>
      </c>
      <c r="AB1486" t="s">
        <v>428</v>
      </c>
      <c r="AC1486" t="s">
        <v>64</v>
      </c>
      <c r="AD1486" t="s">
        <v>222</v>
      </c>
      <c r="AE1486" t="s">
        <v>419</v>
      </c>
      <c r="AF1486" t="s">
        <v>69</v>
      </c>
      <c r="AG1486" t="s">
        <v>384</v>
      </c>
      <c r="AH1486" t="s">
        <v>102</v>
      </c>
      <c r="AI1486" t="s">
        <v>474</v>
      </c>
      <c r="AJ1486" t="s">
        <v>73</v>
      </c>
      <c r="AK1486" t="s">
        <v>421</v>
      </c>
      <c r="AL1486" t="s">
        <v>75</v>
      </c>
      <c r="AM1486" t="s">
        <v>76</v>
      </c>
      <c r="AN1486" t="s">
        <v>78</v>
      </c>
      <c r="AO1486" t="s">
        <v>78</v>
      </c>
      <c r="AP1486" t="s">
        <v>474</v>
      </c>
      <c r="AQ1486" t="s">
        <v>55</v>
      </c>
      <c r="AR1486" t="s">
        <v>64</v>
      </c>
      <c r="AS1486" t="s">
        <v>117</v>
      </c>
      <c r="AT1486" t="s">
        <v>234</v>
      </c>
      <c r="AU1486" t="s">
        <v>84</v>
      </c>
    </row>
    <row r="1487" spans="1:47" hidden="1" x14ac:dyDescent="0.3">
      <c r="A1487" t="s">
        <v>6635</v>
      </c>
      <c r="B1487" t="s">
        <v>6636</v>
      </c>
      <c r="C1487" s="1" t="str">
        <f t="shared" si="138"/>
        <v>21:0107</v>
      </c>
      <c r="D1487" s="1" t="str">
        <f t="shared" si="139"/>
        <v>21:0069</v>
      </c>
      <c r="E1487" t="s">
        <v>6637</v>
      </c>
      <c r="F1487" t="s">
        <v>6638</v>
      </c>
      <c r="H1487">
        <v>67.522016899999997</v>
      </c>
      <c r="I1487">
        <v>-106.6242544</v>
      </c>
      <c r="J1487" s="1" t="str">
        <f t="shared" si="140"/>
        <v>Till</v>
      </c>
      <c r="K1487" s="1" t="str">
        <f t="shared" si="141"/>
        <v>&lt;63 micron</v>
      </c>
      <c r="L1487" t="s">
        <v>51</v>
      </c>
      <c r="M1487" t="s">
        <v>170</v>
      </c>
      <c r="N1487" t="s">
        <v>53</v>
      </c>
      <c r="O1487" t="s">
        <v>233</v>
      </c>
      <c r="P1487" t="s">
        <v>116</v>
      </c>
      <c r="Q1487" t="s">
        <v>81</v>
      </c>
      <c r="R1487" t="s">
        <v>413</v>
      </c>
      <c r="S1487" t="s">
        <v>97</v>
      </c>
      <c r="T1487" t="s">
        <v>354</v>
      </c>
      <c r="U1487" t="s">
        <v>64</v>
      </c>
      <c r="V1487" t="s">
        <v>95</v>
      </c>
      <c r="W1487" t="s">
        <v>1557</v>
      </c>
      <c r="X1487" t="s">
        <v>209</v>
      </c>
      <c r="Y1487" t="s">
        <v>64</v>
      </c>
      <c r="Z1487" t="s">
        <v>51</v>
      </c>
      <c r="AA1487" t="s">
        <v>152</v>
      </c>
      <c r="AB1487" t="s">
        <v>102</v>
      </c>
      <c r="AC1487" t="s">
        <v>64</v>
      </c>
      <c r="AD1487" t="s">
        <v>275</v>
      </c>
      <c r="AE1487" t="s">
        <v>162</v>
      </c>
      <c r="AF1487" t="s">
        <v>69</v>
      </c>
      <c r="AG1487" t="s">
        <v>382</v>
      </c>
      <c r="AH1487" t="s">
        <v>71</v>
      </c>
      <c r="AI1487" t="s">
        <v>207</v>
      </c>
      <c r="AJ1487" t="s">
        <v>73</v>
      </c>
      <c r="AK1487" t="s">
        <v>167</v>
      </c>
      <c r="AL1487" t="s">
        <v>75</v>
      </c>
      <c r="AM1487" t="s">
        <v>76</v>
      </c>
      <c r="AN1487" t="s">
        <v>78</v>
      </c>
      <c r="AO1487" t="s">
        <v>78</v>
      </c>
      <c r="AP1487" t="s">
        <v>63</v>
      </c>
      <c r="AQ1487" t="s">
        <v>117</v>
      </c>
      <c r="AR1487" t="s">
        <v>64</v>
      </c>
      <c r="AS1487" t="s">
        <v>81</v>
      </c>
      <c r="AT1487" t="s">
        <v>273</v>
      </c>
      <c r="AU1487" t="s">
        <v>84</v>
      </c>
    </row>
    <row r="1488" spans="1:47" hidden="1" x14ac:dyDescent="0.3">
      <c r="A1488" t="s">
        <v>6639</v>
      </c>
      <c r="B1488" t="s">
        <v>6640</v>
      </c>
      <c r="C1488" s="1" t="str">
        <f t="shared" si="138"/>
        <v>21:0107</v>
      </c>
      <c r="D1488" s="1" t="str">
        <f t="shared" si="139"/>
        <v>21:0069</v>
      </c>
      <c r="E1488" t="s">
        <v>6641</v>
      </c>
      <c r="F1488" t="s">
        <v>6642</v>
      </c>
      <c r="H1488">
        <v>67.573185800000005</v>
      </c>
      <c r="I1488">
        <v>-106.9223442</v>
      </c>
      <c r="J1488" s="1" t="str">
        <f t="shared" si="140"/>
        <v>Till</v>
      </c>
      <c r="K1488" s="1" t="str">
        <f t="shared" si="141"/>
        <v>&lt;63 micron</v>
      </c>
      <c r="L1488" t="s">
        <v>51</v>
      </c>
      <c r="M1488" t="s">
        <v>81</v>
      </c>
      <c r="N1488" t="s">
        <v>53</v>
      </c>
      <c r="O1488" t="s">
        <v>233</v>
      </c>
      <c r="P1488" t="s">
        <v>309</v>
      </c>
      <c r="Q1488" t="s">
        <v>81</v>
      </c>
      <c r="R1488" t="s">
        <v>217</v>
      </c>
      <c r="S1488" t="s">
        <v>63</v>
      </c>
      <c r="T1488" t="s">
        <v>136</v>
      </c>
      <c r="U1488" t="s">
        <v>64</v>
      </c>
      <c r="V1488" t="s">
        <v>147</v>
      </c>
      <c r="W1488" t="s">
        <v>191</v>
      </c>
      <c r="X1488" t="s">
        <v>114</v>
      </c>
      <c r="Y1488" t="s">
        <v>64</v>
      </c>
      <c r="Z1488" t="s">
        <v>51</v>
      </c>
      <c r="AA1488" t="s">
        <v>192</v>
      </c>
      <c r="AB1488" t="s">
        <v>606</v>
      </c>
      <c r="AC1488" t="s">
        <v>64</v>
      </c>
      <c r="AD1488" t="s">
        <v>719</v>
      </c>
      <c r="AE1488" t="s">
        <v>276</v>
      </c>
      <c r="AF1488" t="s">
        <v>69</v>
      </c>
      <c r="AG1488" t="s">
        <v>814</v>
      </c>
      <c r="AH1488" t="s">
        <v>71</v>
      </c>
      <c r="AI1488" t="s">
        <v>72</v>
      </c>
      <c r="AJ1488" t="s">
        <v>73</v>
      </c>
      <c r="AK1488" t="s">
        <v>314</v>
      </c>
      <c r="AL1488" t="s">
        <v>75</v>
      </c>
      <c r="AM1488" t="s">
        <v>76</v>
      </c>
      <c r="AN1488" t="s">
        <v>78</v>
      </c>
      <c r="AO1488" t="s">
        <v>219</v>
      </c>
      <c r="AP1488" t="s">
        <v>72</v>
      </c>
      <c r="AQ1488" t="s">
        <v>77</v>
      </c>
      <c r="AR1488" t="s">
        <v>64</v>
      </c>
      <c r="AS1488" t="s">
        <v>299</v>
      </c>
      <c r="AT1488" t="s">
        <v>217</v>
      </c>
      <c r="AU1488" t="s">
        <v>84</v>
      </c>
    </row>
    <row r="1489" spans="1:47" hidden="1" x14ac:dyDescent="0.3">
      <c r="A1489" t="s">
        <v>6643</v>
      </c>
      <c r="B1489" t="s">
        <v>6644</v>
      </c>
      <c r="C1489" s="1" t="str">
        <f t="shared" si="138"/>
        <v>21:0107</v>
      </c>
      <c r="D1489" s="1" t="str">
        <f t="shared" si="139"/>
        <v>21:0069</v>
      </c>
      <c r="E1489" t="s">
        <v>6645</v>
      </c>
      <c r="F1489" t="s">
        <v>6646</v>
      </c>
      <c r="H1489">
        <v>67.564224199999998</v>
      </c>
      <c r="I1489">
        <v>-106.7417664</v>
      </c>
      <c r="J1489" s="1" t="str">
        <f t="shared" si="140"/>
        <v>Till</v>
      </c>
      <c r="K1489" s="1" t="str">
        <f t="shared" si="141"/>
        <v>&lt;63 micron</v>
      </c>
      <c r="L1489" t="s">
        <v>51</v>
      </c>
      <c r="M1489" t="s">
        <v>398</v>
      </c>
      <c r="N1489" t="s">
        <v>53</v>
      </c>
      <c r="O1489" t="s">
        <v>270</v>
      </c>
      <c r="P1489" t="s">
        <v>281</v>
      </c>
      <c r="Q1489" t="s">
        <v>81</v>
      </c>
      <c r="R1489" t="s">
        <v>272</v>
      </c>
      <c r="S1489" t="s">
        <v>209</v>
      </c>
      <c r="T1489" t="s">
        <v>327</v>
      </c>
      <c r="U1489" t="s">
        <v>259</v>
      </c>
      <c r="V1489" t="s">
        <v>95</v>
      </c>
      <c r="W1489" t="s">
        <v>1078</v>
      </c>
      <c r="X1489" t="s">
        <v>72</v>
      </c>
      <c r="Y1489" t="s">
        <v>64</v>
      </c>
      <c r="Z1489" t="s">
        <v>51</v>
      </c>
      <c r="AA1489" t="s">
        <v>470</v>
      </c>
      <c r="AB1489" t="s">
        <v>236</v>
      </c>
      <c r="AC1489" t="s">
        <v>64</v>
      </c>
      <c r="AD1489" t="s">
        <v>577</v>
      </c>
      <c r="AE1489" t="s">
        <v>162</v>
      </c>
      <c r="AF1489" t="s">
        <v>69</v>
      </c>
      <c r="AG1489" t="s">
        <v>123</v>
      </c>
      <c r="AH1489" t="s">
        <v>194</v>
      </c>
      <c r="AI1489" t="s">
        <v>58</v>
      </c>
      <c r="AJ1489" t="s">
        <v>73</v>
      </c>
      <c r="AK1489" t="s">
        <v>339</v>
      </c>
      <c r="AL1489" t="s">
        <v>75</v>
      </c>
      <c r="AM1489" t="s">
        <v>76</v>
      </c>
      <c r="AN1489" t="s">
        <v>78</v>
      </c>
      <c r="AO1489" t="s">
        <v>104</v>
      </c>
      <c r="AP1489" t="s">
        <v>166</v>
      </c>
      <c r="AQ1489" t="s">
        <v>299</v>
      </c>
      <c r="AR1489" t="s">
        <v>64</v>
      </c>
      <c r="AS1489" t="s">
        <v>81</v>
      </c>
      <c r="AT1489" t="s">
        <v>6647</v>
      </c>
      <c r="AU1489" t="s">
        <v>84</v>
      </c>
    </row>
    <row r="1490" spans="1:47" hidden="1" x14ac:dyDescent="0.3">
      <c r="A1490" t="s">
        <v>6648</v>
      </c>
      <c r="B1490" t="s">
        <v>6649</v>
      </c>
      <c r="C1490" s="1" t="str">
        <f t="shared" si="138"/>
        <v>21:0107</v>
      </c>
      <c r="D1490" s="1" t="str">
        <f t="shared" si="139"/>
        <v>21:0069</v>
      </c>
      <c r="E1490" t="s">
        <v>6650</v>
      </c>
      <c r="F1490" t="s">
        <v>6651</v>
      </c>
      <c r="H1490">
        <v>67.573312599999994</v>
      </c>
      <c r="I1490">
        <v>-106.5357911</v>
      </c>
      <c r="J1490" s="1" t="str">
        <f t="shared" si="140"/>
        <v>Till</v>
      </c>
      <c r="K1490" s="1" t="str">
        <f t="shared" si="141"/>
        <v>&lt;63 micron</v>
      </c>
      <c r="L1490" t="s">
        <v>51</v>
      </c>
      <c r="M1490" t="s">
        <v>126</v>
      </c>
      <c r="N1490" t="s">
        <v>53</v>
      </c>
      <c r="O1490" t="s">
        <v>112</v>
      </c>
      <c r="P1490" t="s">
        <v>595</v>
      </c>
      <c r="Q1490" t="s">
        <v>56</v>
      </c>
      <c r="R1490" t="s">
        <v>156</v>
      </c>
      <c r="S1490" t="s">
        <v>63</v>
      </c>
      <c r="T1490" t="s">
        <v>363</v>
      </c>
      <c r="U1490" t="s">
        <v>64</v>
      </c>
      <c r="V1490" t="s">
        <v>95</v>
      </c>
      <c r="W1490" t="s">
        <v>246</v>
      </c>
      <c r="X1490" t="s">
        <v>58</v>
      </c>
      <c r="Y1490" t="s">
        <v>259</v>
      </c>
      <c r="Z1490" t="s">
        <v>51</v>
      </c>
      <c r="AA1490" t="s">
        <v>176</v>
      </c>
      <c r="AB1490" t="s">
        <v>236</v>
      </c>
      <c r="AC1490" t="s">
        <v>64</v>
      </c>
      <c r="AD1490" t="s">
        <v>165</v>
      </c>
      <c r="AE1490" t="s">
        <v>419</v>
      </c>
      <c r="AF1490" t="s">
        <v>69</v>
      </c>
      <c r="AG1490" t="s">
        <v>136</v>
      </c>
      <c r="AH1490" t="s">
        <v>71</v>
      </c>
      <c r="AI1490" t="s">
        <v>166</v>
      </c>
      <c r="AJ1490" t="s">
        <v>73</v>
      </c>
      <c r="AK1490" t="s">
        <v>473</v>
      </c>
      <c r="AL1490" t="s">
        <v>75</v>
      </c>
      <c r="AM1490" t="s">
        <v>406</v>
      </c>
      <c r="AN1490" t="s">
        <v>137</v>
      </c>
      <c r="AO1490" t="s">
        <v>78</v>
      </c>
      <c r="AP1490" t="s">
        <v>702</v>
      </c>
      <c r="AQ1490" t="s">
        <v>126</v>
      </c>
      <c r="AR1490" t="s">
        <v>64</v>
      </c>
      <c r="AS1490" t="s">
        <v>81</v>
      </c>
      <c r="AT1490" t="s">
        <v>316</v>
      </c>
      <c r="AU1490" t="s">
        <v>84</v>
      </c>
    </row>
    <row r="1491" spans="1:47" hidden="1" x14ac:dyDescent="0.3">
      <c r="A1491" t="s">
        <v>6652</v>
      </c>
      <c r="B1491" t="s">
        <v>6653</v>
      </c>
      <c r="C1491" s="1" t="str">
        <f t="shared" si="138"/>
        <v>21:0107</v>
      </c>
      <c r="D1491" s="1" t="str">
        <f t="shared" si="139"/>
        <v>21:0069</v>
      </c>
      <c r="E1491" t="s">
        <v>6654</v>
      </c>
      <c r="F1491" t="s">
        <v>6655</v>
      </c>
      <c r="H1491">
        <v>67.604840800000005</v>
      </c>
      <c r="I1491">
        <v>-106.6466034</v>
      </c>
      <c r="J1491" s="1" t="str">
        <f t="shared" si="140"/>
        <v>Till</v>
      </c>
      <c r="K1491" s="1" t="str">
        <f t="shared" si="141"/>
        <v>&lt;63 micron</v>
      </c>
      <c r="L1491" t="s">
        <v>51</v>
      </c>
      <c r="M1491" t="s">
        <v>92</v>
      </c>
      <c r="N1491" t="s">
        <v>116</v>
      </c>
      <c r="O1491" t="s">
        <v>189</v>
      </c>
      <c r="P1491" t="s">
        <v>81</v>
      </c>
      <c r="Q1491" t="s">
        <v>56</v>
      </c>
      <c r="R1491" t="s">
        <v>249</v>
      </c>
      <c r="S1491" t="s">
        <v>97</v>
      </c>
      <c r="T1491" t="s">
        <v>338</v>
      </c>
      <c r="U1491" t="s">
        <v>64</v>
      </c>
      <c r="V1491" t="s">
        <v>95</v>
      </c>
      <c r="W1491" t="s">
        <v>165</v>
      </c>
      <c r="X1491" t="s">
        <v>72</v>
      </c>
      <c r="Y1491" t="s">
        <v>64</v>
      </c>
      <c r="Z1491" t="s">
        <v>51</v>
      </c>
      <c r="AA1491" t="s">
        <v>276</v>
      </c>
      <c r="AB1491" t="s">
        <v>99</v>
      </c>
      <c r="AC1491" t="s">
        <v>81</v>
      </c>
      <c r="AD1491" t="s">
        <v>1046</v>
      </c>
      <c r="AE1491" t="s">
        <v>223</v>
      </c>
      <c r="AF1491" t="s">
        <v>69</v>
      </c>
      <c r="AG1491" t="s">
        <v>316</v>
      </c>
      <c r="AH1491" t="s">
        <v>194</v>
      </c>
      <c r="AI1491" t="s">
        <v>119</v>
      </c>
      <c r="AJ1491" t="s">
        <v>73</v>
      </c>
      <c r="AK1491" t="s">
        <v>105</v>
      </c>
      <c r="AL1491" t="s">
        <v>75</v>
      </c>
      <c r="AM1491" t="s">
        <v>76</v>
      </c>
      <c r="AN1491" t="s">
        <v>154</v>
      </c>
      <c r="AO1491" t="s">
        <v>78</v>
      </c>
      <c r="AP1491" t="s">
        <v>636</v>
      </c>
      <c r="AQ1491" t="s">
        <v>77</v>
      </c>
      <c r="AR1491" t="s">
        <v>64</v>
      </c>
      <c r="AS1491" t="s">
        <v>81</v>
      </c>
      <c r="AT1491" t="s">
        <v>145</v>
      </c>
      <c r="AU1491" t="s">
        <v>84</v>
      </c>
    </row>
    <row r="1492" spans="1:47" hidden="1" x14ac:dyDescent="0.3">
      <c r="A1492" t="s">
        <v>6656</v>
      </c>
      <c r="B1492" t="s">
        <v>6657</v>
      </c>
      <c r="C1492" s="1" t="str">
        <f t="shared" si="138"/>
        <v>21:0107</v>
      </c>
      <c r="D1492" s="1" t="str">
        <f t="shared" si="139"/>
        <v>21:0069</v>
      </c>
      <c r="E1492" t="s">
        <v>6658</v>
      </c>
      <c r="F1492" t="s">
        <v>6659</v>
      </c>
      <c r="H1492">
        <v>67.644515499999997</v>
      </c>
      <c r="I1492">
        <v>-106.9299255</v>
      </c>
      <c r="J1492" s="1" t="str">
        <f t="shared" si="140"/>
        <v>Till</v>
      </c>
      <c r="K1492" s="1" t="str">
        <f t="shared" si="141"/>
        <v>&lt;63 micron</v>
      </c>
      <c r="L1492" t="s">
        <v>51</v>
      </c>
      <c r="M1492" t="s">
        <v>117</v>
      </c>
      <c r="N1492" t="s">
        <v>116</v>
      </c>
      <c r="O1492" t="s">
        <v>375</v>
      </c>
      <c r="P1492" t="s">
        <v>398</v>
      </c>
      <c r="Q1492" t="s">
        <v>56</v>
      </c>
      <c r="R1492" t="s">
        <v>93</v>
      </c>
      <c r="S1492" t="s">
        <v>63</v>
      </c>
      <c r="T1492" t="s">
        <v>211</v>
      </c>
      <c r="U1492" t="s">
        <v>64</v>
      </c>
      <c r="V1492" t="s">
        <v>61</v>
      </c>
      <c r="W1492" t="s">
        <v>1277</v>
      </c>
      <c r="X1492" t="s">
        <v>58</v>
      </c>
      <c r="Y1492" t="s">
        <v>64</v>
      </c>
      <c r="Z1492" t="s">
        <v>51</v>
      </c>
      <c r="AA1492" t="s">
        <v>98</v>
      </c>
      <c r="AB1492" t="s">
        <v>236</v>
      </c>
      <c r="AC1492" t="s">
        <v>64</v>
      </c>
      <c r="AD1492" t="s">
        <v>1064</v>
      </c>
      <c r="AE1492" t="s">
        <v>152</v>
      </c>
      <c r="AF1492" t="s">
        <v>94</v>
      </c>
      <c r="AG1492" t="s">
        <v>316</v>
      </c>
      <c r="AH1492" t="s">
        <v>71</v>
      </c>
      <c r="AI1492" t="s">
        <v>232</v>
      </c>
      <c r="AJ1492" t="s">
        <v>73</v>
      </c>
      <c r="AK1492" t="s">
        <v>339</v>
      </c>
      <c r="AL1492" t="s">
        <v>75</v>
      </c>
      <c r="AM1492" t="s">
        <v>406</v>
      </c>
      <c r="AN1492" t="s">
        <v>78</v>
      </c>
      <c r="AO1492" t="s">
        <v>78</v>
      </c>
      <c r="AP1492" t="s">
        <v>250</v>
      </c>
      <c r="AQ1492" t="s">
        <v>77</v>
      </c>
      <c r="AR1492" t="s">
        <v>64</v>
      </c>
      <c r="AS1492" t="s">
        <v>81</v>
      </c>
      <c r="AT1492" t="s">
        <v>308</v>
      </c>
      <c r="AU1492" t="s">
        <v>84</v>
      </c>
    </row>
    <row r="1493" spans="1:47" hidden="1" x14ac:dyDescent="0.3">
      <c r="A1493" t="s">
        <v>6660</v>
      </c>
      <c r="B1493" t="s">
        <v>6661</v>
      </c>
      <c r="C1493" s="1" t="str">
        <f t="shared" si="138"/>
        <v>21:0107</v>
      </c>
      <c r="D1493" s="1" t="str">
        <f t="shared" si="139"/>
        <v>21:0069</v>
      </c>
      <c r="E1493" t="s">
        <v>6662</v>
      </c>
      <c r="F1493" t="s">
        <v>6663</v>
      </c>
      <c r="H1493">
        <v>67.641654700000004</v>
      </c>
      <c r="I1493">
        <v>-106.7555655</v>
      </c>
      <c r="J1493" s="1" t="str">
        <f t="shared" si="140"/>
        <v>Till</v>
      </c>
      <c r="K1493" s="1" t="str">
        <f t="shared" si="141"/>
        <v>&lt;63 micron</v>
      </c>
      <c r="L1493" t="s">
        <v>60</v>
      </c>
      <c r="M1493" t="s">
        <v>78</v>
      </c>
      <c r="N1493" t="s">
        <v>116</v>
      </c>
      <c r="O1493" t="s">
        <v>457</v>
      </c>
      <c r="P1493" t="s">
        <v>60</v>
      </c>
      <c r="Q1493" t="s">
        <v>81</v>
      </c>
      <c r="R1493" t="s">
        <v>354</v>
      </c>
      <c r="S1493" t="s">
        <v>97</v>
      </c>
      <c r="T1493" t="s">
        <v>346</v>
      </c>
      <c r="U1493" t="s">
        <v>64</v>
      </c>
      <c r="V1493" t="s">
        <v>154</v>
      </c>
      <c r="W1493" t="s">
        <v>165</v>
      </c>
      <c r="X1493" t="s">
        <v>72</v>
      </c>
      <c r="Y1493" t="s">
        <v>64</v>
      </c>
      <c r="Z1493" t="s">
        <v>51</v>
      </c>
      <c r="AA1493" t="s">
        <v>287</v>
      </c>
      <c r="AB1493" t="s">
        <v>274</v>
      </c>
      <c r="AC1493" t="s">
        <v>64</v>
      </c>
      <c r="AD1493" t="s">
        <v>1064</v>
      </c>
      <c r="AE1493" t="s">
        <v>178</v>
      </c>
      <c r="AF1493" t="s">
        <v>69</v>
      </c>
      <c r="AG1493" t="s">
        <v>192</v>
      </c>
      <c r="AH1493" t="s">
        <v>71</v>
      </c>
      <c r="AI1493" t="s">
        <v>169</v>
      </c>
      <c r="AJ1493" t="s">
        <v>73</v>
      </c>
      <c r="AK1493" t="s">
        <v>405</v>
      </c>
      <c r="AL1493" t="s">
        <v>75</v>
      </c>
      <c r="AM1493" t="s">
        <v>76</v>
      </c>
      <c r="AN1493" t="s">
        <v>78</v>
      </c>
      <c r="AO1493" t="s">
        <v>78</v>
      </c>
      <c r="AP1493" t="s">
        <v>600</v>
      </c>
      <c r="AQ1493" t="s">
        <v>139</v>
      </c>
      <c r="AR1493" t="s">
        <v>64</v>
      </c>
      <c r="AS1493" t="s">
        <v>139</v>
      </c>
      <c r="AT1493" t="s">
        <v>308</v>
      </c>
      <c r="AU1493" t="s">
        <v>84</v>
      </c>
    </row>
    <row r="1494" spans="1:47" hidden="1" x14ac:dyDescent="0.3">
      <c r="A1494" t="s">
        <v>6664</v>
      </c>
      <c r="B1494" t="s">
        <v>6665</v>
      </c>
      <c r="C1494" s="1" t="str">
        <f t="shared" si="138"/>
        <v>21:0107</v>
      </c>
      <c r="D1494" s="1" t="str">
        <f t="shared" si="139"/>
        <v>21:0069</v>
      </c>
      <c r="E1494" t="s">
        <v>6662</v>
      </c>
      <c r="F1494" t="s">
        <v>6666</v>
      </c>
      <c r="H1494">
        <v>67.641654700000004</v>
      </c>
      <c r="I1494">
        <v>-106.7555655</v>
      </c>
      <c r="J1494" s="1" t="str">
        <f t="shared" si="140"/>
        <v>Till</v>
      </c>
      <c r="K1494" s="1" t="str">
        <f t="shared" si="141"/>
        <v>&lt;63 micron</v>
      </c>
      <c r="L1494" t="s">
        <v>51</v>
      </c>
      <c r="M1494" t="s">
        <v>81</v>
      </c>
      <c r="N1494" t="s">
        <v>116</v>
      </c>
      <c r="O1494" t="s">
        <v>397</v>
      </c>
      <c r="P1494" t="s">
        <v>196</v>
      </c>
      <c r="Q1494" t="s">
        <v>56</v>
      </c>
      <c r="R1494" t="s">
        <v>273</v>
      </c>
      <c r="S1494" t="s">
        <v>97</v>
      </c>
      <c r="T1494" t="s">
        <v>284</v>
      </c>
      <c r="U1494" t="s">
        <v>64</v>
      </c>
      <c r="V1494" t="s">
        <v>154</v>
      </c>
      <c r="W1494" t="s">
        <v>247</v>
      </c>
      <c r="X1494" t="s">
        <v>58</v>
      </c>
      <c r="Y1494" t="s">
        <v>64</v>
      </c>
      <c r="Z1494" t="s">
        <v>51</v>
      </c>
      <c r="AA1494" t="s">
        <v>337</v>
      </c>
      <c r="AB1494" t="s">
        <v>306</v>
      </c>
      <c r="AC1494" t="s">
        <v>64</v>
      </c>
      <c r="AD1494" t="s">
        <v>246</v>
      </c>
      <c r="AE1494" t="s">
        <v>281</v>
      </c>
      <c r="AF1494" t="s">
        <v>69</v>
      </c>
      <c r="AG1494" t="s">
        <v>548</v>
      </c>
      <c r="AH1494" t="s">
        <v>71</v>
      </c>
      <c r="AI1494" t="s">
        <v>474</v>
      </c>
      <c r="AJ1494" t="s">
        <v>73</v>
      </c>
      <c r="AK1494" t="s">
        <v>91</v>
      </c>
      <c r="AL1494" t="s">
        <v>75</v>
      </c>
      <c r="AM1494" t="s">
        <v>76</v>
      </c>
      <c r="AN1494" t="s">
        <v>78</v>
      </c>
      <c r="AO1494" t="s">
        <v>251</v>
      </c>
      <c r="AP1494" t="s">
        <v>332</v>
      </c>
      <c r="AQ1494" t="s">
        <v>126</v>
      </c>
      <c r="AR1494" t="s">
        <v>64</v>
      </c>
      <c r="AS1494" t="s">
        <v>81</v>
      </c>
      <c r="AT1494" t="s">
        <v>217</v>
      </c>
      <c r="AU1494" t="s">
        <v>6667</v>
      </c>
    </row>
    <row r="1495" spans="1:47" hidden="1" x14ac:dyDescent="0.3">
      <c r="A1495" t="s">
        <v>6668</v>
      </c>
      <c r="B1495" t="s">
        <v>6669</v>
      </c>
      <c r="C1495" s="1" t="str">
        <f t="shared" si="138"/>
        <v>21:0107</v>
      </c>
      <c r="D1495" s="1" t="str">
        <f t="shared" si="139"/>
        <v>21:0069</v>
      </c>
      <c r="E1495" t="s">
        <v>6670</v>
      </c>
      <c r="F1495" t="s">
        <v>6671</v>
      </c>
      <c r="H1495">
        <v>67.647256600000006</v>
      </c>
      <c r="I1495">
        <v>-106.535303</v>
      </c>
      <c r="J1495" s="1" t="str">
        <f t="shared" si="140"/>
        <v>Till</v>
      </c>
      <c r="K1495" s="1" t="str">
        <f t="shared" si="141"/>
        <v>&lt;63 micron</v>
      </c>
      <c r="L1495" t="s">
        <v>51</v>
      </c>
      <c r="M1495" t="s">
        <v>91</v>
      </c>
      <c r="N1495" t="s">
        <v>81</v>
      </c>
      <c r="O1495" t="s">
        <v>457</v>
      </c>
      <c r="P1495" t="s">
        <v>474</v>
      </c>
      <c r="Q1495" t="s">
        <v>81</v>
      </c>
      <c r="R1495" t="s">
        <v>414</v>
      </c>
      <c r="S1495" t="s">
        <v>114</v>
      </c>
      <c r="T1495" t="s">
        <v>273</v>
      </c>
      <c r="U1495" t="s">
        <v>64</v>
      </c>
      <c r="V1495" t="s">
        <v>95</v>
      </c>
      <c r="W1495" t="s">
        <v>170</v>
      </c>
      <c r="X1495" t="s">
        <v>209</v>
      </c>
      <c r="Y1495" t="s">
        <v>64</v>
      </c>
      <c r="Z1495" t="s">
        <v>51</v>
      </c>
      <c r="AA1495" t="s">
        <v>162</v>
      </c>
      <c r="AB1495" t="s">
        <v>102</v>
      </c>
      <c r="AC1495" t="s">
        <v>64</v>
      </c>
      <c r="AD1495" t="s">
        <v>992</v>
      </c>
      <c r="AE1495" t="s">
        <v>507</v>
      </c>
      <c r="AF1495" t="s">
        <v>69</v>
      </c>
      <c r="AG1495" t="s">
        <v>296</v>
      </c>
      <c r="AH1495" t="s">
        <v>71</v>
      </c>
      <c r="AI1495" t="s">
        <v>58</v>
      </c>
      <c r="AJ1495" t="s">
        <v>73</v>
      </c>
      <c r="AK1495" t="s">
        <v>116</v>
      </c>
      <c r="AL1495" t="s">
        <v>75</v>
      </c>
      <c r="AM1495" t="s">
        <v>76</v>
      </c>
      <c r="AN1495" t="s">
        <v>78</v>
      </c>
      <c r="AO1495" t="s">
        <v>78</v>
      </c>
      <c r="AP1495" t="s">
        <v>293</v>
      </c>
      <c r="AQ1495" t="s">
        <v>117</v>
      </c>
      <c r="AR1495" t="s">
        <v>64</v>
      </c>
      <c r="AS1495" t="s">
        <v>77</v>
      </c>
      <c r="AT1495" t="s">
        <v>435</v>
      </c>
      <c r="AU1495" t="s">
        <v>84</v>
      </c>
    </row>
    <row r="1496" spans="1:47" hidden="1" x14ac:dyDescent="0.3">
      <c r="A1496" t="s">
        <v>6672</v>
      </c>
      <c r="B1496" t="s">
        <v>6673</v>
      </c>
      <c r="C1496" s="1" t="str">
        <f t="shared" si="138"/>
        <v>21:0107</v>
      </c>
      <c r="D1496" s="1" t="str">
        <f t="shared" si="139"/>
        <v>21:0069</v>
      </c>
      <c r="E1496" t="s">
        <v>6674</v>
      </c>
      <c r="F1496" t="s">
        <v>6675</v>
      </c>
      <c r="H1496">
        <v>67.685236399999994</v>
      </c>
      <c r="I1496">
        <v>-106.6622595</v>
      </c>
      <c r="J1496" s="1" t="str">
        <f t="shared" si="140"/>
        <v>Till</v>
      </c>
      <c r="K1496" s="1" t="str">
        <f t="shared" si="141"/>
        <v>&lt;63 micron</v>
      </c>
      <c r="L1496" t="s">
        <v>51</v>
      </c>
      <c r="M1496" t="s">
        <v>55</v>
      </c>
      <c r="N1496" t="s">
        <v>53</v>
      </c>
      <c r="O1496" t="s">
        <v>707</v>
      </c>
      <c r="P1496" t="s">
        <v>52</v>
      </c>
      <c r="Q1496" t="s">
        <v>81</v>
      </c>
      <c r="R1496" t="s">
        <v>382</v>
      </c>
      <c r="S1496" t="s">
        <v>119</v>
      </c>
      <c r="T1496" t="s">
        <v>363</v>
      </c>
      <c r="U1496" t="s">
        <v>64</v>
      </c>
      <c r="V1496" t="s">
        <v>154</v>
      </c>
      <c r="W1496" t="s">
        <v>1293</v>
      </c>
      <c r="X1496" t="s">
        <v>72</v>
      </c>
      <c r="Y1496" t="s">
        <v>64</v>
      </c>
      <c r="Z1496" t="s">
        <v>51</v>
      </c>
      <c r="AA1496" t="s">
        <v>337</v>
      </c>
      <c r="AB1496" t="s">
        <v>236</v>
      </c>
      <c r="AC1496" t="s">
        <v>64</v>
      </c>
      <c r="AD1496" t="s">
        <v>415</v>
      </c>
      <c r="AE1496" t="s">
        <v>111</v>
      </c>
      <c r="AF1496" t="s">
        <v>156</v>
      </c>
      <c r="AG1496" t="s">
        <v>338</v>
      </c>
      <c r="AH1496" t="s">
        <v>102</v>
      </c>
      <c r="AI1496" t="s">
        <v>250</v>
      </c>
      <c r="AJ1496" t="s">
        <v>73</v>
      </c>
      <c r="AK1496" t="s">
        <v>405</v>
      </c>
      <c r="AL1496" t="s">
        <v>75</v>
      </c>
      <c r="AM1496" t="s">
        <v>76</v>
      </c>
      <c r="AN1496" t="s">
        <v>259</v>
      </c>
      <c r="AO1496" t="s">
        <v>78</v>
      </c>
      <c r="AP1496" t="s">
        <v>298</v>
      </c>
      <c r="AQ1496" t="s">
        <v>61</v>
      </c>
      <c r="AR1496" t="s">
        <v>64</v>
      </c>
      <c r="AS1496" t="s">
        <v>81</v>
      </c>
      <c r="AT1496" t="s">
        <v>171</v>
      </c>
      <c r="AU1496" t="s">
        <v>84</v>
      </c>
    </row>
    <row r="1497" spans="1:47" hidden="1" x14ac:dyDescent="0.3">
      <c r="A1497" t="s">
        <v>6676</v>
      </c>
      <c r="B1497" t="s">
        <v>6677</v>
      </c>
      <c r="C1497" s="1" t="str">
        <f t="shared" si="138"/>
        <v>21:0107</v>
      </c>
      <c r="D1497" s="1" t="str">
        <f t="shared" si="139"/>
        <v>21:0069</v>
      </c>
      <c r="E1497" t="s">
        <v>6678</v>
      </c>
      <c r="F1497" t="s">
        <v>6679</v>
      </c>
      <c r="H1497">
        <v>67.689449999999994</v>
      </c>
      <c r="I1497">
        <v>-106.86402030000001</v>
      </c>
      <c r="J1497" s="1" t="str">
        <f t="shared" si="140"/>
        <v>Till</v>
      </c>
      <c r="K1497" s="1" t="str">
        <f t="shared" si="141"/>
        <v>&lt;63 micron</v>
      </c>
      <c r="L1497" t="s">
        <v>51</v>
      </c>
      <c r="M1497" t="s">
        <v>139</v>
      </c>
      <c r="N1497" t="s">
        <v>53</v>
      </c>
      <c r="O1497" t="s">
        <v>315</v>
      </c>
      <c r="P1497" t="s">
        <v>207</v>
      </c>
      <c r="Q1497" t="s">
        <v>56</v>
      </c>
      <c r="R1497" t="s">
        <v>316</v>
      </c>
      <c r="S1497" t="s">
        <v>181</v>
      </c>
      <c r="T1497" t="s">
        <v>382</v>
      </c>
      <c r="U1497" t="s">
        <v>64</v>
      </c>
      <c r="V1497" t="s">
        <v>95</v>
      </c>
      <c r="W1497" t="s">
        <v>1757</v>
      </c>
      <c r="X1497" t="s">
        <v>209</v>
      </c>
      <c r="Y1497" t="s">
        <v>64</v>
      </c>
      <c r="Z1497" t="s">
        <v>51</v>
      </c>
      <c r="AA1497" t="s">
        <v>152</v>
      </c>
      <c r="AB1497" t="s">
        <v>236</v>
      </c>
      <c r="AC1497" t="s">
        <v>64</v>
      </c>
      <c r="AD1497" t="s">
        <v>286</v>
      </c>
      <c r="AE1497" t="s">
        <v>507</v>
      </c>
      <c r="AF1497" t="s">
        <v>69</v>
      </c>
      <c r="AG1497" t="s">
        <v>296</v>
      </c>
      <c r="AH1497" t="s">
        <v>194</v>
      </c>
      <c r="AI1497" t="s">
        <v>195</v>
      </c>
      <c r="AJ1497" t="s">
        <v>73</v>
      </c>
      <c r="AK1497" t="s">
        <v>297</v>
      </c>
      <c r="AL1497" t="s">
        <v>75</v>
      </c>
      <c r="AM1497" t="s">
        <v>282</v>
      </c>
      <c r="AN1497" t="s">
        <v>78</v>
      </c>
      <c r="AO1497" t="s">
        <v>78</v>
      </c>
      <c r="AP1497" t="s">
        <v>293</v>
      </c>
      <c r="AQ1497" t="s">
        <v>92</v>
      </c>
      <c r="AR1497" t="s">
        <v>64</v>
      </c>
      <c r="AS1497" t="s">
        <v>81</v>
      </c>
      <c r="AT1497" t="s">
        <v>171</v>
      </c>
      <c r="AU1497" t="s">
        <v>84</v>
      </c>
    </row>
    <row r="1498" spans="1:47" hidden="1" x14ac:dyDescent="0.3">
      <c r="A1498" t="s">
        <v>6680</v>
      </c>
      <c r="B1498" t="s">
        <v>6681</v>
      </c>
      <c r="C1498" s="1" t="str">
        <f t="shared" si="138"/>
        <v>21:0107</v>
      </c>
      <c r="D1498" s="1" t="str">
        <f t="shared" si="139"/>
        <v>21:0069</v>
      </c>
      <c r="E1498" t="s">
        <v>6682</v>
      </c>
      <c r="F1498" t="s">
        <v>6683</v>
      </c>
      <c r="H1498">
        <v>67.736910600000002</v>
      </c>
      <c r="I1498">
        <v>-106.9011752</v>
      </c>
      <c r="J1498" s="1" t="str">
        <f t="shared" si="140"/>
        <v>Till</v>
      </c>
      <c r="K1498" s="1" t="str">
        <f t="shared" si="141"/>
        <v>&lt;63 micron</v>
      </c>
      <c r="L1498" t="s">
        <v>51</v>
      </c>
      <c r="M1498" t="s">
        <v>139</v>
      </c>
      <c r="N1498" t="s">
        <v>181</v>
      </c>
      <c r="O1498" t="s">
        <v>381</v>
      </c>
      <c r="P1498" t="s">
        <v>473</v>
      </c>
      <c r="Q1498" t="s">
        <v>81</v>
      </c>
      <c r="R1498" t="s">
        <v>316</v>
      </c>
      <c r="S1498" t="s">
        <v>97</v>
      </c>
      <c r="T1498" t="s">
        <v>284</v>
      </c>
      <c r="U1498" t="s">
        <v>64</v>
      </c>
      <c r="V1498" t="s">
        <v>154</v>
      </c>
      <c r="W1498" t="s">
        <v>685</v>
      </c>
      <c r="X1498" t="s">
        <v>119</v>
      </c>
      <c r="Y1498" t="s">
        <v>64</v>
      </c>
      <c r="Z1498" t="s">
        <v>51</v>
      </c>
      <c r="AA1498" t="s">
        <v>223</v>
      </c>
      <c r="AB1498" t="s">
        <v>306</v>
      </c>
      <c r="AC1498" t="s">
        <v>64</v>
      </c>
      <c r="AD1498" t="s">
        <v>122</v>
      </c>
      <c r="AE1498" t="s">
        <v>419</v>
      </c>
      <c r="AF1498" t="s">
        <v>69</v>
      </c>
      <c r="AG1498" t="s">
        <v>382</v>
      </c>
      <c r="AH1498" t="s">
        <v>71</v>
      </c>
      <c r="AI1498" t="s">
        <v>239</v>
      </c>
      <c r="AJ1498" t="s">
        <v>73</v>
      </c>
      <c r="AK1498" t="s">
        <v>116</v>
      </c>
      <c r="AL1498" t="s">
        <v>75</v>
      </c>
      <c r="AM1498" t="s">
        <v>76</v>
      </c>
      <c r="AN1498" t="s">
        <v>95</v>
      </c>
      <c r="AO1498" t="s">
        <v>78</v>
      </c>
      <c r="AP1498" t="s">
        <v>430</v>
      </c>
      <c r="AQ1498" t="s">
        <v>117</v>
      </c>
      <c r="AR1498" t="s">
        <v>64</v>
      </c>
      <c r="AS1498" t="s">
        <v>300</v>
      </c>
      <c r="AT1498" t="s">
        <v>145</v>
      </c>
      <c r="AU1498" t="s">
        <v>84</v>
      </c>
    </row>
    <row r="1499" spans="1:47" hidden="1" x14ac:dyDescent="0.3">
      <c r="A1499" t="s">
        <v>6684</v>
      </c>
      <c r="B1499" t="s">
        <v>6685</v>
      </c>
      <c r="C1499" s="1" t="str">
        <f t="shared" si="138"/>
        <v>21:0107</v>
      </c>
      <c r="D1499" s="1" t="str">
        <f t="shared" si="139"/>
        <v>21:0069</v>
      </c>
      <c r="E1499" t="s">
        <v>6686</v>
      </c>
      <c r="F1499" t="s">
        <v>6687</v>
      </c>
      <c r="H1499">
        <v>67.724942600000006</v>
      </c>
      <c r="I1499">
        <v>-106.7435797</v>
      </c>
      <c r="J1499" s="1" t="str">
        <f t="shared" si="140"/>
        <v>Till</v>
      </c>
      <c r="K1499" s="1" t="str">
        <f t="shared" si="141"/>
        <v>&lt;63 micron</v>
      </c>
      <c r="L1499" t="s">
        <v>51</v>
      </c>
      <c r="M1499" t="s">
        <v>139</v>
      </c>
      <c r="N1499" t="s">
        <v>81</v>
      </c>
      <c r="O1499" t="s">
        <v>909</v>
      </c>
      <c r="P1499" t="s">
        <v>283</v>
      </c>
      <c r="Q1499" t="s">
        <v>81</v>
      </c>
      <c r="R1499" t="s">
        <v>414</v>
      </c>
      <c r="S1499" t="s">
        <v>58</v>
      </c>
      <c r="T1499" t="s">
        <v>273</v>
      </c>
      <c r="U1499" t="s">
        <v>64</v>
      </c>
      <c r="V1499" t="s">
        <v>259</v>
      </c>
      <c r="W1499" t="s">
        <v>800</v>
      </c>
      <c r="X1499" t="s">
        <v>58</v>
      </c>
      <c r="Y1499" t="s">
        <v>64</v>
      </c>
      <c r="Z1499" t="s">
        <v>51</v>
      </c>
      <c r="AA1499" t="s">
        <v>101</v>
      </c>
      <c r="AB1499" t="s">
        <v>236</v>
      </c>
      <c r="AC1499" t="s">
        <v>116</v>
      </c>
      <c r="AD1499" t="s">
        <v>67</v>
      </c>
      <c r="AE1499" t="s">
        <v>507</v>
      </c>
      <c r="AF1499" t="s">
        <v>69</v>
      </c>
      <c r="AG1499" t="s">
        <v>211</v>
      </c>
      <c r="AH1499" t="s">
        <v>194</v>
      </c>
      <c r="AI1499" t="s">
        <v>207</v>
      </c>
      <c r="AJ1499" t="s">
        <v>73</v>
      </c>
      <c r="AK1499" t="s">
        <v>297</v>
      </c>
      <c r="AL1499" t="s">
        <v>75</v>
      </c>
      <c r="AM1499" t="s">
        <v>76</v>
      </c>
      <c r="AN1499" t="s">
        <v>78</v>
      </c>
      <c r="AO1499" t="s">
        <v>78</v>
      </c>
      <c r="AP1499" t="s">
        <v>119</v>
      </c>
      <c r="AQ1499" t="s">
        <v>82</v>
      </c>
      <c r="AR1499" t="s">
        <v>64</v>
      </c>
      <c r="AS1499" t="s">
        <v>81</v>
      </c>
      <c r="AT1499" t="s">
        <v>94</v>
      </c>
      <c r="AU1499" t="s">
        <v>84</v>
      </c>
    </row>
    <row r="1500" spans="1:47" hidden="1" x14ac:dyDescent="0.3">
      <c r="A1500" t="s">
        <v>6688</v>
      </c>
      <c r="B1500" t="s">
        <v>6689</v>
      </c>
      <c r="C1500" s="1" t="str">
        <f t="shared" si="138"/>
        <v>21:0107</v>
      </c>
      <c r="D1500" s="1" t="str">
        <f t="shared" si="139"/>
        <v>21:0069</v>
      </c>
      <c r="E1500" t="s">
        <v>6690</v>
      </c>
      <c r="F1500" t="s">
        <v>6691</v>
      </c>
      <c r="H1500">
        <v>67.525851500000002</v>
      </c>
      <c r="I1500">
        <v>-106.1105907</v>
      </c>
      <c r="J1500" s="1" t="str">
        <f t="shared" si="140"/>
        <v>Till</v>
      </c>
      <c r="K1500" s="1" t="str">
        <f t="shared" si="141"/>
        <v>&lt;63 micron</v>
      </c>
      <c r="L1500" t="s">
        <v>51</v>
      </c>
      <c r="M1500" t="s">
        <v>139</v>
      </c>
      <c r="N1500" t="s">
        <v>53</v>
      </c>
      <c r="O1500" t="s">
        <v>457</v>
      </c>
      <c r="P1500" t="s">
        <v>246</v>
      </c>
      <c r="Q1500" t="s">
        <v>81</v>
      </c>
      <c r="R1500" t="s">
        <v>414</v>
      </c>
      <c r="S1500" t="s">
        <v>63</v>
      </c>
      <c r="T1500" t="s">
        <v>548</v>
      </c>
      <c r="U1500" t="s">
        <v>64</v>
      </c>
      <c r="V1500" t="s">
        <v>154</v>
      </c>
      <c r="W1500" t="s">
        <v>1757</v>
      </c>
      <c r="X1500" t="s">
        <v>209</v>
      </c>
      <c r="Y1500" t="s">
        <v>64</v>
      </c>
      <c r="Z1500" t="s">
        <v>51</v>
      </c>
      <c r="AA1500" t="s">
        <v>101</v>
      </c>
      <c r="AB1500" t="s">
        <v>99</v>
      </c>
      <c r="AC1500" t="s">
        <v>64</v>
      </c>
      <c r="AD1500" t="s">
        <v>415</v>
      </c>
      <c r="AE1500" t="s">
        <v>337</v>
      </c>
      <c r="AF1500" t="s">
        <v>272</v>
      </c>
      <c r="AG1500" t="s">
        <v>413</v>
      </c>
      <c r="AH1500" t="s">
        <v>71</v>
      </c>
      <c r="AI1500" t="s">
        <v>232</v>
      </c>
      <c r="AJ1500" t="s">
        <v>73</v>
      </c>
      <c r="AK1500" t="s">
        <v>167</v>
      </c>
      <c r="AL1500" t="s">
        <v>75</v>
      </c>
      <c r="AM1500" t="s">
        <v>76</v>
      </c>
      <c r="AN1500" t="s">
        <v>78</v>
      </c>
      <c r="AO1500" t="s">
        <v>78</v>
      </c>
      <c r="AP1500" t="s">
        <v>58</v>
      </c>
      <c r="AQ1500" t="s">
        <v>77</v>
      </c>
      <c r="AR1500" t="s">
        <v>64</v>
      </c>
      <c r="AS1500" t="s">
        <v>81</v>
      </c>
      <c r="AT1500" t="s">
        <v>127</v>
      </c>
      <c r="AU1500" t="s">
        <v>84</v>
      </c>
    </row>
    <row r="1501" spans="1:47" hidden="1" x14ac:dyDescent="0.3">
      <c r="A1501" t="s">
        <v>6692</v>
      </c>
      <c r="B1501" t="s">
        <v>6693</v>
      </c>
      <c r="C1501" s="1" t="str">
        <f t="shared" si="138"/>
        <v>21:0107</v>
      </c>
      <c r="D1501" s="1" t="str">
        <f t="shared" si="139"/>
        <v>21:0069</v>
      </c>
      <c r="E1501" t="s">
        <v>6694</v>
      </c>
      <c r="F1501" t="s">
        <v>6695</v>
      </c>
      <c r="H1501">
        <v>67.521236200000004</v>
      </c>
      <c r="I1501">
        <v>-106.3443168</v>
      </c>
      <c r="J1501" s="1" t="str">
        <f t="shared" si="140"/>
        <v>Till</v>
      </c>
      <c r="K1501" s="1" t="str">
        <f t="shared" si="141"/>
        <v>&lt;63 micron</v>
      </c>
      <c r="L1501" t="s">
        <v>51</v>
      </c>
      <c r="M1501" t="s">
        <v>300</v>
      </c>
      <c r="N1501" t="s">
        <v>181</v>
      </c>
      <c r="O1501" t="s">
        <v>375</v>
      </c>
      <c r="P1501" t="s">
        <v>436</v>
      </c>
      <c r="Q1501" t="s">
        <v>81</v>
      </c>
      <c r="R1501" t="s">
        <v>316</v>
      </c>
      <c r="S1501" t="s">
        <v>97</v>
      </c>
      <c r="T1501" t="s">
        <v>284</v>
      </c>
      <c r="U1501" t="s">
        <v>64</v>
      </c>
      <c r="V1501" t="s">
        <v>154</v>
      </c>
      <c r="W1501" t="s">
        <v>246</v>
      </c>
      <c r="X1501" t="s">
        <v>209</v>
      </c>
      <c r="Y1501" t="s">
        <v>64</v>
      </c>
      <c r="Z1501" t="s">
        <v>51</v>
      </c>
      <c r="AA1501" t="s">
        <v>223</v>
      </c>
      <c r="AB1501" t="s">
        <v>606</v>
      </c>
      <c r="AC1501" t="s">
        <v>64</v>
      </c>
      <c r="AD1501" t="s">
        <v>295</v>
      </c>
      <c r="AE1501" t="s">
        <v>178</v>
      </c>
      <c r="AF1501" t="s">
        <v>69</v>
      </c>
      <c r="AG1501" t="s">
        <v>296</v>
      </c>
      <c r="AH1501" t="s">
        <v>71</v>
      </c>
      <c r="AI1501" t="s">
        <v>474</v>
      </c>
      <c r="AJ1501" t="s">
        <v>73</v>
      </c>
      <c r="AK1501" t="s">
        <v>105</v>
      </c>
      <c r="AL1501" t="s">
        <v>75</v>
      </c>
      <c r="AM1501" t="s">
        <v>76</v>
      </c>
      <c r="AN1501" t="s">
        <v>95</v>
      </c>
      <c r="AO1501" t="s">
        <v>78</v>
      </c>
      <c r="AP1501" t="s">
        <v>474</v>
      </c>
      <c r="AQ1501" t="s">
        <v>139</v>
      </c>
      <c r="AR1501" t="s">
        <v>64</v>
      </c>
      <c r="AS1501" t="s">
        <v>81</v>
      </c>
      <c r="AT1501" t="s">
        <v>238</v>
      </c>
      <c r="AU1501" t="s">
        <v>84</v>
      </c>
    </row>
    <row r="1502" spans="1:47" hidden="1" x14ac:dyDescent="0.3">
      <c r="A1502" t="s">
        <v>6696</v>
      </c>
      <c r="B1502" t="s">
        <v>6697</v>
      </c>
      <c r="C1502" s="1" t="str">
        <f t="shared" si="138"/>
        <v>21:0107</v>
      </c>
      <c r="D1502" s="1" t="str">
        <f t="shared" si="139"/>
        <v>21:0069</v>
      </c>
      <c r="E1502" t="s">
        <v>6698</v>
      </c>
      <c r="F1502" t="s">
        <v>6699</v>
      </c>
      <c r="H1502">
        <v>67.569196300000002</v>
      </c>
      <c r="I1502">
        <v>-106.39035509999999</v>
      </c>
      <c r="J1502" s="1" t="str">
        <f t="shared" si="140"/>
        <v>Till</v>
      </c>
      <c r="K1502" s="1" t="str">
        <f t="shared" si="141"/>
        <v>&lt;63 micron</v>
      </c>
      <c r="L1502" t="s">
        <v>51</v>
      </c>
      <c r="M1502" t="s">
        <v>239</v>
      </c>
      <c r="N1502" t="s">
        <v>814</v>
      </c>
      <c r="O1502" t="s">
        <v>90</v>
      </c>
      <c r="P1502" t="s">
        <v>92</v>
      </c>
      <c r="Q1502" t="s">
        <v>81</v>
      </c>
      <c r="R1502" t="s">
        <v>414</v>
      </c>
      <c r="S1502" t="s">
        <v>72</v>
      </c>
      <c r="T1502" t="s">
        <v>363</v>
      </c>
      <c r="U1502" t="s">
        <v>64</v>
      </c>
      <c r="V1502" t="s">
        <v>154</v>
      </c>
      <c r="W1502" t="s">
        <v>220</v>
      </c>
      <c r="X1502" t="s">
        <v>58</v>
      </c>
      <c r="Y1502" t="s">
        <v>64</v>
      </c>
      <c r="Z1502" t="s">
        <v>51</v>
      </c>
      <c r="AA1502" t="s">
        <v>470</v>
      </c>
      <c r="AB1502" t="s">
        <v>102</v>
      </c>
      <c r="AC1502" t="s">
        <v>64</v>
      </c>
      <c r="AD1502" t="s">
        <v>429</v>
      </c>
      <c r="AE1502" t="s">
        <v>152</v>
      </c>
      <c r="AF1502" t="s">
        <v>69</v>
      </c>
      <c r="AG1502" t="s">
        <v>93</v>
      </c>
      <c r="AH1502" t="s">
        <v>71</v>
      </c>
      <c r="AI1502" t="s">
        <v>166</v>
      </c>
      <c r="AJ1502" t="s">
        <v>116</v>
      </c>
      <c r="AK1502" t="s">
        <v>167</v>
      </c>
      <c r="AL1502" t="s">
        <v>75</v>
      </c>
      <c r="AM1502" t="s">
        <v>76</v>
      </c>
      <c r="AN1502" t="s">
        <v>219</v>
      </c>
      <c r="AO1502" t="s">
        <v>104</v>
      </c>
      <c r="AP1502" t="s">
        <v>570</v>
      </c>
      <c r="AQ1502" t="s">
        <v>77</v>
      </c>
      <c r="AR1502" t="s">
        <v>64</v>
      </c>
      <c r="AS1502" t="s">
        <v>81</v>
      </c>
      <c r="AT1502" t="s">
        <v>825</v>
      </c>
      <c r="AU1502" t="s">
        <v>84</v>
      </c>
    </row>
    <row r="1503" spans="1:47" hidden="1" x14ac:dyDescent="0.3">
      <c r="A1503" t="s">
        <v>6700</v>
      </c>
      <c r="B1503" t="s">
        <v>6701</v>
      </c>
      <c r="C1503" s="1" t="str">
        <f t="shared" si="138"/>
        <v>21:0107</v>
      </c>
      <c r="D1503" s="1" t="str">
        <f t="shared" si="139"/>
        <v>21:0069</v>
      </c>
      <c r="E1503" t="s">
        <v>6702</v>
      </c>
      <c r="F1503" t="s">
        <v>6703</v>
      </c>
      <c r="H1503">
        <v>67.566624399999995</v>
      </c>
      <c r="I1503">
        <v>-106.2441645</v>
      </c>
      <c r="J1503" s="1" t="str">
        <f t="shared" si="140"/>
        <v>Till</v>
      </c>
      <c r="K1503" s="1" t="str">
        <f t="shared" si="141"/>
        <v>&lt;63 micron</v>
      </c>
      <c r="L1503" t="s">
        <v>51</v>
      </c>
      <c r="M1503" t="s">
        <v>595</v>
      </c>
      <c r="N1503" t="s">
        <v>56</v>
      </c>
      <c r="O1503" t="s">
        <v>381</v>
      </c>
      <c r="P1503" t="s">
        <v>419</v>
      </c>
      <c r="Q1503" t="s">
        <v>81</v>
      </c>
      <c r="R1503" t="s">
        <v>774</v>
      </c>
      <c r="S1503" t="s">
        <v>260</v>
      </c>
      <c r="T1503" t="s">
        <v>369</v>
      </c>
      <c r="U1503" t="s">
        <v>81</v>
      </c>
      <c r="V1503" t="s">
        <v>117</v>
      </c>
      <c r="W1503" t="s">
        <v>2921</v>
      </c>
      <c r="X1503" t="s">
        <v>183</v>
      </c>
      <c r="Y1503" t="s">
        <v>64</v>
      </c>
      <c r="Z1503" t="s">
        <v>51</v>
      </c>
      <c r="AA1503" t="s">
        <v>548</v>
      </c>
      <c r="AB1503" t="s">
        <v>606</v>
      </c>
      <c r="AC1503" t="s">
        <v>64</v>
      </c>
      <c r="AD1503" t="s">
        <v>577</v>
      </c>
      <c r="AE1503" t="s">
        <v>336</v>
      </c>
      <c r="AF1503" t="s">
        <v>69</v>
      </c>
      <c r="AG1503" t="s">
        <v>211</v>
      </c>
      <c r="AH1503" t="s">
        <v>71</v>
      </c>
      <c r="AI1503" t="s">
        <v>209</v>
      </c>
      <c r="AJ1503" t="s">
        <v>73</v>
      </c>
      <c r="AK1503" t="s">
        <v>422</v>
      </c>
      <c r="AL1503" t="s">
        <v>75</v>
      </c>
      <c r="AM1503" t="s">
        <v>76</v>
      </c>
      <c r="AN1503" t="s">
        <v>78</v>
      </c>
      <c r="AO1503" t="s">
        <v>78</v>
      </c>
      <c r="AP1503" t="s">
        <v>260</v>
      </c>
      <c r="AQ1503" t="s">
        <v>333</v>
      </c>
      <c r="AR1503" t="s">
        <v>64</v>
      </c>
      <c r="AS1503" t="s">
        <v>55</v>
      </c>
      <c r="AT1503" t="s">
        <v>6704</v>
      </c>
      <c r="AU1503" t="s">
        <v>84</v>
      </c>
    </row>
    <row r="1504" spans="1:47" hidden="1" x14ac:dyDescent="0.3">
      <c r="A1504" t="s">
        <v>6705</v>
      </c>
      <c r="B1504" t="s">
        <v>6706</v>
      </c>
      <c r="C1504" s="1" t="str">
        <f t="shared" si="138"/>
        <v>21:0107</v>
      </c>
      <c r="D1504" s="1" t="str">
        <f t="shared" si="139"/>
        <v>21:0069</v>
      </c>
      <c r="E1504" t="s">
        <v>6707</v>
      </c>
      <c r="F1504" t="s">
        <v>6708</v>
      </c>
      <c r="H1504">
        <v>67.565604899999997</v>
      </c>
      <c r="I1504">
        <v>-106.0384337</v>
      </c>
      <c r="J1504" s="1" t="str">
        <f t="shared" si="140"/>
        <v>Till</v>
      </c>
      <c r="K1504" s="1" t="str">
        <f t="shared" si="141"/>
        <v>&lt;63 micron</v>
      </c>
      <c r="L1504" t="s">
        <v>51</v>
      </c>
      <c r="M1504" t="s">
        <v>168</v>
      </c>
      <c r="N1504" t="s">
        <v>53</v>
      </c>
      <c r="O1504" t="s">
        <v>493</v>
      </c>
      <c r="P1504" t="s">
        <v>929</v>
      </c>
      <c r="Q1504" t="s">
        <v>56</v>
      </c>
      <c r="R1504" t="s">
        <v>197</v>
      </c>
      <c r="S1504" t="s">
        <v>72</v>
      </c>
      <c r="T1504" t="s">
        <v>156</v>
      </c>
      <c r="U1504" t="s">
        <v>64</v>
      </c>
      <c r="V1504" t="s">
        <v>61</v>
      </c>
      <c r="W1504" t="s">
        <v>4842</v>
      </c>
      <c r="X1504" t="s">
        <v>209</v>
      </c>
      <c r="Y1504" t="s">
        <v>64</v>
      </c>
      <c r="Z1504" t="s">
        <v>51</v>
      </c>
      <c r="AA1504" t="s">
        <v>346</v>
      </c>
      <c r="AB1504" t="s">
        <v>408</v>
      </c>
      <c r="AC1504" t="s">
        <v>64</v>
      </c>
      <c r="AD1504" t="s">
        <v>362</v>
      </c>
      <c r="AE1504" t="s">
        <v>206</v>
      </c>
      <c r="AF1504" t="s">
        <v>69</v>
      </c>
      <c r="AG1504" t="s">
        <v>211</v>
      </c>
      <c r="AH1504" t="s">
        <v>71</v>
      </c>
      <c r="AI1504" t="s">
        <v>72</v>
      </c>
      <c r="AJ1504" t="s">
        <v>73</v>
      </c>
      <c r="AK1504" t="s">
        <v>52</v>
      </c>
      <c r="AL1504" t="s">
        <v>75</v>
      </c>
      <c r="AM1504" t="s">
        <v>76</v>
      </c>
      <c r="AN1504" t="s">
        <v>137</v>
      </c>
      <c r="AO1504" t="s">
        <v>251</v>
      </c>
      <c r="AP1504" t="s">
        <v>209</v>
      </c>
      <c r="AQ1504" t="s">
        <v>139</v>
      </c>
      <c r="AR1504" t="s">
        <v>64</v>
      </c>
      <c r="AS1504" t="s">
        <v>246</v>
      </c>
      <c r="AT1504" t="s">
        <v>171</v>
      </c>
      <c r="AU1504" t="s">
        <v>84</v>
      </c>
    </row>
    <row r="1505" spans="1:47" hidden="1" x14ac:dyDescent="0.3">
      <c r="A1505" t="s">
        <v>6709</v>
      </c>
      <c r="B1505" t="s">
        <v>6710</v>
      </c>
      <c r="C1505" s="1" t="str">
        <f t="shared" si="138"/>
        <v>21:0107</v>
      </c>
      <c r="D1505" s="1" t="str">
        <f t="shared" si="139"/>
        <v>21:0069</v>
      </c>
      <c r="E1505" t="s">
        <v>6711</v>
      </c>
      <c r="F1505" t="s">
        <v>6712</v>
      </c>
      <c r="H1505">
        <v>67.602593299999995</v>
      </c>
      <c r="I1505">
        <v>-106.1513367</v>
      </c>
      <c r="J1505" s="1" t="str">
        <f t="shared" si="140"/>
        <v>Till</v>
      </c>
      <c r="K1505" s="1" t="str">
        <f t="shared" si="141"/>
        <v>&lt;63 micron</v>
      </c>
      <c r="L1505" t="s">
        <v>51</v>
      </c>
      <c r="M1505" t="s">
        <v>95</v>
      </c>
      <c r="N1505" t="s">
        <v>97</v>
      </c>
      <c r="O1505" t="s">
        <v>650</v>
      </c>
      <c r="P1505" t="s">
        <v>364</v>
      </c>
      <c r="Q1505" t="s">
        <v>81</v>
      </c>
      <c r="R1505" t="s">
        <v>218</v>
      </c>
      <c r="S1505" t="s">
        <v>119</v>
      </c>
      <c r="T1505" t="s">
        <v>316</v>
      </c>
      <c r="U1505" t="s">
        <v>259</v>
      </c>
      <c r="V1505" t="s">
        <v>259</v>
      </c>
      <c r="W1505" t="s">
        <v>555</v>
      </c>
      <c r="X1505" t="s">
        <v>58</v>
      </c>
      <c r="Y1505" t="s">
        <v>64</v>
      </c>
      <c r="Z1505" t="s">
        <v>51</v>
      </c>
      <c r="AA1505" t="s">
        <v>152</v>
      </c>
      <c r="AB1505" t="s">
        <v>99</v>
      </c>
      <c r="AC1505" t="s">
        <v>81</v>
      </c>
      <c r="AD1505" t="s">
        <v>442</v>
      </c>
      <c r="AE1505" t="s">
        <v>287</v>
      </c>
      <c r="AF1505" t="s">
        <v>69</v>
      </c>
      <c r="AG1505" t="s">
        <v>414</v>
      </c>
      <c r="AH1505" t="s">
        <v>71</v>
      </c>
      <c r="AI1505" t="s">
        <v>392</v>
      </c>
      <c r="AJ1505" t="s">
        <v>73</v>
      </c>
      <c r="AK1505" t="s">
        <v>105</v>
      </c>
      <c r="AL1505" t="s">
        <v>75</v>
      </c>
      <c r="AM1505" t="s">
        <v>76</v>
      </c>
      <c r="AN1505" t="s">
        <v>78</v>
      </c>
      <c r="AO1505" t="s">
        <v>78</v>
      </c>
      <c r="AP1505" t="s">
        <v>72</v>
      </c>
      <c r="AQ1505" t="s">
        <v>92</v>
      </c>
      <c r="AR1505" t="s">
        <v>64</v>
      </c>
      <c r="AS1505" t="s">
        <v>81</v>
      </c>
      <c r="AT1505" t="s">
        <v>621</v>
      </c>
      <c r="AU1505" t="s">
        <v>84</v>
      </c>
    </row>
    <row r="1506" spans="1:47" hidden="1" x14ac:dyDescent="0.3">
      <c r="A1506" t="s">
        <v>6713</v>
      </c>
      <c r="B1506" t="s">
        <v>6714</v>
      </c>
      <c r="C1506" s="1" t="str">
        <f t="shared" si="138"/>
        <v>21:0107</v>
      </c>
      <c r="D1506" s="1" t="str">
        <f t="shared" si="139"/>
        <v>21:0069</v>
      </c>
      <c r="E1506" t="s">
        <v>6715</v>
      </c>
      <c r="F1506" t="s">
        <v>6716</v>
      </c>
      <c r="H1506">
        <v>67.625719700000005</v>
      </c>
      <c r="I1506">
        <v>-106.36582919999999</v>
      </c>
      <c r="J1506" s="1" t="str">
        <f t="shared" si="140"/>
        <v>Till</v>
      </c>
      <c r="K1506" s="1" t="str">
        <f t="shared" si="141"/>
        <v>&lt;63 micron</v>
      </c>
      <c r="L1506" t="s">
        <v>51</v>
      </c>
      <c r="M1506" t="s">
        <v>436</v>
      </c>
      <c r="N1506" t="s">
        <v>97</v>
      </c>
      <c r="O1506" t="s">
        <v>112</v>
      </c>
      <c r="P1506" t="s">
        <v>138</v>
      </c>
      <c r="Q1506" t="s">
        <v>81</v>
      </c>
      <c r="R1506" t="s">
        <v>621</v>
      </c>
      <c r="S1506" t="s">
        <v>225</v>
      </c>
      <c r="T1506" t="s">
        <v>132</v>
      </c>
      <c r="U1506" t="s">
        <v>81</v>
      </c>
      <c r="V1506" t="s">
        <v>117</v>
      </c>
      <c r="W1506" t="s">
        <v>5481</v>
      </c>
      <c r="X1506" t="s">
        <v>63</v>
      </c>
      <c r="Y1506" t="s">
        <v>64</v>
      </c>
      <c r="Z1506" t="s">
        <v>51</v>
      </c>
      <c r="AA1506" t="s">
        <v>363</v>
      </c>
      <c r="AB1506" t="s">
        <v>236</v>
      </c>
      <c r="AC1506" t="s">
        <v>64</v>
      </c>
      <c r="AD1506" t="s">
        <v>820</v>
      </c>
      <c r="AE1506" t="s">
        <v>318</v>
      </c>
      <c r="AF1506" t="s">
        <v>69</v>
      </c>
      <c r="AG1506" t="s">
        <v>238</v>
      </c>
      <c r="AH1506" t="s">
        <v>251</v>
      </c>
      <c r="AI1506" t="s">
        <v>209</v>
      </c>
      <c r="AJ1506" t="s">
        <v>73</v>
      </c>
      <c r="AK1506" t="s">
        <v>125</v>
      </c>
      <c r="AL1506" t="s">
        <v>75</v>
      </c>
      <c r="AM1506" t="s">
        <v>76</v>
      </c>
      <c r="AN1506" t="s">
        <v>78</v>
      </c>
      <c r="AO1506" t="s">
        <v>78</v>
      </c>
      <c r="AP1506" t="s">
        <v>260</v>
      </c>
      <c r="AQ1506" t="s">
        <v>436</v>
      </c>
      <c r="AR1506" t="s">
        <v>64</v>
      </c>
      <c r="AS1506" t="s">
        <v>81</v>
      </c>
      <c r="AT1506" t="s">
        <v>6717</v>
      </c>
      <c r="AU1506" t="s">
        <v>84</v>
      </c>
    </row>
    <row r="1507" spans="1:47" hidden="1" x14ac:dyDescent="0.3">
      <c r="A1507" t="s">
        <v>6718</v>
      </c>
      <c r="B1507" t="s">
        <v>6719</v>
      </c>
      <c r="C1507" s="1" t="str">
        <f t="shared" ref="C1507:C1516" si="142">HYPERLINK("https://geochem.nrcan.gc.ca/cdogs/content/bdl/bdl210107_e.htm", "21:0107")</f>
        <v>21:0107</v>
      </c>
      <c r="D1507" s="1" t="str">
        <f t="shared" ref="D1507:D1514" si="143">HYPERLINK("https://geochem.nrcan.gc.ca/cdogs/content/svy/svy210069_e.htm", "21:0069")</f>
        <v>21:0069</v>
      </c>
      <c r="E1507" t="s">
        <v>6720</v>
      </c>
      <c r="F1507" t="s">
        <v>6721</v>
      </c>
      <c r="H1507">
        <v>67.668955999999994</v>
      </c>
      <c r="I1507">
        <v>-106.4252326</v>
      </c>
      <c r="J1507" s="1" t="str">
        <f t="shared" ref="J1507:J1514" si="144">HYPERLINK("https://geochem.nrcan.gc.ca/cdogs/content/kwd/kwd020044_e.htm", "Till")</f>
        <v>Till</v>
      </c>
      <c r="K1507" s="1" t="str">
        <f t="shared" ref="K1507:K1514" si="145">HYPERLINK("https://geochem.nrcan.gc.ca/cdogs/content/kwd/kwd080004_e.htm", "&lt;63 micron")</f>
        <v>&lt;63 micron</v>
      </c>
      <c r="L1507" t="s">
        <v>51</v>
      </c>
      <c r="M1507" t="s">
        <v>239</v>
      </c>
      <c r="N1507" t="s">
        <v>114</v>
      </c>
      <c r="O1507" t="s">
        <v>877</v>
      </c>
      <c r="P1507" t="s">
        <v>211</v>
      </c>
      <c r="Q1507" t="s">
        <v>56</v>
      </c>
      <c r="R1507" t="s">
        <v>3104</v>
      </c>
      <c r="S1507" t="s">
        <v>276</v>
      </c>
      <c r="T1507" t="s">
        <v>774</v>
      </c>
      <c r="U1507" t="s">
        <v>81</v>
      </c>
      <c r="V1507" t="s">
        <v>81</v>
      </c>
      <c r="W1507" t="s">
        <v>6722</v>
      </c>
      <c r="X1507" t="s">
        <v>181</v>
      </c>
      <c r="Y1507" t="s">
        <v>64</v>
      </c>
      <c r="Z1507" t="s">
        <v>51</v>
      </c>
      <c r="AA1507" t="s">
        <v>106</v>
      </c>
      <c r="AB1507" t="s">
        <v>487</v>
      </c>
      <c r="AC1507" t="s">
        <v>64</v>
      </c>
      <c r="AD1507" t="s">
        <v>733</v>
      </c>
      <c r="AE1507" t="s">
        <v>308</v>
      </c>
      <c r="AF1507" t="s">
        <v>69</v>
      </c>
      <c r="AG1507" t="s">
        <v>113</v>
      </c>
      <c r="AH1507" t="s">
        <v>71</v>
      </c>
      <c r="AI1507" t="s">
        <v>225</v>
      </c>
      <c r="AJ1507" t="s">
        <v>73</v>
      </c>
      <c r="AK1507" t="s">
        <v>58</v>
      </c>
      <c r="AL1507" t="s">
        <v>75</v>
      </c>
      <c r="AM1507" t="s">
        <v>76</v>
      </c>
      <c r="AN1507" t="s">
        <v>253</v>
      </c>
      <c r="AO1507" t="s">
        <v>78</v>
      </c>
      <c r="AP1507" t="s">
        <v>178</v>
      </c>
      <c r="AQ1507" t="s">
        <v>481</v>
      </c>
      <c r="AR1507" t="s">
        <v>64</v>
      </c>
      <c r="AS1507" t="s">
        <v>333</v>
      </c>
      <c r="AT1507" t="s">
        <v>3104</v>
      </c>
      <c r="AU1507" t="s">
        <v>84</v>
      </c>
    </row>
    <row r="1508" spans="1:47" hidden="1" x14ac:dyDescent="0.3">
      <c r="A1508" t="s">
        <v>6723</v>
      </c>
      <c r="B1508" t="s">
        <v>6724</v>
      </c>
      <c r="C1508" s="1" t="str">
        <f t="shared" si="142"/>
        <v>21:0107</v>
      </c>
      <c r="D1508" s="1" t="str">
        <f t="shared" si="143"/>
        <v>21:0069</v>
      </c>
      <c r="E1508" t="s">
        <v>6725</v>
      </c>
      <c r="F1508" t="s">
        <v>6726</v>
      </c>
      <c r="H1508">
        <v>67.643035600000005</v>
      </c>
      <c r="I1508">
        <v>-106.2320545</v>
      </c>
      <c r="J1508" s="1" t="str">
        <f t="shared" si="144"/>
        <v>Till</v>
      </c>
      <c r="K1508" s="1" t="str">
        <f t="shared" si="145"/>
        <v>&lt;63 micron</v>
      </c>
      <c r="L1508" t="s">
        <v>51</v>
      </c>
      <c r="M1508" t="s">
        <v>82</v>
      </c>
      <c r="N1508" t="s">
        <v>53</v>
      </c>
      <c r="O1508" t="s">
        <v>743</v>
      </c>
      <c r="P1508" t="s">
        <v>74</v>
      </c>
      <c r="Q1508" t="s">
        <v>81</v>
      </c>
      <c r="R1508" t="s">
        <v>131</v>
      </c>
      <c r="S1508" t="s">
        <v>119</v>
      </c>
      <c r="T1508" t="s">
        <v>414</v>
      </c>
      <c r="U1508" t="s">
        <v>64</v>
      </c>
      <c r="V1508" t="s">
        <v>154</v>
      </c>
      <c r="W1508" t="s">
        <v>4842</v>
      </c>
      <c r="X1508" t="s">
        <v>209</v>
      </c>
      <c r="Y1508" t="s">
        <v>64</v>
      </c>
      <c r="Z1508" t="s">
        <v>51</v>
      </c>
      <c r="AA1508" t="s">
        <v>192</v>
      </c>
      <c r="AB1508" t="s">
        <v>236</v>
      </c>
      <c r="AC1508" t="s">
        <v>64</v>
      </c>
      <c r="AD1508" t="s">
        <v>734</v>
      </c>
      <c r="AE1508" t="s">
        <v>223</v>
      </c>
      <c r="AF1508" t="s">
        <v>69</v>
      </c>
      <c r="AG1508" t="s">
        <v>217</v>
      </c>
      <c r="AH1508" t="s">
        <v>983</v>
      </c>
      <c r="AI1508" t="s">
        <v>364</v>
      </c>
      <c r="AJ1508" t="s">
        <v>73</v>
      </c>
      <c r="AK1508" t="s">
        <v>339</v>
      </c>
      <c r="AL1508" t="s">
        <v>75</v>
      </c>
      <c r="AM1508" t="s">
        <v>76</v>
      </c>
      <c r="AN1508" t="s">
        <v>78</v>
      </c>
      <c r="AO1508" t="s">
        <v>78</v>
      </c>
      <c r="AP1508" t="s">
        <v>209</v>
      </c>
      <c r="AQ1508" t="s">
        <v>154</v>
      </c>
      <c r="AR1508" t="s">
        <v>64</v>
      </c>
      <c r="AS1508" t="s">
        <v>82</v>
      </c>
      <c r="AT1508" t="s">
        <v>709</v>
      </c>
      <c r="AU1508" t="s">
        <v>84</v>
      </c>
    </row>
    <row r="1509" spans="1:47" hidden="1" x14ac:dyDescent="0.3">
      <c r="A1509" t="s">
        <v>6727</v>
      </c>
      <c r="B1509" t="s">
        <v>6728</v>
      </c>
      <c r="C1509" s="1" t="str">
        <f t="shared" si="142"/>
        <v>21:0107</v>
      </c>
      <c r="D1509" s="1" t="str">
        <f t="shared" si="143"/>
        <v>21:0069</v>
      </c>
      <c r="E1509" t="s">
        <v>6729</v>
      </c>
      <c r="F1509" t="s">
        <v>6730</v>
      </c>
      <c r="H1509">
        <v>67.620891</v>
      </c>
      <c r="I1509">
        <v>-106.024529</v>
      </c>
      <c r="J1509" s="1" t="str">
        <f t="shared" si="144"/>
        <v>Till</v>
      </c>
      <c r="K1509" s="1" t="str">
        <f t="shared" si="145"/>
        <v>&lt;63 micron</v>
      </c>
      <c r="L1509" t="s">
        <v>51</v>
      </c>
      <c r="M1509" t="s">
        <v>81</v>
      </c>
      <c r="N1509" t="s">
        <v>53</v>
      </c>
      <c r="O1509" t="s">
        <v>743</v>
      </c>
      <c r="P1509" t="s">
        <v>105</v>
      </c>
      <c r="Q1509" t="s">
        <v>81</v>
      </c>
      <c r="R1509" t="s">
        <v>156</v>
      </c>
      <c r="S1509" t="s">
        <v>119</v>
      </c>
      <c r="T1509" t="s">
        <v>218</v>
      </c>
      <c r="U1509" t="s">
        <v>64</v>
      </c>
      <c r="V1509" t="s">
        <v>154</v>
      </c>
      <c r="W1509" t="s">
        <v>1046</v>
      </c>
      <c r="X1509" t="s">
        <v>72</v>
      </c>
      <c r="Y1509" t="s">
        <v>64</v>
      </c>
      <c r="Z1509" t="s">
        <v>51</v>
      </c>
      <c r="AA1509" t="s">
        <v>98</v>
      </c>
      <c r="AB1509" t="s">
        <v>274</v>
      </c>
      <c r="AC1509" t="s">
        <v>64</v>
      </c>
      <c r="AD1509" t="s">
        <v>685</v>
      </c>
      <c r="AE1509" t="s">
        <v>337</v>
      </c>
      <c r="AF1509" t="s">
        <v>69</v>
      </c>
      <c r="AG1509" t="s">
        <v>414</v>
      </c>
      <c r="AH1509" t="s">
        <v>71</v>
      </c>
      <c r="AI1509" t="s">
        <v>239</v>
      </c>
      <c r="AJ1509" t="s">
        <v>73</v>
      </c>
      <c r="AK1509" t="s">
        <v>297</v>
      </c>
      <c r="AL1509" t="s">
        <v>75</v>
      </c>
      <c r="AM1509" t="s">
        <v>707</v>
      </c>
      <c r="AN1509" t="s">
        <v>168</v>
      </c>
      <c r="AO1509" t="s">
        <v>78</v>
      </c>
      <c r="AP1509" t="s">
        <v>72</v>
      </c>
      <c r="AQ1509" t="s">
        <v>82</v>
      </c>
      <c r="AR1509" t="s">
        <v>64</v>
      </c>
      <c r="AS1509" t="s">
        <v>81</v>
      </c>
      <c r="AT1509" t="s">
        <v>171</v>
      </c>
      <c r="AU1509" t="s">
        <v>84</v>
      </c>
    </row>
    <row r="1510" spans="1:47" hidden="1" x14ac:dyDescent="0.3">
      <c r="A1510" t="s">
        <v>6731</v>
      </c>
      <c r="B1510" t="s">
        <v>6732</v>
      </c>
      <c r="C1510" s="1" t="str">
        <f t="shared" si="142"/>
        <v>21:0107</v>
      </c>
      <c r="D1510" s="1" t="str">
        <f t="shared" si="143"/>
        <v>21:0069</v>
      </c>
      <c r="E1510" t="s">
        <v>6733</v>
      </c>
      <c r="F1510" t="s">
        <v>6734</v>
      </c>
      <c r="H1510">
        <v>67.674052200000006</v>
      </c>
      <c r="I1510">
        <v>-106.08808670000001</v>
      </c>
      <c r="J1510" s="1" t="str">
        <f t="shared" si="144"/>
        <v>Till</v>
      </c>
      <c r="K1510" s="1" t="str">
        <f t="shared" si="145"/>
        <v>&lt;63 micron</v>
      </c>
      <c r="L1510" t="s">
        <v>51</v>
      </c>
      <c r="M1510" t="s">
        <v>61</v>
      </c>
      <c r="N1510" t="s">
        <v>81</v>
      </c>
      <c r="O1510" t="s">
        <v>743</v>
      </c>
      <c r="P1510" t="s">
        <v>464</v>
      </c>
      <c r="Q1510" t="s">
        <v>81</v>
      </c>
      <c r="R1510" t="s">
        <v>123</v>
      </c>
      <c r="S1510" t="s">
        <v>72</v>
      </c>
      <c r="T1510" t="s">
        <v>413</v>
      </c>
      <c r="U1510" t="s">
        <v>64</v>
      </c>
      <c r="V1510" t="s">
        <v>95</v>
      </c>
      <c r="W1510" t="s">
        <v>934</v>
      </c>
      <c r="X1510" t="s">
        <v>58</v>
      </c>
      <c r="Y1510" t="s">
        <v>64</v>
      </c>
      <c r="Z1510" t="s">
        <v>51</v>
      </c>
      <c r="AA1510" t="s">
        <v>334</v>
      </c>
      <c r="AB1510" t="s">
        <v>121</v>
      </c>
      <c r="AC1510" t="s">
        <v>81</v>
      </c>
      <c r="AD1510" t="s">
        <v>407</v>
      </c>
      <c r="AE1510" t="s">
        <v>223</v>
      </c>
      <c r="AF1510" t="s">
        <v>69</v>
      </c>
      <c r="AG1510" t="s">
        <v>413</v>
      </c>
      <c r="AH1510" t="s">
        <v>71</v>
      </c>
      <c r="AI1510" t="s">
        <v>464</v>
      </c>
      <c r="AJ1510" t="s">
        <v>73</v>
      </c>
      <c r="AK1510" t="s">
        <v>155</v>
      </c>
      <c r="AL1510" t="s">
        <v>75</v>
      </c>
      <c r="AM1510" t="s">
        <v>76</v>
      </c>
      <c r="AN1510" t="s">
        <v>78</v>
      </c>
      <c r="AO1510" t="s">
        <v>78</v>
      </c>
      <c r="AP1510" t="s">
        <v>58</v>
      </c>
      <c r="AQ1510" t="s">
        <v>139</v>
      </c>
      <c r="AR1510" t="s">
        <v>64</v>
      </c>
      <c r="AS1510" t="s">
        <v>139</v>
      </c>
      <c r="AT1510" t="s">
        <v>123</v>
      </c>
      <c r="AU1510" t="s">
        <v>84</v>
      </c>
    </row>
    <row r="1511" spans="1:47" hidden="1" x14ac:dyDescent="0.3">
      <c r="A1511" t="s">
        <v>6735</v>
      </c>
      <c r="B1511" t="s">
        <v>6736</v>
      </c>
      <c r="C1511" s="1" t="str">
        <f t="shared" si="142"/>
        <v>21:0107</v>
      </c>
      <c r="D1511" s="1" t="str">
        <f t="shared" si="143"/>
        <v>21:0069</v>
      </c>
      <c r="E1511" t="s">
        <v>6737</v>
      </c>
      <c r="F1511" t="s">
        <v>6738</v>
      </c>
      <c r="H1511">
        <v>67.698169899999996</v>
      </c>
      <c r="I1511">
        <v>-106.36741360000001</v>
      </c>
      <c r="J1511" s="1" t="str">
        <f t="shared" si="144"/>
        <v>Till</v>
      </c>
      <c r="K1511" s="1" t="str">
        <f t="shared" si="145"/>
        <v>&lt;63 micron</v>
      </c>
      <c r="L1511" t="s">
        <v>51</v>
      </c>
      <c r="M1511" t="s">
        <v>253</v>
      </c>
      <c r="N1511" t="s">
        <v>56</v>
      </c>
      <c r="O1511" t="s">
        <v>457</v>
      </c>
      <c r="P1511" t="s">
        <v>340</v>
      </c>
      <c r="Q1511" t="s">
        <v>81</v>
      </c>
      <c r="R1511" t="s">
        <v>354</v>
      </c>
      <c r="S1511" t="s">
        <v>119</v>
      </c>
      <c r="T1511" t="s">
        <v>65</v>
      </c>
      <c r="U1511" t="s">
        <v>64</v>
      </c>
      <c r="V1511" t="s">
        <v>219</v>
      </c>
      <c r="W1511" t="s">
        <v>429</v>
      </c>
      <c r="X1511" t="s">
        <v>119</v>
      </c>
      <c r="Y1511" t="s">
        <v>64</v>
      </c>
      <c r="Z1511" t="s">
        <v>51</v>
      </c>
      <c r="AA1511" t="s">
        <v>287</v>
      </c>
      <c r="AB1511" t="s">
        <v>306</v>
      </c>
      <c r="AC1511" t="s">
        <v>64</v>
      </c>
      <c r="AD1511" t="s">
        <v>1064</v>
      </c>
      <c r="AE1511" t="s">
        <v>281</v>
      </c>
      <c r="AF1511" t="s">
        <v>69</v>
      </c>
      <c r="AG1511" t="s">
        <v>548</v>
      </c>
      <c r="AH1511" t="s">
        <v>983</v>
      </c>
      <c r="AI1511" t="s">
        <v>293</v>
      </c>
      <c r="AJ1511" t="s">
        <v>56</v>
      </c>
      <c r="AK1511" t="s">
        <v>398</v>
      </c>
      <c r="AL1511" t="s">
        <v>75</v>
      </c>
      <c r="AM1511" t="s">
        <v>76</v>
      </c>
      <c r="AN1511" t="s">
        <v>78</v>
      </c>
      <c r="AO1511" t="s">
        <v>78</v>
      </c>
      <c r="AP1511" t="s">
        <v>600</v>
      </c>
      <c r="AQ1511" t="s">
        <v>61</v>
      </c>
      <c r="AR1511" t="s">
        <v>64</v>
      </c>
      <c r="AS1511" t="s">
        <v>253</v>
      </c>
      <c r="AT1511" t="s">
        <v>621</v>
      </c>
      <c r="AU1511" t="s">
        <v>84</v>
      </c>
    </row>
    <row r="1512" spans="1:47" hidden="1" x14ac:dyDescent="0.3">
      <c r="A1512" t="s">
        <v>6739</v>
      </c>
      <c r="B1512" t="s">
        <v>6740</v>
      </c>
      <c r="C1512" s="1" t="str">
        <f t="shared" si="142"/>
        <v>21:0107</v>
      </c>
      <c r="D1512" s="1" t="str">
        <f t="shared" si="143"/>
        <v>21:0069</v>
      </c>
      <c r="E1512" t="s">
        <v>6741</v>
      </c>
      <c r="F1512" t="s">
        <v>6742</v>
      </c>
      <c r="H1512">
        <v>67.743337999999994</v>
      </c>
      <c r="I1512">
        <v>-106.41313649999999</v>
      </c>
      <c r="J1512" s="1" t="str">
        <f t="shared" si="144"/>
        <v>Till</v>
      </c>
      <c r="K1512" s="1" t="str">
        <f t="shared" si="145"/>
        <v>&lt;63 micron</v>
      </c>
      <c r="L1512" t="s">
        <v>51</v>
      </c>
      <c r="M1512" t="s">
        <v>126</v>
      </c>
      <c r="N1512" t="s">
        <v>116</v>
      </c>
      <c r="O1512" t="s">
        <v>743</v>
      </c>
      <c r="P1512" t="s">
        <v>929</v>
      </c>
      <c r="Q1512" t="s">
        <v>81</v>
      </c>
      <c r="R1512" t="s">
        <v>420</v>
      </c>
      <c r="S1512" t="s">
        <v>79</v>
      </c>
      <c r="T1512" t="s">
        <v>164</v>
      </c>
      <c r="U1512" t="s">
        <v>81</v>
      </c>
      <c r="V1512" t="s">
        <v>95</v>
      </c>
      <c r="W1512" t="s">
        <v>773</v>
      </c>
      <c r="X1512" t="s">
        <v>97</v>
      </c>
      <c r="Y1512" t="s">
        <v>64</v>
      </c>
      <c r="Z1512" t="s">
        <v>51</v>
      </c>
      <c r="AA1512" t="s">
        <v>548</v>
      </c>
      <c r="AB1512" t="s">
        <v>306</v>
      </c>
      <c r="AC1512" t="s">
        <v>64</v>
      </c>
      <c r="AD1512" t="s">
        <v>469</v>
      </c>
      <c r="AE1512" t="s">
        <v>192</v>
      </c>
      <c r="AF1512" t="s">
        <v>69</v>
      </c>
      <c r="AG1512" t="s">
        <v>389</v>
      </c>
      <c r="AH1512" t="s">
        <v>71</v>
      </c>
      <c r="AI1512" t="s">
        <v>72</v>
      </c>
      <c r="AJ1512" t="s">
        <v>73</v>
      </c>
      <c r="AK1512" t="s">
        <v>153</v>
      </c>
      <c r="AL1512" t="s">
        <v>75</v>
      </c>
      <c r="AM1512" t="s">
        <v>76</v>
      </c>
      <c r="AN1512" t="s">
        <v>61</v>
      </c>
      <c r="AO1512" t="s">
        <v>78</v>
      </c>
      <c r="AP1512" t="s">
        <v>79</v>
      </c>
      <c r="AQ1512" t="s">
        <v>117</v>
      </c>
      <c r="AR1512" t="s">
        <v>64</v>
      </c>
      <c r="AS1512" t="s">
        <v>300</v>
      </c>
      <c r="AT1512" t="s">
        <v>400</v>
      </c>
      <c r="AU1512" t="s">
        <v>84</v>
      </c>
    </row>
    <row r="1513" spans="1:47" hidden="1" x14ac:dyDescent="0.3">
      <c r="A1513" t="s">
        <v>6743</v>
      </c>
      <c r="B1513" t="s">
        <v>6744</v>
      </c>
      <c r="C1513" s="1" t="str">
        <f t="shared" si="142"/>
        <v>21:0107</v>
      </c>
      <c r="D1513" s="1" t="str">
        <f t="shared" si="143"/>
        <v>21:0069</v>
      </c>
      <c r="E1513" t="s">
        <v>6745</v>
      </c>
      <c r="F1513" t="s">
        <v>6746</v>
      </c>
      <c r="H1513">
        <v>67.721447699999999</v>
      </c>
      <c r="I1513">
        <v>-106.0353664</v>
      </c>
      <c r="J1513" s="1" t="str">
        <f t="shared" si="144"/>
        <v>Till</v>
      </c>
      <c r="K1513" s="1" t="str">
        <f t="shared" si="145"/>
        <v>&lt;63 micron</v>
      </c>
      <c r="L1513" t="s">
        <v>51</v>
      </c>
      <c r="M1513" t="s">
        <v>78</v>
      </c>
      <c r="N1513" t="s">
        <v>53</v>
      </c>
      <c r="O1513" t="s">
        <v>743</v>
      </c>
      <c r="P1513" t="s">
        <v>283</v>
      </c>
      <c r="Q1513" t="s">
        <v>81</v>
      </c>
      <c r="R1513" t="s">
        <v>218</v>
      </c>
      <c r="S1513" t="s">
        <v>63</v>
      </c>
      <c r="T1513" t="s">
        <v>354</v>
      </c>
      <c r="U1513" t="s">
        <v>64</v>
      </c>
      <c r="V1513" t="s">
        <v>259</v>
      </c>
      <c r="W1513" t="s">
        <v>67</v>
      </c>
      <c r="X1513" t="s">
        <v>72</v>
      </c>
      <c r="Y1513" t="s">
        <v>64</v>
      </c>
      <c r="Z1513" t="s">
        <v>51</v>
      </c>
      <c r="AA1513" t="s">
        <v>152</v>
      </c>
      <c r="AB1513" t="s">
        <v>274</v>
      </c>
      <c r="AC1513" t="s">
        <v>64</v>
      </c>
      <c r="AD1513" t="s">
        <v>205</v>
      </c>
      <c r="AE1513" t="s">
        <v>507</v>
      </c>
      <c r="AF1513" t="s">
        <v>414</v>
      </c>
      <c r="AG1513" t="s">
        <v>296</v>
      </c>
      <c r="AH1513" t="s">
        <v>71</v>
      </c>
      <c r="AI1513" t="s">
        <v>636</v>
      </c>
      <c r="AJ1513" t="s">
        <v>73</v>
      </c>
      <c r="AK1513" t="s">
        <v>116</v>
      </c>
      <c r="AL1513" t="s">
        <v>75</v>
      </c>
      <c r="AM1513" t="s">
        <v>76</v>
      </c>
      <c r="AN1513" t="s">
        <v>78</v>
      </c>
      <c r="AO1513" t="s">
        <v>78</v>
      </c>
      <c r="AP1513" t="s">
        <v>570</v>
      </c>
      <c r="AQ1513" t="s">
        <v>139</v>
      </c>
      <c r="AR1513" t="s">
        <v>64</v>
      </c>
      <c r="AS1513" t="s">
        <v>139</v>
      </c>
      <c r="AT1513" t="s">
        <v>136</v>
      </c>
      <c r="AU1513" t="s">
        <v>84</v>
      </c>
    </row>
    <row r="1514" spans="1:47" hidden="1" x14ac:dyDescent="0.3">
      <c r="A1514" t="s">
        <v>6747</v>
      </c>
      <c r="B1514" t="s">
        <v>6748</v>
      </c>
      <c r="C1514" s="1" t="str">
        <f t="shared" si="142"/>
        <v>21:0107</v>
      </c>
      <c r="D1514" s="1" t="str">
        <f t="shared" si="143"/>
        <v>21:0069</v>
      </c>
      <c r="E1514" t="s">
        <v>6745</v>
      </c>
      <c r="F1514" t="s">
        <v>6749</v>
      </c>
      <c r="H1514">
        <v>67.721447699999999</v>
      </c>
      <c r="I1514">
        <v>-106.0353664</v>
      </c>
      <c r="J1514" s="1" t="str">
        <f t="shared" si="144"/>
        <v>Till</v>
      </c>
      <c r="K1514" s="1" t="str">
        <f t="shared" si="145"/>
        <v>&lt;63 micron</v>
      </c>
      <c r="L1514" t="s">
        <v>51</v>
      </c>
      <c r="M1514" t="s">
        <v>253</v>
      </c>
      <c r="N1514" t="s">
        <v>56</v>
      </c>
      <c r="O1514" t="s">
        <v>743</v>
      </c>
      <c r="P1514" t="s">
        <v>405</v>
      </c>
      <c r="Q1514" t="s">
        <v>81</v>
      </c>
      <c r="R1514" t="s">
        <v>249</v>
      </c>
      <c r="S1514" t="s">
        <v>63</v>
      </c>
      <c r="T1514" t="s">
        <v>548</v>
      </c>
      <c r="U1514" t="s">
        <v>64</v>
      </c>
      <c r="V1514" t="s">
        <v>259</v>
      </c>
      <c r="W1514" t="s">
        <v>275</v>
      </c>
      <c r="X1514" t="s">
        <v>72</v>
      </c>
      <c r="Y1514" t="s">
        <v>64</v>
      </c>
      <c r="Z1514" t="s">
        <v>51</v>
      </c>
      <c r="AA1514" t="s">
        <v>276</v>
      </c>
      <c r="AB1514" t="s">
        <v>236</v>
      </c>
      <c r="AC1514" t="s">
        <v>64</v>
      </c>
      <c r="AD1514" t="s">
        <v>1064</v>
      </c>
      <c r="AE1514" t="s">
        <v>507</v>
      </c>
      <c r="AF1514" t="s">
        <v>69</v>
      </c>
      <c r="AG1514" t="s">
        <v>164</v>
      </c>
      <c r="AH1514" t="s">
        <v>194</v>
      </c>
      <c r="AI1514" t="s">
        <v>89</v>
      </c>
      <c r="AJ1514" t="s">
        <v>73</v>
      </c>
      <c r="AK1514" t="s">
        <v>116</v>
      </c>
      <c r="AL1514" t="s">
        <v>75</v>
      </c>
      <c r="AM1514" t="s">
        <v>707</v>
      </c>
      <c r="AN1514" t="s">
        <v>259</v>
      </c>
      <c r="AO1514" t="s">
        <v>78</v>
      </c>
      <c r="AP1514" t="s">
        <v>207</v>
      </c>
      <c r="AQ1514" t="s">
        <v>61</v>
      </c>
      <c r="AR1514" t="s">
        <v>64</v>
      </c>
      <c r="AS1514" t="s">
        <v>259</v>
      </c>
      <c r="AT1514" t="s">
        <v>171</v>
      </c>
      <c r="AU1514" t="s">
        <v>6750</v>
      </c>
    </row>
    <row r="1515" spans="1:47" hidden="1" x14ac:dyDescent="0.3">
      <c r="A1515" t="s">
        <v>6751</v>
      </c>
      <c r="B1515" t="s">
        <v>6752</v>
      </c>
      <c r="C1515" s="1" t="str">
        <f t="shared" si="142"/>
        <v>21:0107</v>
      </c>
      <c r="D1515" s="1" t="str">
        <f>HYPERLINK("https://geochem.nrcan.gc.ca/cdogs/content/svy/svy_e.htm", "")</f>
        <v/>
      </c>
      <c r="G1515" s="1" t="str">
        <f>HYPERLINK("https://geochem.nrcan.gc.ca/cdogs/content/cr_/cr_00129_e.htm", "129")</f>
        <v>129</v>
      </c>
      <c r="J1515" t="s">
        <v>3462</v>
      </c>
      <c r="K1515" t="s">
        <v>3463</v>
      </c>
      <c r="L1515" t="s">
        <v>51</v>
      </c>
      <c r="M1515" t="s">
        <v>533</v>
      </c>
      <c r="N1515" t="s">
        <v>6753</v>
      </c>
      <c r="O1515" t="s">
        <v>189</v>
      </c>
      <c r="P1515" t="s">
        <v>81</v>
      </c>
      <c r="Q1515" t="s">
        <v>81</v>
      </c>
      <c r="R1515" t="s">
        <v>354</v>
      </c>
      <c r="S1515" t="s">
        <v>72</v>
      </c>
      <c r="T1515" t="s">
        <v>607</v>
      </c>
      <c r="U1515" t="s">
        <v>259</v>
      </c>
      <c r="V1515" t="s">
        <v>154</v>
      </c>
      <c r="W1515" t="s">
        <v>479</v>
      </c>
      <c r="X1515" t="s">
        <v>97</v>
      </c>
      <c r="Y1515" t="s">
        <v>64</v>
      </c>
      <c r="Z1515" t="s">
        <v>51</v>
      </c>
      <c r="AA1515" t="s">
        <v>162</v>
      </c>
      <c r="AB1515" t="s">
        <v>274</v>
      </c>
      <c r="AC1515" t="s">
        <v>64</v>
      </c>
      <c r="AD1515" t="s">
        <v>1064</v>
      </c>
      <c r="AE1515" t="s">
        <v>419</v>
      </c>
      <c r="AF1515" t="s">
        <v>69</v>
      </c>
      <c r="AG1515" t="s">
        <v>164</v>
      </c>
      <c r="AH1515" t="s">
        <v>299</v>
      </c>
      <c r="AI1515" t="s">
        <v>72</v>
      </c>
      <c r="AJ1515" t="s">
        <v>73</v>
      </c>
      <c r="AK1515" t="s">
        <v>421</v>
      </c>
      <c r="AL1515" t="s">
        <v>75</v>
      </c>
      <c r="AM1515" t="s">
        <v>76</v>
      </c>
      <c r="AN1515" t="s">
        <v>78</v>
      </c>
      <c r="AO1515" t="s">
        <v>78</v>
      </c>
      <c r="AP1515" t="s">
        <v>196</v>
      </c>
      <c r="AQ1515" t="s">
        <v>154</v>
      </c>
      <c r="AR1515" t="s">
        <v>64</v>
      </c>
      <c r="AS1515" t="s">
        <v>81</v>
      </c>
      <c r="AT1515" t="s">
        <v>472</v>
      </c>
      <c r="AU1515" t="s">
        <v>6754</v>
      </c>
    </row>
    <row r="1516" spans="1:47" hidden="1" x14ac:dyDescent="0.3">
      <c r="A1516" t="s">
        <v>6755</v>
      </c>
      <c r="B1516" t="s">
        <v>6756</v>
      </c>
      <c r="C1516" s="1" t="str">
        <f t="shared" si="142"/>
        <v>21:0107</v>
      </c>
      <c r="D1516" s="1" t="str">
        <f>HYPERLINK("https://geochem.nrcan.gc.ca/cdogs/content/svy/svy_e.htm", "")</f>
        <v/>
      </c>
      <c r="G1516" s="1" t="str">
        <f>HYPERLINK("https://geochem.nrcan.gc.ca/cdogs/content/cr_/cr_00129_e.htm", "129")</f>
        <v>129</v>
      </c>
      <c r="J1516" t="s">
        <v>3462</v>
      </c>
      <c r="K1516" t="s">
        <v>3463</v>
      </c>
      <c r="L1516" t="s">
        <v>51</v>
      </c>
      <c r="M1516" t="s">
        <v>533</v>
      </c>
      <c r="N1516" t="s">
        <v>5819</v>
      </c>
      <c r="O1516" t="s">
        <v>315</v>
      </c>
      <c r="P1516" t="s">
        <v>81</v>
      </c>
      <c r="Q1516" t="s">
        <v>81</v>
      </c>
      <c r="R1516" t="s">
        <v>354</v>
      </c>
      <c r="S1516" t="s">
        <v>72</v>
      </c>
      <c r="T1516" t="s">
        <v>136</v>
      </c>
      <c r="U1516" t="s">
        <v>64</v>
      </c>
      <c r="V1516" t="s">
        <v>95</v>
      </c>
      <c r="W1516" t="s">
        <v>220</v>
      </c>
      <c r="X1516" t="s">
        <v>63</v>
      </c>
      <c r="Y1516" t="s">
        <v>64</v>
      </c>
      <c r="Z1516" t="s">
        <v>51</v>
      </c>
      <c r="AA1516" t="s">
        <v>223</v>
      </c>
      <c r="AB1516" t="s">
        <v>236</v>
      </c>
      <c r="AC1516" t="s">
        <v>64</v>
      </c>
      <c r="AD1516" t="s">
        <v>307</v>
      </c>
      <c r="AE1516" t="s">
        <v>419</v>
      </c>
      <c r="AF1516" t="s">
        <v>69</v>
      </c>
      <c r="AG1516" t="s">
        <v>136</v>
      </c>
      <c r="AH1516" t="s">
        <v>55</v>
      </c>
      <c r="AI1516" t="s">
        <v>58</v>
      </c>
      <c r="AJ1516" t="s">
        <v>73</v>
      </c>
      <c r="AK1516" t="s">
        <v>297</v>
      </c>
      <c r="AL1516" t="s">
        <v>75</v>
      </c>
      <c r="AM1516" t="s">
        <v>76</v>
      </c>
      <c r="AN1516" t="s">
        <v>104</v>
      </c>
      <c r="AO1516" t="s">
        <v>78</v>
      </c>
      <c r="AP1516" t="s">
        <v>153</v>
      </c>
      <c r="AQ1516" t="s">
        <v>259</v>
      </c>
      <c r="AR1516" t="s">
        <v>64</v>
      </c>
      <c r="AS1516" t="s">
        <v>81</v>
      </c>
      <c r="AT1516" t="s">
        <v>132</v>
      </c>
      <c r="AU1516" t="s">
        <v>6757</v>
      </c>
    </row>
    <row r="1517" spans="1:47" hidden="1" x14ac:dyDescent="0.3">
      <c r="A1517" t="s">
        <v>6758</v>
      </c>
      <c r="B1517" t="s">
        <v>6759</v>
      </c>
      <c r="C1517" s="1" t="str">
        <f t="shared" ref="C1517:C1580" si="146">HYPERLINK("https://geochem.nrcan.gc.ca/cdogs/content/bdl/bdl211154_e.htm", "21:1154")</f>
        <v>21:1154</v>
      </c>
      <c r="D1517" s="1" t="str">
        <f t="shared" ref="D1517:D1580" si="147">HYPERLINK("https://geochem.nrcan.gc.ca/cdogs/content/svy/svy210325_e.htm", "21:0325")</f>
        <v>21:0325</v>
      </c>
      <c r="E1517" t="s">
        <v>6760</v>
      </c>
      <c r="F1517" t="s">
        <v>6761</v>
      </c>
      <c r="H1517">
        <v>64.9649</v>
      </c>
      <c r="I1517">
        <v>-107.64</v>
      </c>
      <c r="J1517" s="1" t="str">
        <f t="shared" ref="J1517:J1580" si="148">HYPERLINK("https://geochem.nrcan.gc.ca/cdogs/content/kwd/kwd020023_e.htm", "Lake sediments")</f>
        <v>Lake sediments</v>
      </c>
      <c r="K1517" s="1" t="str">
        <f t="shared" ref="K1517:K1580" si="149">HYPERLINK("https://geochem.nrcan.gc.ca/cdogs/content/kwd/kwd080001_e.htm", "Unknown")</f>
        <v>Unknown</v>
      </c>
      <c r="L1517" t="s">
        <v>84</v>
      </c>
      <c r="M1517" t="s">
        <v>56</v>
      </c>
      <c r="N1517" t="s">
        <v>60</v>
      </c>
      <c r="O1517" t="s">
        <v>216</v>
      </c>
      <c r="P1517" t="s">
        <v>154</v>
      </c>
      <c r="Q1517" t="s">
        <v>84</v>
      </c>
      <c r="R1517" t="s">
        <v>318</v>
      </c>
      <c r="S1517" t="s">
        <v>181</v>
      </c>
      <c r="T1517" t="s">
        <v>334</v>
      </c>
      <c r="U1517" t="s">
        <v>81</v>
      </c>
      <c r="V1517" t="s">
        <v>137</v>
      </c>
      <c r="W1517" t="s">
        <v>550</v>
      </c>
      <c r="X1517" t="s">
        <v>97</v>
      </c>
      <c r="Y1517" t="s">
        <v>84</v>
      </c>
      <c r="Z1517" t="s">
        <v>84</v>
      </c>
      <c r="AA1517" t="s">
        <v>507</v>
      </c>
      <c r="AB1517" t="s">
        <v>593</v>
      </c>
      <c r="AC1517" t="s">
        <v>84</v>
      </c>
      <c r="AD1517" t="s">
        <v>1135</v>
      </c>
      <c r="AE1517" t="s">
        <v>260</v>
      </c>
      <c r="AF1517" t="s">
        <v>84</v>
      </c>
      <c r="AG1517" t="s">
        <v>548</v>
      </c>
      <c r="AH1517" t="s">
        <v>71</v>
      </c>
      <c r="AI1517" t="s">
        <v>74</v>
      </c>
      <c r="AJ1517" t="s">
        <v>84</v>
      </c>
      <c r="AK1517" t="s">
        <v>481</v>
      </c>
      <c r="AL1517" t="s">
        <v>84</v>
      </c>
      <c r="AM1517" t="s">
        <v>84</v>
      </c>
      <c r="AN1517" t="s">
        <v>78</v>
      </c>
      <c r="AO1517" t="s">
        <v>78</v>
      </c>
      <c r="AP1517" t="s">
        <v>332</v>
      </c>
      <c r="AQ1517" t="s">
        <v>253</v>
      </c>
      <c r="AR1517" t="s">
        <v>64</v>
      </c>
      <c r="AS1517" t="s">
        <v>117</v>
      </c>
      <c r="AT1517" t="s">
        <v>84</v>
      </c>
      <c r="AU1517" t="s">
        <v>6762</v>
      </c>
    </row>
    <row r="1518" spans="1:47" hidden="1" x14ac:dyDescent="0.3">
      <c r="A1518" t="s">
        <v>6763</v>
      </c>
      <c r="B1518" t="s">
        <v>6764</v>
      </c>
      <c r="C1518" s="1" t="str">
        <f t="shared" si="146"/>
        <v>21:1154</v>
      </c>
      <c r="D1518" s="1" t="str">
        <f t="shared" si="147"/>
        <v>21:0325</v>
      </c>
      <c r="E1518" t="s">
        <v>6765</v>
      </c>
      <c r="F1518" t="s">
        <v>6766</v>
      </c>
      <c r="H1518">
        <v>64.928899999999999</v>
      </c>
      <c r="I1518">
        <v>-107.494</v>
      </c>
      <c r="J1518" s="1" t="str">
        <f t="shared" si="148"/>
        <v>Lake sediments</v>
      </c>
      <c r="K1518" s="1" t="str">
        <f t="shared" si="149"/>
        <v>Unknown</v>
      </c>
      <c r="L1518" t="s">
        <v>84</v>
      </c>
      <c r="M1518" t="s">
        <v>300</v>
      </c>
      <c r="N1518" t="s">
        <v>53</v>
      </c>
      <c r="O1518" t="s">
        <v>381</v>
      </c>
      <c r="P1518" t="s">
        <v>92</v>
      </c>
      <c r="Q1518" t="s">
        <v>84</v>
      </c>
      <c r="R1518" t="s">
        <v>316</v>
      </c>
      <c r="S1518" t="s">
        <v>63</v>
      </c>
      <c r="T1518" t="s">
        <v>814</v>
      </c>
      <c r="U1518" t="s">
        <v>81</v>
      </c>
      <c r="V1518" t="s">
        <v>219</v>
      </c>
      <c r="W1518" t="s">
        <v>864</v>
      </c>
      <c r="X1518" t="s">
        <v>63</v>
      </c>
      <c r="Y1518" t="s">
        <v>84</v>
      </c>
      <c r="Z1518" t="s">
        <v>84</v>
      </c>
      <c r="AA1518" t="s">
        <v>276</v>
      </c>
      <c r="AB1518" t="s">
        <v>236</v>
      </c>
      <c r="AC1518" t="s">
        <v>84</v>
      </c>
      <c r="AD1518" t="s">
        <v>1862</v>
      </c>
      <c r="AE1518" t="s">
        <v>419</v>
      </c>
      <c r="AF1518" t="s">
        <v>84</v>
      </c>
      <c r="AG1518" t="s">
        <v>136</v>
      </c>
      <c r="AH1518" t="s">
        <v>983</v>
      </c>
      <c r="AI1518" t="s">
        <v>702</v>
      </c>
      <c r="AJ1518" t="s">
        <v>84</v>
      </c>
      <c r="AK1518" t="s">
        <v>473</v>
      </c>
      <c r="AL1518" t="s">
        <v>84</v>
      </c>
      <c r="AM1518" t="s">
        <v>84</v>
      </c>
      <c r="AN1518" t="s">
        <v>78</v>
      </c>
      <c r="AO1518" t="s">
        <v>78</v>
      </c>
      <c r="AP1518" t="s">
        <v>89</v>
      </c>
      <c r="AQ1518" t="s">
        <v>126</v>
      </c>
      <c r="AR1518" t="s">
        <v>64</v>
      </c>
      <c r="AS1518" t="s">
        <v>77</v>
      </c>
      <c r="AT1518" t="s">
        <v>84</v>
      </c>
      <c r="AU1518" t="s">
        <v>6767</v>
      </c>
    </row>
    <row r="1519" spans="1:47" hidden="1" x14ac:dyDescent="0.3">
      <c r="A1519" t="s">
        <v>6768</v>
      </c>
      <c r="B1519" t="s">
        <v>6769</v>
      </c>
      <c r="C1519" s="1" t="str">
        <f t="shared" si="146"/>
        <v>21:1154</v>
      </c>
      <c r="D1519" s="1" t="str">
        <f t="shared" si="147"/>
        <v>21:0325</v>
      </c>
      <c r="E1519" t="s">
        <v>6770</v>
      </c>
      <c r="F1519" t="s">
        <v>6771</v>
      </c>
      <c r="H1519">
        <v>64.923900000000003</v>
      </c>
      <c r="I1519">
        <v>-107.407</v>
      </c>
      <c r="J1519" s="1" t="str">
        <f t="shared" si="148"/>
        <v>Lake sediments</v>
      </c>
      <c r="K1519" s="1" t="str">
        <f t="shared" si="149"/>
        <v>Unknown</v>
      </c>
      <c r="L1519" t="s">
        <v>84</v>
      </c>
      <c r="M1519" t="s">
        <v>78</v>
      </c>
      <c r="N1519" t="s">
        <v>53</v>
      </c>
      <c r="O1519" t="s">
        <v>707</v>
      </c>
      <c r="P1519" t="s">
        <v>78</v>
      </c>
      <c r="Q1519" t="s">
        <v>84</v>
      </c>
      <c r="R1519" t="s">
        <v>68</v>
      </c>
      <c r="S1519" t="s">
        <v>116</v>
      </c>
      <c r="T1519" t="s">
        <v>152</v>
      </c>
      <c r="U1519" t="s">
        <v>259</v>
      </c>
      <c r="V1519" t="s">
        <v>104</v>
      </c>
      <c r="W1519" t="s">
        <v>1364</v>
      </c>
      <c r="X1519" t="s">
        <v>63</v>
      </c>
      <c r="Y1519" t="s">
        <v>84</v>
      </c>
      <c r="Z1519" t="s">
        <v>84</v>
      </c>
      <c r="AA1519" t="s">
        <v>111</v>
      </c>
      <c r="AB1519" t="s">
        <v>4037</v>
      </c>
      <c r="AC1519" t="s">
        <v>84</v>
      </c>
      <c r="AD1519" t="s">
        <v>1883</v>
      </c>
      <c r="AE1519" t="s">
        <v>225</v>
      </c>
      <c r="AF1519" t="s">
        <v>84</v>
      </c>
      <c r="AG1519" t="s">
        <v>338</v>
      </c>
      <c r="AH1519" t="s">
        <v>194</v>
      </c>
      <c r="AI1519" t="s">
        <v>208</v>
      </c>
      <c r="AJ1519" t="s">
        <v>84</v>
      </c>
      <c r="AK1519" t="s">
        <v>170</v>
      </c>
      <c r="AL1519" t="s">
        <v>84</v>
      </c>
      <c r="AM1519" t="s">
        <v>84</v>
      </c>
      <c r="AN1519" t="s">
        <v>78</v>
      </c>
      <c r="AO1519" t="s">
        <v>78</v>
      </c>
      <c r="AP1519" t="s">
        <v>52</v>
      </c>
      <c r="AQ1519" t="s">
        <v>154</v>
      </c>
      <c r="AR1519" t="s">
        <v>64</v>
      </c>
      <c r="AS1519" t="s">
        <v>95</v>
      </c>
      <c r="AT1519" t="s">
        <v>84</v>
      </c>
      <c r="AU1519" t="s">
        <v>6772</v>
      </c>
    </row>
    <row r="1520" spans="1:47" hidden="1" x14ac:dyDescent="0.3">
      <c r="A1520" t="s">
        <v>6773</v>
      </c>
      <c r="B1520" t="s">
        <v>6774</v>
      </c>
      <c r="C1520" s="1" t="str">
        <f t="shared" si="146"/>
        <v>21:1154</v>
      </c>
      <c r="D1520" s="1" t="str">
        <f t="shared" si="147"/>
        <v>21:0325</v>
      </c>
      <c r="E1520" t="s">
        <v>6775</v>
      </c>
      <c r="F1520" t="s">
        <v>6776</v>
      </c>
      <c r="H1520">
        <v>64.929599999999994</v>
      </c>
      <c r="I1520">
        <v>-107.312</v>
      </c>
      <c r="J1520" s="1" t="str">
        <f t="shared" si="148"/>
        <v>Lake sediments</v>
      </c>
      <c r="K1520" s="1" t="str">
        <f t="shared" si="149"/>
        <v>Unknown</v>
      </c>
      <c r="L1520" t="s">
        <v>84</v>
      </c>
      <c r="M1520" t="s">
        <v>137</v>
      </c>
      <c r="N1520" t="s">
        <v>53</v>
      </c>
      <c r="O1520" t="s">
        <v>532</v>
      </c>
      <c r="P1520" t="s">
        <v>91</v>
      </c>
      <c r="Q1520" t="s">
        <v>84</v>
      </c>
      <c r="R1520" t="s">
        <v>234</v>
      </c>
      <c r="S1520" t="s">
        <v>97</v>
      </c>
      <c r="T1520" t="s">
        <v>149</v>
      </c>
      <c r="U1520" t="s">
        <v>64</v>
      </c>
      <c r="V1520" t="s">
        <v>219</v>
      </c>
      <c r="W1520" t="s">
        <v>719</v>
      </c>
      <c r="X1520" t="s">
        <v>114</v>
      </c>
      <c r="Y1520" t="s">
        <v>84</v>
      </c>
      <c r="Z1520" t="s">
        <v>84</v>
      </c>
      <c r="AA1520" t="s">
        <v>149</v>
      </c>
      <c r="AB1520" t="s">
        <v>319</v>
      </c>
      <c r="AC1520" t="s">
        <v>84</v>
      </c>
      <c r="AD1520" t="s">
        <v>2128</v>
      </c>
      <c r="AE1520" t="s">
        <v>176</v>
      </c>
      <c r="AF1520" t="s">
        <v>84</v>
      </c>
      <c r="AG1520" t="s">
        <v>287</v>
      </c>
      <c r="AH1520" t="s">
        <v>194</v>
      </c>
      <c r="AI1520" t="s">
        <v>392</v>
      </c>
      <c r="AJ1520" t="s">
        <v>84</v>
      </c>
      <c r="AK1520" t="s">
        <v>264</v>
      </c>
      <c r="AL1520" t="s">
        <v>84</v>
      </c>
      <c r="AM1520" t="s">
        <v>84</v>
      </c>
      <c r="AN1520" t="s">
        <v>139</v>
      </c>
      <c r="AO1520" t="s">
        <v>78</v>
      </c>
      <c r="AP1520" t="s">
        <v>114</v>
      </c>
      <c r="AQ1520" t="s">
        <v>77</v>
      </c>
      <c r="AR1520" t="s">
        <v>64</v>
      </c>
      <c r="AS1520" t="s">
        <v>246</v>
      </c>
      <c r="AT1520" t="s">
        <v>84</v>
      </c>
      <c r="AU1520" t="s">
        <v>6777</v>
      </c>
    </row>
    <row r="1521" spans="1:47" hidden="1" x14ac:dyDescent="0.3">
      <c r="A1521" t="s">
        <v>6778</v>
      </c>
      <c r="B1521" t="s">
        <v>6779</v>
      </c>
      <c r="C1521" s="1" t="str">
        <f t="shared" si="146"/>
        <v>21:1154</v>
      </c>
      <c r="D1521" s="1" t="str">
        <f t="shared" si="147"/>
        <v>21:0325</v>
      </c>
      <c r="E1521" t="s">
        <v>6780</v>
      </c>
      <c r="F1521" t="s">
        <v>6781</v>
      </c>
      <c r="H1521">
        <v>64.923900000000003</v>
      </c>
      <c r="I1521">
        <v>-107.18300000000001</v>
      </c>
      <c r="J1521" s="1" t="str">
        <f t="shared" si="148"/>
        <v>Lake sediments</v>
      </c>
      <c r="K1521" s="1" t="str">
        <f t="shared" si="149"/>
        <v>Unknown</v>
      </c>
      <c r="L1521" t="s">
        <v>84</v>
      </c>
      <c r="M1521" t="s">
        <v>154</v>
      </c>
      <c r="N1521" t="s">
        <v>53</v>
      </c>
      <c r="O1521" t="s">
        <v>397</v>
      </c>
      <c r="P1521" t="s">
        <v>147</v>
      </c>
      <c r="Q1521" t="s">
        <v>84</v>
      </c>
      <c r="R1521" t="s">
        <v>338</v>
      </c>
      <c r="S1521" t="s">
        <v>60</v>
      </c>
      <c r="T1521" t="s">
        <v>68</v>
      </c>
      <c r="U1521" t="s">
        <v>64</v>
      </c>
      <c r="V1521" t="s">
        <v>219</v>
      </c>
      <c r="W1521" t="s">
        <v>963</v>
      </c>
      <c r="X1521" t="s">
        <v>72</v>
      </c>
      <c r="Y1521" t="s">
        <v>84</v>
      </c>
      <c r="Z1521" t="s">
        <v>84</v>
      </c>
      <c r="AA1521" t="s">
        <v>337</v>
      </c>
      <c r="AB1521" t="s">
        <v>428</v>
      </c>
      <c r="AC1521" t="s">
        <v>84</v>
      </c>
      <c r="AD1521" t="s">
        <v>1414</v>
      </c>
      <c r="AE1521" t="s">
        <v>269</v>
      </c>
      <c r="AF1521" t="s">
        <v>84</v>
      </c>
      <c r="AG1521" t="s">
        <v>363</v>
      </c>
      <c r="AH1521" t="s">
        <v>71</v>
      </c>
      <c r="AI1521" t="s">
        <v>584</v>
      </c>
      <c r="AJ1521" t="s">
        <v>84</v>
      </c>
      <c r="AK1521" t="s">
        <v>398</v>
      </c>
      <c r="AL1521" t="s">
        <v>84</v>
      </c>
      <c r="AM1521" t="s">
        <v>84</v>
      </c>
      <c r="AN1521" t="s">
        <v>78</v>
      </c>
      <c r="AO1521" t="s">
        <v>104</v>
      </c>
      <c r="AP1521" t="s">
        <v>600</v>
      </c>
      <c r="AQ1521" t="s">
        <v>299</v>
      </c>
      <c r="AR1521" t="s">
        <v>64</v>
      </c>
      <c r="AS1521" t="s">
        <v>253</v>
      </c>
      <c r="AT1521" t="s">
        <v>84</v>
      </c>
      <c r="AU1521" t="s">
        <v>6782</v>
      </c>
    </row>
    <row r="1522" spans="1:47" hidden="1" x14ac:dyDescent="0.3">
      <c r="A1522" t="s">
        <v>6783</v>
      </c>
      <c r="B1522" t="s">
        <v>6784</v>
      </c>
      <c r="C1522" s="1" t="str">
        <f t="shared" si="146"/>
        <v>21:1154</v>
      </c>
      <c r="D1522" s="1" t="str">
        <f t="shared" si="147"/>
        <v>21:0325</v>
      </c>
      <c r="E1522" t="s">
        <v>6785</v>
      </c>
      <c r="F1522" t="s">
        <v>6786</v>
      </c>
      <c r="H1522">
        <v>64.885300000000001</v>
      </c>
      <c r="I1522">
        <v>-107.151</v>
      </c>
      <c r="J1522" s="1" t="str">
        <f t="shared" si="148"/>
        <v>Lake sediments</v>
      </c>
      <c r="K1522" s="1" t="str">
        <f t="shared" si="149"/>
        <v>Unknown</v>
      </c>
      <c r="L1522" t="s">
        <v>84</v>
      </c>
      <c r="M1522" t="s">
        <v>168</v>
      </c>
      <c r="N1522" t="s">
        <v>116</v>
      </c>
      <c r="O1522" t="s">
        <v>233</v>
      </c>
      <c r="P1522" t="s">
        <v>78</v>
      </c>
      <c r="Q1522" t="s">
        <v>84</v>
      </c>
      <c r="R1522" t="s">
        <v>318</v>
      </c>
      <c r="S1522" t="s">
        <v>116</v>
      </c>
      <c r="T1522" t="s">
        <v>334</v>
      </c>
      <c r="U1522" t="s">
        <v>64</v>
      </c>
      <c r="V1522" t="s">
        <v>219</v>
      </c>
      <c r="W1522" t="s">
        <v>2646</v>
      </c>
      <c r="X1522" t="s">
        <v>58</v>
      </c>
      <c r="Y1522" t="s">
        <v>84</v>
      </c>
      <c r="Z1522" t="s">
        <v>84</v>
      </c>
      <c r="AA1522" t="s">
        <v>419</v>
      </c>
      <c r="AB1522" t="s">
        <v>236</v>
      </c>
      <c r="AC1522" t="s">
        <v>84</v>
      </c>
      <c r="AD1522" t="s">
        <v>370</v>
      </c>
      <c r="AE1522" t="s">
        <v>260</v>
      </c>
      <c r="AF1522" t="s">
        <v>84</v>
      </c>
      <c r="AG1522" t="s">
        <v>68</v>
      </c>
      <c r="AH1522" t="s">
        <v>983</v>
      </c>
      <c r="AI1522" t="s">
        <v>533</v>
      </c>
      <c r="AJ1522" t="s">
        <v>84</v>
      </c>
      <c r="AK1522" t="s">
        <v>595</v>
      </c>
      <c r="AL1522" t="s">
        <v>84</v>
      </c>
      <c r="AM1522" t="s">
        <v>84</v>
      </c>
      <c r="AN1522" t="s">
        <v>78</v>
      </c>
      <c r="AO1522" t="s">
        <v>78</v>
      </c>
      <c r="AP1522" t="s">
        <v>422</v>
      </c>
      <c r="AQ1522" t="s">
        <v>139</v>
      </c>
      <c r="AR1522" t="s">
        <v>64</v>
      </c>
      <c r="AS1522" t="s">
        <v>300</v>
      </c>
      <c r="AT1522" t="s">
        <v>84</v>
      </c>
      <c r="AU1522" t="s">
        <v>6787</v>
      </c>
    </row>
    <row r="1523" spans="1:47" hidden="1" x14ac:dyDescent="0.3">
      <c r="A1523" t="s">
        <v>6788</v>
      </c>
      <c r="B1523" t="s">
        <v>6789</v>
      </c>
      <c r="C1523" s="1" t="str">
        <f t="shared" si="146"/>
        <v>21:1154</v>
      </c>
      <c r="D1523" s="1" t="str">
        <f t="shared" si="147"/>
        <v>21:0325</v>
      </c>
      <c r="E1523" t="s">
        <v>6790</v>
      </c>
      <c r="F1523" t="s">
        <v>6791</v>
      </c>
      <c r="H1523">
        <v>64.834100000000007</v>
      </c>
      <c r="I1523">
        <v>-107.155</v>
      </c>
      <c r="J1523" s="1" t="str">
        <f t="shared" si="148"/>
        <v>Lake sediments</v>
      </c>
      <c r="K1523" s="1" t="str">
        <f t="shared" si="149"/>
        <v>Unknown</v>
      </c>
      <c r="L1523" t="s">
        <v>84</v>
      </c>
      <c r="M1523" t="s">
        <v>95</v>
      </c>
      <c r="N1523" t="s">
        <v>53</v>
      </c>
      <c r="O1523" t="s">
        <v>743</v>
      </c>
      <c r="P1523" t="s">
        <v>78</v>
      </c>
      <c r="Q1523" t="s">
        <v>84</v>
      </c>
      <c r="R1523" t="s">
        <v>146</v>
      </c>
      <c r="S1523" t="s">
        <v>63</v>
      </c>
      <c r="T1523" t="s">
        <v>127</v>
      </c>
      <c r="U1523" t="s">
        <v>64</v>
      </c>
      <c r="V1523" t="s">
        <v>117</v>
      </c>
      <c r="W1523" t="s">
        <v>6792</v>
      </c>
      <c r="X1523" t="s">
        <v>281</v>
      </c>
      <c r="Y1523" t="s">
        <v>84</v>
      </c>
      <c r="Z1523" t="s">
        <v>84</v>
      </c>
      <c r="AA1523" t="s">
        <v>316</v>
      </c>
      <c r="AB1523" t="s">
        <v>2169</v>
      </c>
      <c r="AC1523" t="s">
        <v>84</v>
      </c>
      <c r="AD1523" t="s">
        <v>697</v>
      </c>
      <c r="AE1523" t="s">
        <v>68</v>
      </c>
      <c r="AF1523" t="s">
        <v>84</v>
      </c>
      <c r="AG1523" t="s">
        <v>296</v>
      </c>
      <c r="AH1523" t="s">
        <v>71</v>
      </c>
      <c r="AI1523" t="s">
        <v>260</v>
      </c>
      <c r="AJ1523" t="s">
        <v>84</v>
      </c>
      <c r="AK1523" t="s">
        <v>584</v>
      </c>
      <c r="AL1523" t="s">
        <v>84</v>
      </c>
      <c r="AM1523" t="s">
        <v>84</v>
      </c>
      <c r="AN1523" t="s">
        <v>78</v>
      </c>
      <c r="AO1523" t="s">
        <v>154</v>
      </c>
      <c r="AP1523" t="s">
        <v>79</v>
      </c>
      <c r="AQ1523" t="s">
        <v>333</v>
      </c>
      <c r="AR1523" t="s">
        <v>64</v>
      </c>
      <c r="AS1523" t="s">
        <v>340</v>
      </c>
      <c r="AT1523" t="s">
        <v>84</v>
      </c>
      <c r="AU1523" t="s">
        <v>6793</v>
      </c>
    </row>
    <row r="1524" spans="1:47" hidden="1" x14ac:dyDescent="0.3">
      <c r="A1524" t="s">
        <v>6794</v>
      </c>
      <c r="B1524" t="s">
        <v>6795</v>
      </c>
      <c r="C1524" s="1" t="str">
        <f t="shared" si="146"/>
        <v>21:1154</v>
      </c>
      <c r="D1524" s="1" t="str">
        <f t="shared" si="147"/>
        <v>21:0325</v>
      </c>
      <c r="E1524" t="s">
        <v>6796</v>
      </c>
      <c r="F1524" t="s">
        <v>6797</v>
      </c>
      <c r="H1524">
        <v>64.792299999999997</v>
      </c>
      <c r="I1524">
        <v>-107.13200000000001</v>
      </c>
      <c r="J1524" s="1" t="str">
        <f t="shared" si="148"/>
        <v>Lake sediments</v>
      </c>
      <c r="K1524" s="1" t="str">
        <f t="shared" si="149"/>
        <v>Unknown</v>
      </c>
      <c r="L1524" t="s">
        <v>84</v>
      </c>
      <c r="M1524" t="s">
        <v>161</v>
      </c>
      <c r="N1524" t="s">
        <v>60</v>
      </c>
      <c r="O1524" t="s">
        <v>1363</v>
      </c>
      <c r="P1524" t="s">
        <v>308</v>
      </c>
      <c r="Q1524" t="s">
        <v>84</v>
      </c>
      <c r="R1524" t="s">
        <v>1363</v>
      </c>
      <c r="S1524" t="s">
        <v>63</v>
      </c>
      <c r="T1524" t="s">
        <v>284</v>
      </c>
      <c r="U1524" t="s">
        <v>260</v>
      </c>
      <c r="V1524" t="s">
        <v>348</v>
      </c>
      <c r="W1524" t="s">
        <v>126</v>
      </c>
      <c r="X1524" t="s">
        <v>60</v>
      </c>
      <c r="Y1524" t="s">
        <v>84</v>
      </c>
      <c r="Z1524" t="s">
        <v>84</v>
      </c>
      <c r="AA1524" t="s">
        <v>3104</v>
      </c>
      <c r="AB1524" t="s">
        <v>2781</v>
      </c>
      <c r="AC1524" t="s">
        <v>84</v>
      </c>
      <c r="AD1524" t="s">
        <v>6798</v>
      </c>
      <c r="AE1524" t="s">
        <v>2901</v>
      </c>
      <c r="AF1524" t="s">
        <v>84</v>
      </c>
      <c r="AG1524" t="s">
        <v>146</v>
      </c>
      <c r="AH1524" t="s">
        <v>251</v>
      </c>
      <c r="AI1524" t="s">
        <v>63</v>
      </c>
      <c r="AJ1524" t="s">
        <v>84</v>
      </c>
      <c r="AK1524" t="s">
        <v>152</v>
      </c>
      <c r="AL1524" t="s">
        <v>84</v>
      </c>
      <c r="AM1524" t="s">
        <v>84</v>
      </c>
      <c r="AN1524" t="s">
        <v>78</v>
      </c>
      <c r="AO1524" t="s">
        <v>81</v>
      </c>
      <c r="AP1524" t="s">
        <v>354</v>
      </c>
      <c r="AQ1524" t="s">
        <v>520</v>
      </c>
      <c r="AR1524" t="s">
        <v>64</v>
      </c>
      <c r="AS1524" t="s">
        <v>91</v>
      </c>
      <c r="AT1524" t="s">
        <v>84</v>
      </c>
      <c r="AU1524" t="s">
        <v>271</v>
      </c>
    </row>
    <row r="1525" spans="1:47" hidden="1" x14ac:dyDescent="0.3">
      <c r="A1525" t="s">
        <v>6799</v>
      </c>
      <c r="B1525" t="s">
        <v>6800</v>
      </c>
      <c r="C1525" s="1" t="str">
        <f t="shared" si="146"/>
        <v>21:1154</v>
      </c>
      <c r="D1525" s="1" t="str">
        <f t="shared" si="147"/>
        <v>21:0325</v>
      </c>
      <c r="E1525" t="s">
        <v>6801</v>
      </c>
      <c r="F1525" t="s">
        <v>6802</v>
      </c>
      <c r="H1525">
        <v>64.759699999999995</v>
      </c>
      <c r="I1525">
        <v>-107.122</v>
      </c>
      <c r="J1525" s="1" t="str">
        <f t="shared" si="148"/>
        <v>Lake sediments</v>
      </c>
      <c r="K1525" s="1" t="str">
        <f t="shared" si="149"/>
        <v>Unknown</v>
      </c>
      <c r="L1525" t="s">
        <v>84</v>
      </c>
      <c r="M1525" t="s">
        <v>117</v>
      </c>
      <c r="N1525" t="s">
        <v>81</v>
      </c>
      <c r="O1525" t="s">
        <v>909</v>
      </c>
      <c r="P1525" t="s">
        <v>92</v>
      </c>
      <c r="Q1525" t="s">
        <v>84</v>
      </c>
      <c r="R1525" t="s">
        <v>132</v>
      </c>
      <c r="S1525" t="s">
        <v>116</v>
      </c>
      <c r="T1525" t="s">
        <v>176</v>
      </c>
      <c r="U1525" t="s">
        <v>60</v>
      </c>
      <c r="V1525" t="s">
        <v>95</v>
      </c>
      <c r="W1525" t="s">
        <v>294</v>
      </c>
      <c r="X1525" t="s">
        <v>97</v>
      </c>
      <c r="Y1525" t="s">
        <v>84</v>
      </c>
      <c r="Z1525" t="s">
        <v>84</v>
      </c>
      <c r="AA1525" t="s">
        <v>65</v>
      </c>
      <c r="AB1525" t="s">
        <v>99</v>
      </c>
      <c r="AC1525" t="s">
        <v>84</v>
      </c>
      <c r="AD1525" t="s">
        <v>376</v>
      </c>
      <c r="AE1525" t="s">
        <v>98</v>
      </c>
      <c r="AF1525" t="s">
        <v>84</v>
      </c>
      <c r="AG1525" t="s">
        <v>70</v>
      </c>
      <c r="AH1525" t="s">
        <v>194</v>
      </c>
      <c r="AI1525" t="s">
        <v>74</v>
      </c>
      <c r="AJ1525" t="s">
        <v>84</v>
      </c>
      <c r="AK1525" t="s">
        <v>181</v>
      </c>
      <c r="AL1525" t="s">
        <v>84</v>
      </c>
      <c r="AM1525" t="s">
        <v>84</v>
      </c>
      <c r="AN1525" t="s">
        <v>78</v>
      </c>
      <c r="AO1525" t="s">
        <v>78</v>
      </c>
      <c r="AP1525" t="s">
        <v>178</v>
      </c>
      <c r="AQ1525" t="s">
        <v>269</v>
      </c>
      <c r="AR1525" t="s">
        <v>64</v>
      </c>
      <c r="AS1525" t="s">
        <v>139</v>
      </c>
      <c r="AT1525" t="s">
        <v>84</v>
      </c>
      <c r="AU1525" t="s">
        <v>6803</v>
      </c>
    </row>
    <row r="1526" spans="1:47" hidden="1" x14ac:dyDescent="0.3">
      <c r="A1526" t="s">
        <v>6804</v>
      </c>
      <c r="B1526" t="s">
        <v>6805</v>
      </c>
      <c r="C1526" s="1" t="str">
        <f t="shared" si="146"/>
        <v>21:1154</v>
      </c>
      <c r="D1526" s="1" t="str">
        <f t="shared" si="147"/>
        <v>21:0325</v>
      </c>
      <c r="E1526" t="s">
        <v>6806</v>
      </c>
      <c r="F1526" t="s">
        <v>6807</v>
      </c>
      <c r="H1526">
        <v>64.719899999999996</v>
      </c>
      <c r="I1526">
        <v>-107.146</v>
      </c>
      <c r="J1526" s="1" t="str">
        <f t="shared" si="148"/>
        <v>Lake sediments</v>
      </c>
      <c r="K1526" s="1" t="str">
        <f t="shared" si="149"/>
        <v>Unknown</v>
      </c>
      <c r="L1526" t="s">
        <v>84</v>
      </c>
      <c r="M1526" t="s">
        <v>253</v>
      </c>
      <c r="N1526" t="s">
        <v>53</v>
      </c>
      <c r="O1526" t="s">
        <v>1363</v>
      </c>
      <c r="P1526" t="s">
        <v>154</v>
      </c>
      <c r="Q1526" t="s">
        <v>84</v>
      </c>
      <c r="R1526" t="s">
        <v>68</v>
      </c>
      <c r="S1526" t="s">
        <v>116</v>
      </c>
      <c r="T1526" t="s">
        <v>507</v>
      </c>
      <c r="U1526" t="s">
        <v>81</v>
      </c>
      <c r="V1526" t="s">
        <v>168</v>
      </c>
      <c r="W1526" t="s">
        <v>5370</v>
      </c>
      <c r="X1526" t="s">
        <v>116</v>
      </c>
      <c r="Y1526" t="s">
        <v>84</v>
      </c>
      <c r="Z1526" t="s">
        <v>84</v>
      </c>
      <c r="AA1526" t="s">
        <v>269</v>
      </c>
      <c r="AB1526" t="s">
        <v>549</v>
      </c>
      <c r="AC1526" t="s">
        <v>84</v>
      </c>
      <c r="AD1526" t="s">
        <v>451</v>
      </c>
      <c r="AE1526" t="s">
        <v>79</v>
      </c>
      <c r="AF1526" t="s">
        <v>84</v>
      </c>
      <c r="AG1526" t="s">
        <v>145</v>
      </c>
      <c r="AH1526" t="s">
        <v>71</v>
      </c>
      <c r="AI1526" t="s">
        <v>339</v>
      </c>
      <c r="AJ1526" t="s">
        <v>84</v>
      </c>
      <c r="AK1526" t="s">
        <v>56</v>
      </c>
      <c r="AL1526" t="s">
        <v>84</v>
      </c>
      <c r="AM1526" t="s">
        <v>84</v>
      </c>
      <c r="AN1526" t="s">
        <v>78</v>
      </c>
      <c r="AO1526" t="s">
        <v>78</v>
      </c>
      <c r="AP1526" t="s">
        <v>293</v>
      </c>
      <c r="AQ1526" t="s">
        <v>339</v>
      </c>
      <c r="AR1526" t="s">
        <v>64</v>
      </c>
      <c r="AS1526" t="s">
        <v>154</v>
      </c>
      <c r="AT1526" t="s">
        <v>84</v>
      </c>
      <c r="AU1526" t="s">
        <v>6808</v>
      </c>
    </row>
    <row r="1527" spans="1:47" hidden="1" x14ac:dyDescent="0.3">
      <c r="A1527" t="s">
        <v>6809</v>
      </c>
      <c r="B1527" t="s">
        <v>6810</v>
      </c>
      <c r="C1527" s="1" t="str">
        <f t="shared" si="146"/>
        <v>21:1154</v>
      </c>
      <c r="D1527" s="1" t="str">
        <f t="shared" si="147"/>
        <v>21:0325</v>
      </c>
      <c r="E1527" t="s">
        <v>6811</v>
      </c>
      <c r="F1527" t="s">
        <v>6812</v>
      </c>
      <c r="H1527">
        <v>64.713999999999999</v>
      </c>
      <c r="I1527">
        <v>-107.071</v>
      </c>
      <c r="J1527" s="1" t="str">
        <f t="shared" si="148"/>
        <v>Lake sediments</v>
      </c>
      <c r="K1527" s="1" t="str">
        <f t="shared" si="149"/>
        <v>Unknown</v>
      </c>
      <c r="L1527" t="s">
        <v>84</v>
      </c>
      <c r="M1527" t="s">
        <v>251</v>
      </c>
      <c r="N1527" t="s">
        <v>53</v>
      </c>
      <c r="O1527" t="s">
        <v>203</v>
      </c>
      <c r="P1527" t="s">
        <v>333</v>
      </c>
      <c r="Q1527" t="s">
        <v>84</v>
      </c>
      <c r="R1527" t="s">
        <v>98</v>
      </c>
      <c r="S1527" t="s">
        <v>116</v>
      </c>
      <c r="T1527" t="s">
        <v>178</v>
      </c>
      <c r="U1527" t="s">
        <v>81</v>
      </c>
      <c r="V1527" t="s">
        <v>168</v>
      </c>
      <c r="W1527" t="s">
        <v>2655</v>
      </c>
      <c r="X1527" t="s">
        <v>116</v>
      </c>
      <c r="Y1527" t="s">
        <v>84</v>
      </c>
      <c r="Z1527" t="s">
        <v>84</v>
      </c>
      <c r="AA1527" t="s">
        <v>225</v>
      </c>
      <c r="AB1527" t="s">
        <v>6813</v>
      </c>
      <c r="AC1527" t="s">
        <v>84</v>
      </c>
      <c r="AD1527" t="s">
        <v>550</v>
      </c>
      <c r="AE1527" t="s">
        <v>209</v>
      </c>
      <c r="AF1527" t="s">
        <v>84</v>
      </c>
      <c r="AG1527" t="s">
        <v>562</v>
      </c>
      <c r="AH1527" t="s">
        <v>71</v>
      </c>
      <c r="AI1527" t="s">
        <v>196</v>
      </c>
      <c r="AJ1527" t="s">
        <v>84</v>
      </c>
      <c r="AK1527" t="s">
        <v>92</v>
      </c>
      <c r="AL1527" t="s">
        <v>84</v>
      </c>
      <c r="AM1527" t="s">
        <v>84</v>
      </c>
      <c r="AN1527" t="s">
        <v>78</v>
      </c>
      <c r="AO1527" t="s">
        <v>78</v>
      </c>
      <c r="AP1527" t="s">
        <v>314</v>
      </c>
      <c r="AQ1527" t="s">
        <v>686</v>
      </c>
      <c r="AR1527" t="s">
        <v>64</v>
      </c>
      <c r="AS1527" t="s">
        <v>154</v>
      </c>
      <c r="AT1527" t="s">
        <v>84</v>
      </c>
      <c r="AU1527" t="s">
        <v>6814</v>
      </c>
    </row>
    <row r="1528" spans="1:47" hidden="1" x14ac:dyDescent="0.3">
      <c r="A1528" t="s">
        <v>6815</v>
      </c>
      <c r="B1528" t="s">
        <v>6816</v>
      </c>
      <c r="C1528" s="1" t="str">
        <f t="shared" si="146"/>
        <v>21:1154</v>
      </c>
      <c r="D1528" s="1" t="str">
        <f t="shared" si="147"/>
        <v>21:0325</v>
      </c>
      <c r="E1528" t="s">
        <v>6817</v>
      </c>
      <c r="F1528" t="s">
        <v>6818</v>
      </c>
      <c r="H1528">
        <v>64.531400000000005</v>
      </c>
      <c r="I1528">
        <v>-107.072</v>
      </c>
      <c r="J1528" s="1" t="str">
        <f t="shared" si="148"/>
        <v>Lake sediments</v>
      </c>
      <c r="K1528" s="1" t="str">
        <f t="shared" si="149"/>
        <v>Unknown</v>
      </c>
      <c r="L1528" t="s">
        <v>84</v>
      </c>
      <c r="M1528" t="s">
        <v>283</v>
      </c>
      <c r="N1528" t="s">
        <v>53</v>
      </c>
      <c r="O1528" t="s">
        <v>375</v>
      </c>
      <c r="P1528" t="s">
        <v>138</v>
      </c>
      <c r="Q1528" t="s">
        <v>84</v>
      </c>
      <c r="R1528" t="s">
        <v>238</v>
      </c>
      <c r="S1528" t="s">
        <v>79</v>
      </c>
      <c r="T1528" t="s">
        <v>774</v>
      </c>
      <c r="U1528" t="s">
        <v>181</v>
      </c>
      <c r="V1528" t="s">
        <v>95</v>
      </c>
      <c r="W1528" t="s">
        <v>458</v>
      </c>
      <c r="X1528" t="s">
        <v>97</v>
      </c>
      <c r="Y1528" t="s">
        <v>84</v>
      </c>
      <c r="Z1528" t="s">
        <v>84</v>
      </c>
      <c r="AA1528" t="s">
        <v>338</v>
      </c>
      <c r="AB1528" t="s">
        <v>606</v>
      </c>
      <c r="AC1528" t="s">
        <v>84</v>
      </c>
      <c r="AD1528" t="s">
        <v>3904</v>
      </c>
      <c r="AE1528" t="s">
        <v>101</v>
      </c>
      <c r="AF1528" t="s">
        <v>84</v>
      </c>
      <c r="AG1528" t="s">
        <v>70</v>
      </c>
      <c r="AH1528" t="s">
        <v>71</v>
      </c>
      <c r="AI1528" t="s">
        <v>209</v>
      </c>
      <c r="AJ1528" t="s">
        <v>84</v>
      </c>
      <c r="AK1528" t="s">
        <v>533</v>
      </c>
      <c r="AL1528" t="s">
        <v>84</v>
      </c>
      <c r="AM1528" t="s">
        <v>84</v>
      </c>
      <c r="AN1528" t="s">
        <v>78</v>
      </c>
      <c r="AO1528" t="s">
        <v>259</v>
      </c>
      <c r="AP1528" t="s">
        <v>114</v>
      </c>
      <c r="AQ1528" t="s">
        <v>239</v>
      </c>
      <c r="AR1528" t="s">
        <v>64</v>
      </c>
      <c r="AS1528" t="s">
        <v>333</v>
      </c>
      <c r="AT1528" t="s">
        <v>84</v>
      </c>
      <c r="AU1528" t="s">
        <v>6819</v>
      </c>
    </row>
    <row r="1529" spans="1:47" hidden="1" x14ac:dyDescent="0.3">
      <c r="A1529" t="s">
        <v>6820</v>
      </c>
      <c r="B1529" t="s">
        <v>6821</v>
      </c>
      <c r="C1529" s="1" t="str">
        <f t="shared" si="146"/>
        <v>21:1154</v>
      </c>
      <c r="D1529" s="1" t="str">
        <f t="shared" si="147"/>
        <v>21:0325</v>
      </c>
      <c r="E1529" t="s">
        <v>6822</v>
      </c>
      <c r="F1529" t="s">
        <v>6823</v>
      </c>
      <c r="H1529">
        <v>64.570700000000002</v>
      </c>
      <c r="I1529">
        <v>-107.065</v>
      </c>
      <c r="J1529" s="1" t="str">
        <f t="shared" si="148"/>
        <v>Lake sediments</v>
      </c>
      <c r="K1529" s="1" t="str">
        <f t="shared" si="149"/>
        <v>Unknown</v>
      </c>
      <c r="L1529" t="s">
        <v>84</v>
      </c>
      <c r="M1529" t="s">
        <v>117</v>
      </c>
      <c r="N1529" t="s">
        <v>63</v>
      </c>
      <c r="O1529" t="s">
        <v>650</v>
      </c>
      <c r="P1529" t="s">
        <v>155</v>
      </c>
      <c r="Q1529" t="s">
        <v>84</v>
      </c>
      <c r="R1529" t="s">
        <v>70</v>
      </c>
      <c r="S1529" t="s">
        <v>269</v>
      </c>
      <c r="T1529" t="s">
        <v>234</v>
      </c>
      <c r="U1529" t="s">
        <v>60</v>
      </c>
      <c r="V1529" t="s">
        <v>253</v>
      </c>
      <c r="W1529" t="s">
        <v>1782</v>
      </c>
      <c r="X1529" t="s">
        <v>119</v>
      </c>
      <c r="Y1529" t="s">
        <v>84</v>
      </c>
      <c r="Z1529" t="s">
        <v>84</v>
      </c>
      <c r="AA1529" t="s">
        <v>218</v>
      </c>
      <c r="AB1529" t="s">
        <v>2781</v>
      </c>
      <c r="AC1529" t="s">
        <v>84</v>
      </c>
      <c r="AD1529" t="s">
        <v>1817</v>
      </c>
      <c r="AE1529" t="s">
        <v>338</v>
      </c>
      <c r="AF1529" t="s">
        <v>84</v>
      </c>
      <c r="AG1529" t="s">
        <v>127</v>
      </c>
      <c r="AH1529" t="s">
        <v>71</v>
      </c>
      <c r="AI1529" t="s">
        <v>209</v>
      </c>
      <c r="AJ1529" t="s">
        <v>84</v>
      </c>
      <c r="AK1529" t="s">
        <v>570</v>
      </c>
      <c r="AL1529" t="s">
        <v>84</v>
      </c>
      <c r="AM1529" t="s">
        <v>84</v>
      </c>
      <c r="AN1529" t="s">
        <v>78</v>
      </c>
      <c r="AO1529" t="s">
        <v>95</v>
      </c>
      <c r="AP1529" t="s">
        <v>178</v>
      </c>
      <c r="AQ1529" t="s">
        <v>58</v>
      </c>
      <c r="AR1529" t="s">
        <v>64</v>
      </c>
      <c r="AS1529" t="s">
        <v>271</v>
      </c>
      <c r="AT1529" t="s">
        <v>84</v>
      </c>
      <c r="AU1529" t="s">
        <v>6824</v>
      </c>
    </row>
    <row r="1530" spans="1:47" hidden="1" x14ac:dyDescent="0.3">
      <c r="A1530" t="s">
        <v>6825</v>
      </c>
      <c r="B1530" t="s">
        <v>6826</v>
      </c>
      <c r="C1530" s="1" t="str">
        <f t="shared" si="146"/>
        <v>21:1154</v>
      </c>
      <c r="D1530" s="1" t="str">
        <f t="shared" si="147"/>
        <v>21:0325</v>
      </c>
      <c r="E1530" t="s">
        <v>6827</v>
      </c>
      <c r="F1530" t="s">
        <v>6828</v>
      </c>
      <c r="H1530">
        <v>64.614800000000002</v>
      </c>
      <c r="I1530">
        <v>-107.057</v>
      </c>
      <c r="J1530" s="1" t="str">
        <f t="shared" si="148"/>
        <v>Lake sediments</v>
      </c>
      <c r="K1530" s="1" t="str">
        <f t="shared" si="149"/>
        <v>Unknown</v>
      </c>
      <c r="L1530" t="s">
        <v>84</v>
      </c>
      <c r="M1530" t="s">
        <v>283</v>
      </c>
      <c r="N1530" t="s">
        <v>56</v>
      </c>
      <c r="O1530" t="s">
        <v>270</v>
      </c>
      <c r="P1530" t="s">
        <v>77</v>
      </c>
      <c r="Q1530" t="s">
        <v>84</v>
      </c>
      <c r="R1530" t="s">
        <v>384</v>
      </c>
      <c r="S1530" t="s">
        <v>119</v>
      </c>
      <c r="T1530" t="s">
        <v>218</v>
      </c>
      <c r="U1530" t="s">
        <v>116</v>
      </c>
      <c r="V1530" t="s">
        <v>154</v>
      </c>
      <c r="W1530" t="s">
        <v>165</v>
      </c>
      <c r="X1530" t="s">
        <v>97</v>
      </c>
      <c r="Y1530" t="s">
        <v>84</v>
      </c>
      <c r="Z1530" t="s">
        <v>84</v>
      </c>
      <c r="AA1530" t="s">
        <v>149</v>
      </c>
      <c r="AB1530" t="s">
        <v>121</v>
      </c>
      <c r="AC1530" t="s">
        <v>84</v>
      </c>
      <c r="AD1530" t="s">
        <v>831</v>
      </c>
      <c r="AE1530" t="s">
        <v>470</v>
      </c>
      <c r="AF1530" t="s">
        <v>84</v>
      </c>
      <c r="AG1530" t="s">
        <v>145</v>
      </c>
      <c r="AH1530" t="s">
        <v>71</v>
      </c>
      <c r="AI1530" t="s">
        <v>138</v>
      </c>
      <c r="AJ1530" t="s">
        <v>84</v>
      </c>
      <c r="AK1530" t="s">
        <v>153</v>
      </c>
      <c r="AL1530" t="s">
        <v>84</v>
      </c>
      <c r="AM1530" t="s">
        <v>84</v>
      </c>
      <c r="AN1530" t="s">
        <v>78</v>
      </c>
      <c r="AO1530" t="s">
        <v>95</v>
      </c>
      <c r="AP1530" t="s">
        <v>72</v>
      </c>
      <c r="AQ1530" t="s">
        <v>114</v>
      </c>
      <c r="AR1530" t="s">
        <v>81</v>
      </c>
      <c r="AS1530" t="s">
        <v>246</v>
      </c>
      <c r="AT1530" t="s">
        <v>84</v>
      </c>
      <c r="AU1530" t="s">
        <v>6829</v>
      </c>
    </row>
    <row r="1531" spans="1:47" hidden="1" x14ac:dyDescent="0.3">
      <c r="A1531" t="s">
        <v>6830</v>
      </c>
      <c r="B1531" t="s">
        <v>6831</v>
      </c>
      <c r="C1531" s="1" t="str">
        <f t="shared" si="146"/>
        <v>21:1154</v>
      </c>
      <c r="D1531" s="1" t="str">
        <f t="shared" si="147"/>
        <v>21:0325</v>
      </c>
      <c r="E1531" t="s">
        <v>6832</v>
      </c>
      <c r="F1531" t="s">
        <v>6833</v>
      </c>
      <c r="H1531">
        <v>64.584299999999999</v>
      </c>
      <c r="I1531">
        <v>-107.166</v>
      </c>
      <c r="J1531" s="1" t="str">
        <f t="shared" si="148"/>
        <v>Lake sediments</v>
      </c>
      <c r="K1531" s="1" t="str">
        <f t="shared" si="149"/>
        <v>Unknown</v>
      </c>
      <c r="L1531" t="s">
        <v>84</v>
      </c>
      <c r="M1531" t="s">
        <v>78</v>
      </c>
      <c r="N1531" t="s">
        <v>53</v>
      </c>
      <c r="O1531" t="s">
        <v>375</v>
      </c>
      <c r="P1531" t="s">
        <v>78</v>
      </c>
      <c r="Q1531" t="s">
        <v>84</v>
      </c>
      <c r="R1531" t="s">
        <v>192</v>
      </c>
      <c r="S1531" t="s">
        <v>56</v>
      </c>
      <c r="T1531" t="s">
        <v>287</v>
      </c>
      <c r="U1531" t="s">
        <v>81</v>
      </c>
      <c r="V1531" t="s">
        <v>168</v>
      </c>
      <c r="W1531" t="s">
        <v>3904</v>
      </c>
      <c r="X1531" t="s">
        <v>60</v>
      </c>
      <c r="Y1531" t="s">
        <v>84</v>
      </c>
      <c r="Z1531" t="s">
        <v>84</v>
      </c>
      <c r="AA1531" t="s">
        <v>111</v>
      </c>
      <c r="AB1531" t="s">
        <v>935</v>
      </c>
      <c r="AC1531" t="s">
        <v>84</v>
      </c>
      <c r="AD1531" t="s">
        <v>697</v>
      </c>
      <c r="AE1531" t="s">
        <v>209</v>
      </c>
      <c r="AF1531" t="s">
        <v>84</v>
      </c>
      <c r="AG1531" t="s">
        <v>83</v>
      </c>
      <c r="AH1531" t="s">
        <v>71</v>
      </c>
      <c r="AI1531" t="s">
        <v>103</v>
      </c>
      <c r="AJ1531" t="s">
        <v>84</v>
      </c>
      <c r="AK1531" t="s">
        <v>170</v>
      </c>
      <c r="AL1531" t="s">
        <v>84</v>
      </c>
      <c r="AM1531" t="s">
        <v>84</v>
      </c>
      <c r="AN1531" t="s">
        <v>78</v>
      </c>
      <c r="AO1531" t="s">
        <v>78</v>
      </c>
      <c r="AP1531" t="s">
        <v>208</v>
      </c>
      <c r="AQ1531" t="s">
        <v>170</v>
      </c>
      <c r="AR1531" t="s">
        <v>64</v>
      </c>
      <c r="AS1531" t="s">
        <v>95</v>
      </c>
      <c r="AT1531" t="s">
        <v>84</v>
      </c>
      <c r="AU1531" t="s">
        <v>6834</v>
      </c>
    </row>
    <row r="1532" spans="1:47" hidden="1" x14ac:dyDescent="0.3">
      <c r="A1532" t="s">
        <v>6835</v>
      </c>
      <c r="B1532" t="s">
        <v>6836</v>
      </c>
      <c r="C1532" s="1" t="str">
        <f t="shared" si="146"/>
        <v>21:1154</v>
      </c>
      <c r="D1532" s="1" t="str">
        <f t="shared" si="147"/>
        <v>21:0325</v>
      </c>
      <c r="E1532" t="s">
        <v>6837</v>
      </c>
      <c r="F1532" t="s">
        <v>6838</v>
      </c>
      <c r="H1532">
        <v>64.530500000000004</v>
      </c>
      <c r="I1532">
        <v>-107.13800000000001</v>
      </c>
      <c r="J1532" s="1" t="str">
        <f t="shared" si="148"/>
        <v>Lake sediments</v>
      </c>
      <c r="K1532" s="1" t="str">
        <f t="shared" si="149"/>
        <v>Unknown</v>
      </c>
      <c r="L1532" t="s">
        <v>84</v>
      </c>
      <c r="M1532" t="s">
        <v>300</v>
      </c>
      <c r="N1532" t="s">
        <v>53</v>
      </c>
      <c r="O1532" t="s">
        <v>406</v>
      </c>
      <c r="P1532" t="s">
        <v>481</v>
      </c>
      <c r="Q1532" t="s">
        <v>84</v>
      </c>
      <c r="R1532" t="s">
        <v>472</v>
      </c>
      <c r="S1532" t="s">
        <v>183</v>
      </c>
      <c r="T1532" t="s">
        <v>525</v>
      </c>
      <c r="U1532" t="s">
        <v>60</v>
      </c>
      <c r="V1532" t="s">
        <v>147</v>
      </c>
      <c r="W1532" t="s">
        <v>6440</v>
      </c>
      <c r="X1532" t="s">
        <v>63</v>
      </c>
      <c r="Y1532" t="s">
        <v>84</v>
      </c>
      <c r="Z1532" t="s">
        <v>84</v>
      </c>
      <c r="AA1532" t="s">
        <v>284</v>
      </c>
      <c r="AB1532" t="s">
        <v>487</v>
      </c>
      <c r="AC1532" t="s">
        <v>84</v>
      </c>
      <c r="AD1532" t="s">
        <v>335</v>
      </c>
      <c r="AE1532" t="s">
        <v>98</v>
      </c>
      <c r="AF1532" t="s">
        <v>84</v>
      </c>
      <c r="AG1532" t="s">
        <v>106</v>
      </c>
      <c r="AH1532" t="s">
        <v>71</v>
      </c>
      <c r="AI1532" t="s">
        <v>260</v>
      </c>
      <c r="AJ1532" t="s">
        <v>84</v>
      </c>
      <c r="AK1532" t="s">
        <v>422</v>
      </c>
      <c r="AL1532" t="s">
        <v>84</v>
      </c>
      <c r="AM1532" t="s">
        <v>84</v>
      </c>
      <c r="AN1532" t="s">
        <v>78</v>
      </c>
      <c r="AO1532" t="s">
        <v>219</v>
      </c>
      <c r="AP1532" t="s">
        <v>114</v>
      </c>
      <c r="AQ1532" t="s">
        <v>277</v>
      </c>
      <c r="AR1532" t="s">
        <v>81</v>
      </c>
      <c r="AS1532" t="s">
        <v>92</v>
      </c>
      <c r="AT1532" t="s">
        <v>84</v>
      </c>
      <c r="AU1532" t="s">
        <v>6839</v>
      </c>
    </row>
    <row r="1533" spans="1:47" hidden="1" x14ac:dyDescent="0.3">
      <c r="A1533" t="s">
        <v>6840</v>
      </c>
      <c r="B1533" t="s">
        <v>6841</v>
      </c>
      <c r="C1533" s="1" t="str">
        <f t="shared" si="146"/>
        <v>21:1154</v>
      </c>
      <c r="D1533" s="1" t="str">
        <f t="shared" si="147"/>
        <v>21:0325</v>
      </c>
      <c r="E1533" t="s">
        <v>6842</v>
      </c>
      <c r="F1533" t="s">
        <v>6843</v>
      </c>
      <c r="H1533">
        <v>64.533900000000003</v>
      </c>
      <c r="I1533">
        <v>-107.26600000000001</v>
      </c>
      <c r="J1533" s="1" t="str">
        <f t="shared" si="148"/>
        <v>Lake sediments</v>
      </c>
      <c r="K1533" s="1" t="str">
        <f t="shared" si="149"/>
        <v>Unknown</v>
      </c>
      <c r="L1533" t="s">
        <v>84</v>
      </c>
      <c r="M1533" t="s">
        <v>78</v>
      </c>
      <c r="N1533" t="s">
        <v>81</v>
      </c>
      <c r="O1533" t="s">
        <v>360</v>
      </c>
      <c r="P1533" t="s">
        <v>78</v>
      </c>
      <c r="Q1533" t="s">
        <v>84</v>
      </c>
      <c r="R1533" t="s">
        <v>287</v>
      </c>
      <c r="S1533" t="s">
        <v>81</v>
      </c>
      <c r="T1533" t="s">
        <v>281</v>
      </c>
      <c r="U1533" t="s">
        <v>64</v>
      </c>
      <c r="V1533" t="s">
        <v>104</v>
      </c>
      <c r="W1533" t="s">
        <v>5275</v>
      </c>
      <c r="X1533" t="s">
        <v>116</v>
      </c>
      <c r="Y1533" t="s">
        <v>84</v>
      </c>
      <c r="Z1533" t="s">
        <v>84</v>
      </c>
      <c r="AA1533" t="s">
        <v>260</v>
      </c>
      <c r="AB1533" t="s">
        <v>4037</v>
      </c>
      <c r="AC1533" t="s">
        <v>84</v>
      </c>
      <c r="AD1533" t="s">
        <v>135</v>
      </c>
      <c r="AE1533" t="s">
        <v>72</v>
      </c>
      <c r="AF1533" t="s">
        <v>84</v>
      </c>
      <c r="AG1533" t="s">
        <v>65</v>
      </c>
      <c r="AH1533" t="s">
        <v>71</v>
      </c>
      <c r="AI1533" t="s">
        <v>271</v>
      </c>
      <c r="AJ1533" t="s">
        <v>84</v>
      </c>
      <c r="AK1533" t="s">
        <v>77</v>
      </c>
      <c r="AL1533" t="s">
        <v>84</v>
      </c>
      <c r="AM1533" t="s">
        <v>84</v>
      </c>
      <c r="AN1533" t="s">
        <v>78</v>
      </c>
      <c r="AO1533" t="s">
        <v>78</v>
      </c>
      <c r="AP1533" t="s">
        <v>271</v>
      </c>
      <c r="AQ1533" t="s">
        <v>61</v>
      </c>
      <c r="AR1533" t="s">
        <v>64</v>
      </c>
      <c r="AS1533" t="s">
        <v>259</v>
      </c>
      <c r="AT1533" t="s">
        <v>84</v>
      </c>
      <c r="AU1533" t="s">
        <v>6844</v>
      </c>
    </row>
    <row r="1534" spans="1:47" hidden="1" x14ac:dyDescent="0.3">
      <c r="A1534" t="s">
        <v>6845</v>
      </c>
      <c r="B1534" t="s">
        <v>6846</v>
      </c>
      <c r="C1534" s="1" t="str">
        <f t="shared" si="146"/>
        <v>21:1154</v>
      </c>
      <c r="D1534" s="1" t="str">
        <f t="shared" si="147"/>
        <v>21:0325</v>
      </c>
      <c r="E1534" t="s">
        <v>6847</v>
      </c>
      <c r="F1534" t="s">
        <v>6848</v>
      </c>
      <c r="H1534">
        <v>64.579599999999999</v>
      </c>
      <c r="I1534">
        <v>-107.25700000000001</v>
      </c>
      <c r="J1534" s="1" t="str">
        <f t="shared" si="148"/>
        <v>Lake sediments</v>
      </c>
      <c r="K1534" s="1" t="str">
        <f t="shared" si="149"/>
        <v>Unknown</v>
      </c>
      <c r="L1534" t="s">
        <v>84</v>
      </c>
      <c r="M1534" t="s">
        <v>78</v>
      </c>
      <c r="N1534" t="s">
        <v>53</v>
      </c>
      <c r="O1534" t="s">
        <v>830</v>
      </c>
      <c r="P1534" t="s">
        <v>78</v>
      </c>
      <c r="Q1534" t="s">
        <v>84</v>
      </c>
      <c r="R1534" t="s">
        <v>162</v>
      </c>
      <c r="S1534" t="s">
        <v>259</v>
      </c>
      <c r="T1534" t="s">
        <v>209</v>
      </c>
      <c r="U1534" t="s">
        <v>259</v>
      </c>
      <c r="V1534" t="s">
        <v>251</v>
      </c>
      <c r="W1534" t="s">
        <v>319</v>
      </c>
      <c r="X1534" t="s">
        <v>116</v>
      </c>
      <c r="Y1534" t="s">
        <v>84</v>
      </c>
      <c r="Z1534" t="s">
        <v>84</v>
      </c>
      <c r="AA1534" t="s">
        <v>260</v>
      </c>
      <c r="AB1534" t="s">
        <v>6813</v>
      </c>
      <c r="AC1534" t="s">
        <v>84</v>
      </c>
      <c r="AD1534" t="s">
        <v>519</v>
      </c>
      <c r="AE1534" t="s">
        <v>209</v>
      </c>
      <c r="AF1534" t="s">
        <v>84</v>
      </c>
      <c r="AG1534" t="s">
        <v>127</v>
      </c>
      <c r="AH1534" t="s">
        <v>71</v>
      </c>
      <c r="AI1534" t="s">
        <v>82</v>
      </c>
      <c r="AJ1534" t="s">
        <v>84</v>
      </c>
      <c r="AK1534" t="s">
        <v>77</v>
      </c>
      <c r="AL1534" t="s">
        <v>84</v>
      </c>
      <c r="AM1534" t="s">
        <v>84</v>
      </c>
      <c r="AN1534" t="s">
        <v>78</v>
      </c>
      <c r="AO1534" t="s">
        <v>78</v>
      </c>
      <c r="AP1534" t="s">
        <v>473</v>
      </c>
      <c r="AQ1534" t="s">
        <v>61</v>
      </c>
      <c r="AR1534" t="s">
        <v>64</v>
      </c>
      <c r="AS1534" t="s">
        <v>259</v>
      </c>
      <c r="AT1534" t="s">
        <v>84</v>
      </c>
      <c r="AU1534" t="s">
        <v>6113</v>
      </c>
    </row>
    <row r="1535" spans="1:47" hidden="1" x14ac:dyDescent="0.3">
      <c r="A1535" t="s">
        <v>6849</v>
      </c>
      <c r="B1535" t="s">
        <v>6850</v>
      </c>
      <c r="C1535" s="1" t="str">
        <f t="shared" si="146"/>
        <v>21:1154</v>
      </c>
      <c r="D1535" s="1" t="str">
        <f t="shared" si="147"/>
        <v>21:0325</v>
      </c>
      <c r="E1535" t="s">
        <v>6851</v>
      </c>
      <c r="F1535" t="s">
        <v>6852</v>
      </c>
      <c r="H1535">
        <v>64.626599999999996</v>
      </c>
      <c r="I1535">
        <v>-107.26300000000001</v>
      </c>
      <c r="J1535" s="1" t="str">
        <f t="shared" si="148"/>
        <v>Lake sediments</v>
      </c>
      <c r="K1535" s="1" t="str">
        <f t="shared" si="149"/>
        <v>Unknown</v>
      </c>
      <c r="L1535" t="s">
        <v>84</v>
      </c>
      <c r="M1535" t="s">
        <v>253</v>
      </c>
      <c r="N1535" t="s">
        <v>53</v>
      </c>
      <c r="O1535" t="s">
        <v>245</v>
      </c>
      <c r="P1535" t="s">
        <v>81</v>
      </c>
      <c r="Q1535" t="s">
        <v>84</v>
      </c>
      <c r="R1535" t="s">
        <v>284</v>
      </c>
      <c r="S1535" t="s">
        <v>97</v>
      </c>
      <c r="T1535" t="s">
        <v>223</v>
      </c>
      <c r="U1535" t="s">
        <v>56</v>
      </c>
      <c r="V1535" t="s">
        <v>219</v>
      </c>
      <c r="W1535" t="s">
        <v>1354</v>
      </c>
      <c r="X1535" t="s">
        <v>97</v>
      </c>
      <c r="Y1535" t="s">
        <v>84</v>
      </c>
      <c r="Z1535" t="s">
        <v>84</v>
      </c>
      <c r="AA1535" t="s">
        <v>162</v>
      </c>
      <c r="AB1535" t="s">
        <v>236</v>
      </c>
      <c r="AC1535" t="s">
        <v>84</v>
      </c>
      <c r="AD1535" t="s">
        <v>538</v>
      </c>
      <c r="AE1535" t="s">
        <v>111</v>
      </c>
      <c r="AF1535" t="s">
        <v>84</v>
      </c>
      <c r="AG1535" t="s">
        <v>384</v>
      </c>
      <c r="AH1535" t="s">
        <v>71</v>
      </c>
      <c r="AI1535" t="s">
        <v>422</v>
      </c>
      <c r="AJ1535" t="s">
        <v>84</v>
      </c>
      <c r="AK1535" t="s">
        <v>116</v>
      </c>
      <c r="AL1535" t="s">
        <v>84</v>
      </c>
      <c r="AM1535" t="s">
        <v>84</v>
      </c>
      <c r="AN1535" t="s">
        <v>246</v>
      </c>
      <c r="AO1535" t="s">
        <v>78</v>
      </c>
      <c r="AP1535" t="s">
        <v>636</v>
      </c>
      <c r="AQ1535" t="s">
        <v>481</v>
      </c>
      <c r="AR1535" t="s">
        <v>64</v>
      </c>
      <c r="AS1535" t="s">
        <v>253</v>
      </c>
      <c r="AT1535" t="s">
        <v>84</v>
      </c>
      <c r="AU1535" t="s">
        <v>6853</v>
      </c>
    </row>
    <row r="1536" spans="1:47" hidden="1" x14ac:dyDescent="0.3">
      <c r="A1536" t="s">
        <v>6854</v>
      </c>
      <c r="B1536" t="s">
        <v>6855</v>
      </c>
      <c r="C1536" s="1" t="str">
        <f t="shared" si="146"/>
        <v>21:1154</v>
      </c>
      <c r="D1536" s="1" t="str">
        <f t="shared" si="147"/>
        <v>21:0325</v>
      </c>
      <c r="E1536" t="s">
        <v>6856</v>
      </c>
      <c r="F1536" t="s">
        <v>6857</v>
      </c>
      <c r="H1536">
        <v>64.662499999999994</v>
      </c>
      <c r="I1536">
        <v>-107.261</v>
      </c>
      <c r="J1536" s="1" t="str">
        <f t="shared" si="148"/>
        <v>Lake sediments</v>
      </c>
      <c r="K1536" s="1" t="str">
        <f t="shared" si="149"/>
        <v>Unknown</v>
      </c>
      <c r="L1536" t="s">
        <v>84</v>
      </c>
      <c r="M1536" t="s">
        <v>78</v>
      </c>
      <c r="N1536" t="s">
        <v>56</v>
      </c>
      <c r="O1536" t="s">
        <v>352</v>
      </c>
      <c r="P1536" t="s">
        <v>246</v>
      </c>
      <c r="Q1536" t="s">
        <v>84</v>
      </c>
      <c r="R1536" t="s">
        <v>101</v>
      </c>
      <c r="S1536" t="s">
        <v>81</v>
      </c>
      <c r="T1536" t="s">
        <v>260</v>
      </c>
      <c r="U1536" t="s">
        <v>259</v>
      </c>
      <c r="V1536" t="s">
        <v>104</v>
      </c>
      <c r="W1536" t="s">
        <v>6858</v>
      </c>
      <c r="X1536" t="s">
        <v>60</v>
      </c>
      <c r="Y1536" t="s">
        <v>84</v>
      </c>
      <c r="Z1536" t="s">
        <v>84</v>
      </c>
      <c r="AA1536" t="s">
        <v>225</v>
      </c>
      <c r="AB1536" t="s">
        <v>221</v>
      </c>
      <c r="AC1536" t="s">
        <v>84</v>
      </c>
      <c r="AD1536" t="s">
        <v>1308</v>
      </c>
      <c r="AE1536" t="s">
        <v>260</v>
      </c>
      <c r="AF1536" t="s">
        <v>84</v>
      </c>
      <c r="AG1536" t="s">
        <v>338</v>
      </c>
      <c r="AH1536" t="s">
        <v>194</v>
      </c>
      <c r="AI1536" t="s">
        <v>421</v>
      </c>
      <c r="AJ1536" t="s">
        <v>84</v>
      </c>
      <c r="AK1536" t="s">
        <v>126</v>
      </c>
      <c r="AL1536" t="s">
        <v>84</v>
      </c>
      <c r="AM1536" t="s">
        <v>84</v>
      </c>
      <c r="AN1536" t="s">
        <v>78</v>
      </c>
      <c r="AO1536" t="s">
        <v>78</v>
      </c>
      <c r="AP1536" t="s">
        <v>153</v>
      </c>
      <c r="AQ1536" t="s">
        <v>147</v>
      </c>
      <c r="AR1536" t="s">
        <v>64</v>
      </c>
      <c r="AS1536" t="s">
        <v>95</v>
      </c>
      <c r="AT1536" t="s">
        <v>84</v>
      </c>
      <c r="AU1536" t="s">
        <v>6859</v>
      </c>
    </row>
    <row r="1537" spans="1:47" hidden="1" x14ac:dyDescent="0.3">
      <c r="A1537" t="s">
        <v>6860</v>
      </c>
      <c r="B1537" t="s">
        <v>6861</v>
      </c>
      <c r="C1537" s="1" t="str">
        <f t="shared" si="146"/>
        <v>21:1154</v>
      </c>
      <c r="D1537" s="1" t="str">
        <f t="shared" si="147"/>
        <v>21:0325</v>
      </c>
      <c r="E1537" t="s">
        <v>6862</v>
      </c>
      <c r="F1537" t="s">
        <v>6863</v>
      </c>
      <c r="H1537">
        <v>64.661699999999996</v>
      </c>
      <c r="I1537">
        <v>-107.137</v>
      </c>
      <c r="J1537" s="1" t="str">
        <f t="shared" si="148"/>
        <v>Lake sediments</v>
      </c>
      <c r="K1537" s="1" t="str">
        <f t="shared" si="149"/>
        <v>Unknown</v>
      </c>
      <c r="L1537" t="s">
        <v>84</v>
      </c>
      <c r="M1537" t="s">
        <v>78</v>
      </c>
      <c r="N1537" t="s">
        <v>53</v>
      </c>
      <c r="O1537" t="s">
        <v>1353</v>
      </c>
      <c r="P1537" t="s">
        <v>170</v>
      </c>
      <c r="Q1537" t="s">
        <v>84</v>
      </c>
      <c r="R1537" t="s">
        <v>470</v>
      </c>
      <c r="S1537" t="s">
        <v>56</v>
      </c>
      <c r="T1537" t="s">
        <v>225</v>
      </c>
      <c r="U1537" t="s">
        <v>81</v>
      </c>
      <c r="V1537" t="s">
        <v>251</v>
      </c>
      <c r="W1537" t="s">
        <v>2786</v>
      </c>
      <c r="X1537" t="s">
        <v>60</v>
      </c>
      <c r="Y1537" t="s">
        <v>84</v>
      </c>
      <c r="Z1537" t="s">
        <v>84</v>
      </c>
      <c r="AA1537" t="s">
        <v>225</v>
      </c>
      <c r="AB1537" t="s">
        <v>4037</v>
      </c>
      <c r="AC1537" t="s">
        <v>84</v>
      </c>
      <c r="AD1537" t="s">
        <v>1354</v>
      </c>
      <c r="AE1537" t="s">
        <v>114</v>
      </c>
      <c r="AF1537" t="s">
        <v>84</v>
      </c>
      <c r="AG1537" t="s">
        <v>206</v>
      </c>
      <c r="AH1537" t="s">
        <v>71</v>
      </c>
      <c r="AI1537" t="s">
        <v>105</v>
      </c>
      <c r="AJ1537" t="s">
        <v>84</v>
      </c>
      <c r="AK1537" t="s">
        <v>92</v>
      </c>
      <c r="AL1537" t="s">
        <v>84</v>
      </c>
      <c r="AM1537" t="s">
        <v>84</v>
      </c>
      <c r="AN1537" t="s">
        <v>78</v>
      </c>
      <c r="AO1537" t="s">
        <v>78</v>
      </c>
      <c r="AP1537" t="s">
        <v>155</v>
      </c>
      <c r="AQ1537" t="s">
        <v>139</v>
      </c>
      <c r="AR1537" t="s">
        <v>64</v>
      </c>
      <c r="AS1537" t="s">
        <v>154</v>
      </c>
      <c r="AT1537" t="s">
        <v>84</v>
      </c>
      <c r="AU1537" t="s">
        <v>470</v>
      </c>
    </row>
    <row r="1538" spans="1:47" hidden="1" x14ac:dyDescent="0.3">
      <c r="A1538" t="s">
        <v>6864</v>
      </c>
      <c r="B1538" t="s">
        <v>6865</v>
      </c>
      <c r="C1538" s="1" t="str">
        <f t="shared" si="146"/>
        <v>21:1154</v>
      </c>
      <c r="D1538" s="1" t="str">
        <f t="shared" si="147"/>
        <v>21:0325</v>
      </c>
      <c r="E1538" t="s">
        <v>6866</v>
      </c>
      <c r="F1538" t="s">
        <v>6867</v>
      </c>
      <c r="H1538">
        <v>64.662300000000002</v>
      </c>
      <c r="I1538">
        <v>-107.053</v>
      </c>
      <c r="J1538" s="1" t="str">
        <f t="shared" si="148"/>
        <v>Lake sediments</v>
      </c>
      <c r="K1538" s="1" t="str">
        <f t="shared" si="149"/>
        <v>Unknown</v>
      </c>
      <c r="L1538" t="s">
        <v>84</v>
      </c>
      <c r="M1538" t="s">
        <v>137</v>
      </c>
      <c r="N1538" t="s">
        <v>53</v>
      </c>
      <c r="O1538" t="s">
        <v>707</v>
      </c>
      <c r="P1538" t="s">
        <v>287</v>
      </c>
      <c r="Q1538" t="s">
        <v>84</v>
      </c>
      <c r="R1538" t="s">
        <v>327</v>
      </c>
      <c r="S1538" t="s">
        <v>97</v>
      </c>
      <c r="T1538" t="s">
        <v>318</v>
      </c>
      <c r="U1538" t="s">
        <v>60</v>
      </c>
      <c r="V1538" t="s">
        <v>259</v>
      </c>
      <c r="W1538" t="s">
        <v>744</v>
      </c>
      <c r="X1538" t="s">
        <v>60</v>
      </c>
      <c r="Y1538" t="s">
        <v>84</v>
      </c>
      <c r="Z1538" t="s">
        <v>84</v>
      </c>
      <c r="AA1538" t="s">
        <v>336</v>
      </c>
      <c r="AB1538" t="s">
        <v>102</v>
      </c>
      <c r="AC1538" t="s">
        <v>84</v>
      </c>
      <c r="AD1538" t="s">
        <v>718</v>
      </c>
      <c r="AE1538" t="s">
        <v>287</v>
      </c>
      <c r="AF1538" t="s">
        <v>84</v>
      </c>
      <c r="AG1538" t="s">
        <v>106</v>
      </c>
      <c r="AH1538" t="s">
        <v>983</v>
      </c>
      <c r="AI1538" t="s">
        <v>161</v>
      </c>
      <c r="AJ1538" t="s">
        <v>84</v>
      </c>
      <c r="AK1538" t="s">
        <v>155</v>
      </c>
      <c r="AL1538" t="s">
        <v>84</v>
      </c>
      <c r="AM1538" t="s">
        <v>84</v>
      </c>
      <c r="AN1538" t="s">
        <v>78</v>
      </c>
      <c r="AO1538" t="s">
        <v>78</v>
      </c>
      <c r="AP1538" t="s">
        <v>58</v>
      </c>
      <c r="AQ1538" t="s">
        <v>79</v>
      </c>
      <c r="AR1538" t="s">
        <v>64</v>
      </c>
      <c r="AS1538" t="s">
        <v>253</v>
      </c>
      <c r="AT1538" t="s">
        <v>84</v>
      </c>
      <c r="AU1538" t="s">
        <v>6868</v>
      </c>
    </row>
    <row r="1539" spans="1:47" hidden="1" x14ac:dyDescent="0.3">
      <c r="A1539" t="s">
        <v>6869</v>
      </c>
      <c r="B1539" t="s">
        <v>6870</v>
      </c>
      <c r="C1539" s="1" t="str">
        <f t="shared" si="146"/>
        <v>21:1154</v>
      </c>
      <c r="D1539" s="1" t="str">
        <f t="shared" si="147"/>
        <v>21:0325</v>
      </c>
      <c r="E1539" t="s">
        <v>6871</v>
      </c>
      <c r="F1539" t="s">
        <v>6872</v>
      </c>
      <c r="H1539">
        <v>64.704899999999995</v>
      </c>
      <c r="I1539">
        <v>-107.221</v>
      </c>
      <c r="J1539" s="1" t="str">
        <f t="shared" si="148"/>
        <v>Lake sediments</v>
      </c>
      <c r="K1539" s="1" t="str">
        <f t="shared" si="149"/>
        <v>Unknown</v>
      </c>
      <c r="L1539" t="s">
        <v>84</v>
      </c>
      <c r="M1539" t="s">
        <v>104</v>
      </c>
      <c r="N1539" t="s">
        <v>53</v>
      </c>
      <c r="O1539" t="s">
        <v>360</v>
      </c>
      <c r="P1539" t="s">
        <v>95</v>
      </c>
      <c r="Q1539" t="s">
        <v>84</v>
      </c>
      <c r="R1539" t="s">
        <v>419</v>
      </c>
      <c r="S1539" t="s">
        <v>56</v>
      </c>
      <c r="T1539" t="s">
        <v>183</v>
      </c>
      <c r="U1539" t="s">
        <v>259</v>
      </c>
      <c r="V1539" t="s">
        <v>251</v>
      </c>
      <c r="W1539" t="s">
        <v>5275</v>
      </c>
      <c r="X1539" t="s">
        <v>116</v>
      </c>
      <c r="Y1539" t="s">
        <v>84</v>
      </c>
      <c r="Z1539" t="s">
        <v>84</v>
      </c>
      <c r="AA1539" t="s">
        <v>114</v>
      </c>
      <c r="AB1539" t="s">
        <v>948</v>
      </c>
      <c r="AC1539" t="s">
        <v>84</v>
      </c>
      <c r="AD1539" t="s">
        <v>451</v>
      </c>
      <c r="AE1539" t="s">
        <v>181</v>
      </c>
      <c r="AF1539" t="s">
        <v>84</v>
      </c>
      <c r="AG1539" t="s">
        <v>59</v>
      </c>
      <c r="AH1539" t="s">
        <v>71</v>
      </c>
      <c r="AI1539" t="s">
        <v>405</v>
      </c>
      <c r="AJ1539" t="s">
        <v>84</v>
      </c>
      <c r="AK1539" t="s">
        <v>139</v>
      </c>
      <c r="AL1539" t="s">
        <v>84</v>
      </c>
      <c r="AM1539" t="s">
        <v>84</v>
      </c>
      <c r="AN1539" t="s">
        <v>78</v>
      </c>
      <c r="AO1539" t="s">
        <v>78</v>
      </c>
      <c r="AP1539" t="s">
        <v>116</v>
      </c>
      <c r="AQ1539" t="s">
        <v>95</v>
      </c>
      <c r="AR1539" t="s">
        <v>64</v>
      </c>
      <c r="AS1539" t="s">
        <v>219</v>
      </c>
      <c r="AT1539" t="s">
        <v>84</v>
      </c>
      <c r="AU1539" t="s">
        <v>6873</v>
      </c>
    </row>
    <row r="1540" spans="1:47" hidden="1" x14ac:dyDescent="0.3">
      <c r="A1540" t="s">
        <v>6874</v>
      </c>
      <c r="B1540" t="s">
        <v>6875</v>
      </c>
      <c r="C1540" s="1" t="str">
        <f t="shared" si="146"/>
        <v>21:1154</v>
      </c>
      <c r="D1540" s="1" t="str">
        <f t="shared" si="147"/>
        <v>21:0325</v>
      </c>
      <c r="E1540" t="s">
        <v>6876</v>
      </c>
      <c r="F1540" t="s">
        <v>6877</v>
      </c>
      <c r="H1540">
        <v>64.742599999999996</v>
      </c>
      <c r="I1540">
        <v>-107.253</v>
      </c>
      <c r="J1540" s="1" t="str">
        <f t="shared" si="148"/>
        <v>Lake sediments</v>
      </c>
      <c r="K1540" s="1" t="str">
        <f t="shared" si="149"/>
        <v>Unknown</v>
      </c>
      <c r="L1540" t="s">
        <v>84</v>
      </c>
      <c r="M1540" t="s">
        <v>117</v>
      </c>
      <c r="N1540" t="s">
        <v>53</v>
      </c>
      <c r="O1540" t="s">
        <v>650</v>
      </c>
      <c r="P1540" t="s">
        <v>271</v>
      </c>
      <c r="Q1540" t="s">
        <v>84</v>
      </c>
      <c r="R1540" t="s">
        <v>131</v>
      </c>
      <c r="S1540" t="s">
        <v>181</v>
      </c>
      <c r="T1540" t="s">
        <v>276</v>
      </c>
      <c r="U1540" t="s">
        <v>116</v>
      </c>
      <c r="V1540" t="s">
        <v>154</v>
      </c>
      <c r="W1540" t="s">
        <v>305</v>
      </c>
      <c r="X1540" t="s">
        <v>181</v>
      </c>
      <c r="Y1540" t="s">
        <v>84</v>
      </c>
      <c r="Z1540" t="s">
        <v>84</v>
      </c>
      <c r="AA1540" t="s">
        <v>336</v>
      </c>
      <c r="AB1540" t="s">
        <v>274</v>
      </c>
      <c r="AC1540" t="s">
        <v>84</v>
      </c>
      <c r="AD1540" t="s">
        <v>61</v>
      </c>
      <c r="AE1540" t="s">
        <v>176</v>
      </c>
      <c r="AF1540" t="s">
        <v>84</v>
      </c>
      <c r="AG1540" t="s">
        <v>140</v>
      </c>
      <c r="AH1540" t="s">
        <v>71</v>
      </c>
      <c r="AI1540" t="s">
        <v>80</v>
      </c>
      <c r="AJ1540" t="s">
        <v>84</v>
      </c>
      <c r="AK1540" t="s">
        <v>686</v>
      </c>
      <c r="AL1540" t="s">
        <v>84</v>
      </c>
      <c r="AM1540" t="s">
        <v>84</v>
      </c>
      <c r="AN1540" t="s">
        <v>78</v>
      </c>
      <c r="AO1540" t="s">
        <v>137</v>
      </c>
      <c r="AP1540" t="s">
        <v>260</v>
      </c>
      <c r="AQ1540" t="s">
        <v>58</v>
      </c>
      <c r="AR1540" t="s">
        <v>64</v>
      </c>
      <c r="AS1540" t="s">
        <v>139</v>
      </c>
      <c r="AT1540" t="s">
        <v>84</v>
      </c>
      <c r="AU1540" t="s">
        <v>6878</v>
      </c>
    </row>
    <row r="1541" spans="1:47" hidden="1" x14ac:dyDescent="0.3">
      <c r="A1541" t="s">
        <v>6879</v>
      </c>
      <c r="B1541" t="s">
        <v>6880</v>
      </c>
      <c r="C1541" s="1" t="str">
        <f t="shared" si="146"/>
        <v>21:1154</v>
      </c>
      <c r="D1541" s="1" t="str">
        <f t="shared" si="147"/>
        <v>21:0325</v>
      </c>
      <c r="E1541" t="s">
        <v>6881</v>
      </c>
      <c r="F1541" t="s">
        <v>6882</v>
      </c>
      <c r="H1541">
        <v>64.807900000000004</v>
      </c>
      <c r="I1541">
        <v>-107.23399999999999</v>
      </c>
      <c r="J1541" s="1" t="str">
        <f t="shared" si="148"/>
        <v>Lake sediments</v>
      </c>
      <c r="K1541" s="1" t="str">
        <f t="shared" si="149"/>
        <v>Unknown</v>
      </c>
      <c r="L1541" t="s">
        <v>84</v>
      </c>
      <c r="M1541" t="s">
        <v>139</v>
      </c>
      <c r="N1541" t="s">
        <v>53</v>
      </c>
      <c r="O1541" t="s">
        <v>1116</v>
      </c>
      <c r="P1541" t="s">
        <v>219</v>
      </c>
      <c r="Q1541" t="s">
        <v>84</v>
      </c>
      <c r="R1541" t="s">
        <v>192</v>
      </c>
      <c r="S1541" t="s">
        <v>56</v>
      </c>
      <c r="T1541" t="s">
        <v>79</v>
      </c>
      <c r="U1541" t="s">
        <v>56</v>
      </c>
      <c r="V1541" t="s">
        <v>168</v>
      </c>
      <c r="W1541" t="s">
        <v>5037</v>
      </c>
      <c r="X1541" t="s">
        <v>60</v>
      </c>
      <c r="Y1541" t="s">
        <v>84</v>
      </c>
      <c r="Z1541" t="s">
        <v>84</v>
      </c>
      <c r="AA1541" t="s">
        <v>281</v>
      </c>
      <c r="AB1541" t="s">
        <v>194</v>
      </c>
      <c r="AC1541" t="s">
        <v>84</v>
      </c>
      <c r="AD1541" t="s">
        <v>684</v>
      </c>
      <c r="AE1541" t="s">
        <v>260</v>
      </c>
      <c r="AF1541" t="s">
        <v>84</v>
      </c>
      <c r="AG1541" t="s">
        <v>206</v>
      </c>
      <c r="AH1541" t="s">
        <v>983</v>
      </c>
      <c r="AI1541" t="s">
        <v>355</v>
      </c>
      <c r="AJ1541" t="s">
        <v>84</v>
      </c>
      <c r="AK1541" t="s">
        <v>56</v>
      </c>
      <c r="AL1541" t="s">
        <v>84</v>
      </c>
      <c r="AM1541" t="s">
        <v>84</v>
      </c>
      <c r="AN1541" t="s">
        <v>78</v>
      </c>
      <c r="AO1541" t="s">
        <v>78</v>
      </c>
      <c r="AP1541" t="s">
        <v>124</v>
      </c>
      <c r="AQ1541" t="s">
        <v>55</v>
      </c>
      <c r="AR1541" t="s">
        <v>64</v>
      </c>
      <c r="AS1541" t="s">
        <v>95</v>
      </c>
      <c r="AT1541" t="s">
        <v>84</v>
      </c>
      <c r="AU1541" t="s">
        <v>6883</v>
      </c>
    </row>
    <row r="1542" spans="1:47" hidden="1" x14ac:dyDescent="0.3">
      <c r="A1542" t="s">
        <v>6884</v>
      </c>
      <c r="B1542" t="s">
        <v>6885</v>
      </c>
      <c r="C1542" s="1" t="str">
        <f t="shared" si="146"/>
        <v>21:1154</v>
      </c>
      <c r="D1542" s="1" t="str">
        <f t="shared" si="147"/>
        <v>21:0325</v>
      </c>
      <c r="E1542" t="s">
        <v>6886</v>
      </c>
      <c r="F1542" t="s">
        <v>6887</v>
      </c>
      <c r="H1542">
        <v>64.843000000000004</v>
      </c>
      <c r="I1542">
        <v>-107.301</v>
      </c>
      <c r="J1542" s="1" t="str">
        <f t="shared" si="148"/>
        <v>Lake sediments</v>
      </c>
      <c r="K1542" s="1" t="str">
        <f t="shared" si="149"/>
        <v>Unknown</v>
      </c>
      <c r="L1542" t="s">
        <v>84</v>
      </c>
      <c r="M1542" t="s">
        <v>253</v>
      </c>
      <c r="N1542" t="s">
        <v>53</v>
      </c>
      <c r="O1542" t="s">
        <v>345</v>
      </c>
      <c r="P1542" t="s">
        <v>333</v>
      </c>
      <c r="Q1542" t="s">
        <v>84</v>
      </c>
      <c r="R1542" t="s">
        <v>149</v>
      </c>
      <c r="S1542" t="s">
        <v>60</v>
      </c>
      <c r="T1542" t="s">
        <v>276</v>
      </c>
      <c r="U1542" t="s">
        <v>259</v>
      </c>
      <c r="V1542" t="s">
        <v>168</v>
      </c>
      <c r="W1542" t="s">
        <v>1548</v>
      </c>
      <c r="X1542" t="s">
        <v>97</v>
      </c>
      <c r="Y1542" t="s">
        <v>84</v>
      </c>
      <c r="Z1542" t="s">
        <v>84</v>
      </c>
      <c r="AA1542" t="s">
        <v>419</v>
      </c>
      <c r="AB1542" t="s">
        <v>964</v>
      </c>
      <c r="AC1542" t="s">
        <v>84</v>
      </c>
      <c r="AD1542" t="s">
        <v>335</v>
      </c>
      <c r="AE1542" t="s">
        <v>183</v>
      </c>
      <c r="AF1542" t="s">
        <v>84</v>
      </c>
      <c r="AG1542" t="s">
        <v>162</v>
      </c>
      <c r="AH1542" t="s">
        <v>71</v>
      </c>
      <c r="AI1542" t="s">
        <v>74</v>
      </c>
      <c r="AJ1542" t="s">
        <v>84</v>
      </c>
      <c r="AK1542" t="s">
        <v>56</v>
      </c>
      <c r="AL1542" t="s">
        <v>84</v>
      </c>
      <c r="AM1542" t="s">
        <v>84</v>
      </c>
      <c r="AN1542" t="s">
        <v>78</v>
      </c>
      <c r="AO1542" t="s">
        <v>78</v>
      </c>
      <c r="AP1542" t="s">
        <v>332</v>
      </c>
      <c r="AQ1542" t="s">
        <v>139</v>
      </c>
      <c r="AR1542" t="s">
        <v>64</v>
      </c>
      <c r="AS1542" t="s">
        <v>61</v>
      </c>
      <c r="AT1542" t="s">
        <v>84</v>
      </c>
      <c r="AU1542" t="s">
        <v>6888</v>
      </c>
    </row>
    <row r="1543" spans="1:47" hidden="1" x14ac:dyDescent="0.3">
      <c r="A1543" t="s">
        <v>6889</v>
      </c>
      <c r="B1543" t="s">
        <v>6890</v>
      </c>
      <c r="C1543" s="1" t="str">
        <f t="shared" si="146"/>
        <v>21:1154</v>
      </c>
      <c r="D1543" s="1" t="str">
        <f t="shared" si="147"/>
        <v>21:0325</v>
      </c>
      <c r="E1543" t="s">
        <v>6891</v>
      </c>
      <c r="F1543" t="s">
        <v>6892</v>
      </c>
      <c r="H1543">
        <v>64.882199999999997</v>
      </c>
      <c r="I1543">
        <v>-107.285</v>
      </c>
      <c r="J1543" s="1" t="str">
        <f t="shared" si="148"/>
        <v>Lake sediments</v>
      </c>
      <c r="K1543" s="1" t="str">
        <f t="shared" si="149"/>
        <v>Unknown</v>
      </c>
      <c r="L1543" t="s">
        <v>84</v>
      </c>
      <c r="M1543" t="s">
        <v>78</v>
      </c>
      <c r="N1543" t="s">
        <v>53</v>
      </c>
      <c r="O1543" t="s">
        <v>233</v>
      </c>
      <c r="P1543" t="s">
        <v>117</v>
      </c>
      <c r="Q1543" t="s">
        <v>84</v>
      </c>
      <c r="R1543" t="s">
        <v>316</v>
      </c>
      <c r="S1543" t="s">
        <v>97</v>
      </c>
      <c r="T1543" t="s">
        <v>338</v>
      </c>
      <c r="U1543" t="s">
        <v>81</v>
      </c>
      <c r="V1543" t="s">
        <v>137</v>
      </c>
      <c r="W1543" t="s">
        <v>3122</v>
      </c>
      <c r="X1543" t="s">
        <v>72</v>
      </c>
      <c r="Y1543" t="s">
        <v>84</v>
      </c>
      <c r="Z1543" t="s">
        <v>84</v>
      </c>
      <c r="AA1543" t="s">
        <v>152</v>
      </c>
      <c r="AB1543" t="s">
        <v>66</v>
      </c>
      <c r="AC1543" t="s">
        <v>84</v>
      </c>
      <c r="AD1543" t="s">
        <v>893</v>
      </c>
      <c r="AE1543" t="s">
        <v>287</v>
      </c>
      <c r="AF1543" t="s">
        <v>84</v>
      </c>
      <c r="AG1543" t="s">
        <v>273</v>
      </c>
      <c r="AH1543" t="s">
        <v>71</v>
      </c>
      <c r="AI1543" t="s">
        <v>209</v>
      </c>
      <c r="AJ1543" t="s">
        <v>84</v>
      </c>
      <c r="AK1543" t="s">
        <v>473</v>
      </c>
      <c r="AL1543" t="s">
        <v>84</v>
      </c>
      <c r="AM1543" t="s">
        <v>84</v>
      </c>
      <c r="AN1543" t="s">
        <v>78</v>
      </c>
      <c r="AO1543" t="s">
        <v>104</v>
      </c>
      <c r="AP1543" t="s">
        <v>232</v>
      </c>
      <c r="AQ1543" t="s">
        <v>81</v>
      </c>
      <c r="AR1543" t="s">
        <v>116</v>
      </c>
      <c r="AS1543" t="s">
        <v>246</v>
      </c>
      <c r="AT1543" t="s">
        <v>84</v>
      </c>
      <c r="AU1543" t="s">
        <v>6893</v>
      </c>
    </row>
    <row r="1544" spans="1:47" hidden="1" x14ac:dyDescent="0.3">
      <c r="A1544" t="s">
        <v>6894</v>
      </c>
      <c r="B1544" t="s">
        <v>6895</v>
      </c>
      <c r="C1544" s="1" t="str">
        <f t="shared" si="146"/>
        <v>21:1154</v>
      </c>
      <c r="D1544" s="1" t="str">
        <f t="shared" si="147"/>
        <v>21:0325</v>
      </c>
      <c r="E1544" t="s">
        <v>6896</v>
      </c>
      <c r="F1544" t="s">
        <v>6897</v>
      </c>
      <c r="H1544">
        <v>64.894000000000005</v>
      </c>
      <c r="I1544">
        <v>-107.38800000000001</v>
      </c>
      <c r="J1544" s="1" t="str">
        <f t="shared" si="148"/>
        <v>Lake sediments</v>
      </c>
      <c r="K1544" s="1" t="str">
        <f t="shared" si="149"/>
        <v>Unknown</v>
      </c>
      <c r="L1544" t="s">
        <v>84</v>
      </c>
      <c r="M1544" t="s">
        <v>147</v>
      </c>
      <c r="N1544" t="s">
        <v>53</v>
      </c>
      <c r="O1544" t="s">
        <v>233</v>
      </c>
      <c r="P1544" t="s">
        <v>78</v>
      </c>
      <c r="Q1544" t="s">
        <v>84</v>
      </c>
      <c r="R1544" t="s">
        <v>68</v>
      </c>
      <c r="S1544" t="s">
        <v>60</v>
      </c>
      <c r="T1544" t="s">
        <v>68</v>
      </c>
      <c r="U1544" t="s">
        <v>259</v>
      </c>
      <c r="V1544" t="s">
        <v>137</v>
      </c>
      <c r="W1544" t="s">
        <v>1354</v>
      </c>
      <c r="X1544" t="s">
        <v>60</v>
      </c>
      <c r="Y1544" t="s">
        <v>84</v>
      </c>
      <c r="Z1544" t="s">
        <v>84</v>
      </c>
      <c r="AA1544" t="s">
        <v>111</v>
      </c>
      <c r="AB1544" t="s">
        <v>935</v>
      </c>
      <c r="AC1544" t="s">
        <v>84</v>
      </c>
      <c r="AD1544" t="s">
        <v>1442</v>
      </c>
      <c r="AE1544" t="s">
        <v>178</v>
      </c>
      <c r="AF1544" t="s">
        <v>84</v>
      </c>
      <c r="AG1544" t="s">
        <v>149</v>
      </c>
      <c r="AH1544" t="s">
        <v>983</v>
      </c>
      <c r="AI1544" t="s">
        <v>125</v>
      </c>
      <c r="AJ1544" t="s">
        <v>84</v>
      </c>
      <c r="AK1544" t="s">
        <v>170</v>
      </c>
      <c r="AL1544" t="s">
        <v>84</v>
      </c>
      <c r="AM1544" t="s">
        <v>84</v>
      </c>
      <c r="AN1544" t="s">
        <v>78</v>
      </c>
      <c r="AO1544" t="s">
        <v>78</v>
      </c>
      <c r="AP1544" t="s">
        <v>196</v>
      </c>
      <c r="AQ1544" t="s">
        <v>117</v>
      </c>
      <c r="AR1544" t="s">
        <v>64</v>
      </c>
      <c r="AS1544" t="s">
        <v>61</v>
      </c>
      <c r="AT1544" t="s">
        <v>84</v>
      </c>
      <c r="AU1544" t="s">
        <v>6898</v>
      </c>
    </row>
    <row r="1545" spans="1:47" hidden="1" x14ac:dyDescent="0.3">
      <c r="A1545" t="s">
        <v>6899</v>
      </c>
      <c r="B1545" t="s">
        <v>6900</v>
      </c>
      <c r="C1545" s="1" t="str">
        <f t="shared" si="146"/>
        <v>21:1154</v>
      </c>
      <c r="D1545" s="1" t="str">
        <f t="shared" si="147"/>
        <v>21:0325</v>
      </c>
      <c r="E1545" t="s">
        <v>6901</v>
      </c>
      <c r="F1545" t="s">
        <v>6902</v>
      </c>
      <c r="H1545">
        <v>64.893100000000004</v>
      </c>
      <c r="I1545">
        <v>-107.488</v>
      </c>
      <c r="J1545" s="1" t="str">
        <f t="shared" si="148"/>
        <v>Lake sediments</v>
      </c>
      <c r="K1545" s="1" t="str">
        <f t="shared" si="149"/>
        <v>Unknown</v>
      </c>
      <c r="L1545" t="s">
        <v>84</v>
      </c>
      <c r="M1545" t="s">
        <v>300</v>
      </c>
      <c r="N1545" t="s">
        <v>53</v>
      </c>
      <c r="O1545" t="s">
        <v>245</v>
      </c>
      <c r="P1545" t="s">
        <v>126</v>
      </c>
      <c r="Q1545" t="s">
        <v>84</v>
      </c>
      <c r="R1545" t="s">
        <v>156</v>
      </c>
      <c r="S1545" t="s">
        <v>72</v>
      </c>
      <c r="T1545" t="s">
        <v>272</v>
      </c>
      <c r="U1545" t="s">
        <v>81</v>
      </c>
      <c r="V1545" t="s">
        <v>259</v>
      </c>
      <c r="W1545" t="s">
        <v>495</v>
      </c>
      <c r="X1545" t="s">
        <v>119</v>
      </c>
      <c r="Y1545" t="s">
        <v>84</v>
      </c>
      <c r="Z1545" t="s">
        <v>84</v>
      </c>
      <c r="AA1545" t="s">
        <v>98</v>
      </c>
      <c r="AB1545" t="s">
        <v>121</v>
      </c>
      <c r="AC1545" t="s">
        <v>84</v>
      </c>
      <c r="AD1545" t="s">
        <v>1442</v>
      </c>
      <c r="AE1545" t="s">
        <v>419</v>
      </c>
      <c r="AF1545" t="s">
        <v>84</v>
      </c>
      <c r="AG1545" t="s">
        <v>413</v>
      </c>
      <c r="AH1545" t="s">
        <v>983</v>
      </c>
      <c r="AI1545" t="s">
        <v>209</v>
      </c>
      <c r="AJ1545" t="s">
        <v>84</v>
      </c>
      <c r="AK1545" t="s">
        <v>210</v>
      </c>
      <c r="AL1545" t="s">
        <v>84</v>
      </c>
      <c r="AM1545" t="s">
        <v>84</v>
      </c>
      <c r="AN1545" t="s">
        <v>78</v>
      </c>
      <c r="AO1545" t="s">
        <v>168</v>
      </c>
      <c r="AP1545" t="s">
        <v>169</v>
      </c>
      <c r="AQ1545" t="s">
        <v>299</v>
      </c>
      <c r="AR1545" t="s">
        <v>64</v>
      </c>
      <c r="AS1545" t="s">
        <v>77</v>
      </c>
      <c r="AT1545" t="s">
        <v>84</v>
      </c>
      <c r="AU1545" t="s">
        <v>6903</v>
      </c>
    </row>
    <row r="1546" spans="1:47" hidden="1" x14ac:dyDescent="0.3">
      <c r="A1546" t="s">
        <v>6904</v>
      </c>
      <c r="B1546" t="s">
        <v>6905</v>
      </c>
      <c r="C1546" s="1" t="str">
        <f t="shared" si="146"/>
        <v>21:1154</v>
      </c>
      <c r="D1546" s="1" t="str">
        <f t="shared" si="147"/>
        <v>21:0325</v>
      </c>
      <c r="E1546" t="s">
        <v>6906</v>
      </c>
      <c r="F1546" t="s">
        <v>6907</v>
      </c>
      <c r="H1546">
        <v>64.910799999999995</v>
      </c>
      <c r="I1546">
        <v>-107.6</v>
      </c>
      <c r="J1546" s="1" t="str">
        <f t="shared" si="148"/>
        <v>Lake sediments</v>
      </c>
      <c r="K1546" s="1" t="str">
        <f t="shared" si="149"/>
        <v>Unknown</v>
      </c>
      <c r="L1546" t="s">
        <v>84</v>
      </c>
      <c r="M1546" t="s">
        <v>97</v>
      </c>
      <c r="N1546" t="s">
        <v>225</v>
      </c>
      <c r="O1546" t="s">
        <v>457</v>
      </c>
      <c r="P1546" t="s">
        <v>81</v>
      </c>
      <c r="Q1546" t="s">
        <v>84</v>
      </c>
      <c r="R1546" t="s">
        <v>814</v>
      </c>
      <c r="S1546" t="s">
        <v>63</v>
      </c>
      <c r="T1546" t="s">
        <v>65</v>
      </c>
      <c r="U1546" t="s">
        <v>81</v>
      </c>
      <c r="V1546" t="s">
        <v>137</v>
      </c>
      <c r="W1546" t="s">
        <v>577</v>
      </c>
      <c r="X1546" t="s">
        <v>181</v>
      </c>
      <c r="Y1546" t="s">
        <v>84</v>
      </c>
      <c r="Z1546" t="s">
        <v>84</v>
      </c>
      <c r="AA1546" t="s">
        <v>507</v>
      </c>
      <c r="AB1546" t="s">
        <v>194</v>
      </c>
      <c r="AC1546" t="s">
        <v>84</v>
      </c>
      <c r="AD1546" t="s">
        <v>550</v>
      </c>
      <c r="AE1546" t="s">
        <v>178</v>
      </c>
      <c r="AF1546" t="s">
        <v>84</v>
      </c>
      <c r="AG1546" t="s">
        <v>218</v>
      </c>
      <c r="AH1546" t="s">
        <v>194</v>
      </c>
      <c r="AI1546" t="s">
        <v>226</v>
      </c>
      <c r="AJ1546" t="s">
        <v>84</v>
      </c>
      <c r="AK1546" t="s">
        <v>595</v>
      </c>
      <c r="AL1546" t="s">
        <v>84</v>
      </c>
      <c r="AM1546" t="s">
        <v>84</v>
      </c>
      <c r="AN1546" t="s">
        <v>168</v>
      </c>
      <c r="AO1546" t="s">
        <v>251</v>
      </c>
      <c r="AP1546" t="s">
        <v>153</v>
      </c>
      <c r="AQ1546" t="s">
        <v>61</v>
      </c>
      <c r="AR1546" t="s">
        <v>64</v>
      </c>
      <c r="AS1546" t="s">
        <v>61</v>
      </c>
      <c r="AT1546" t="s">
        <v>84</v>
      </c>
      <c r="AU1546" t="s">
        <v>6908</v>
      </c>
    </row>
    <row r="1547" spans="1:47" hidden="1" x14ac:dyDescent="0.3">
      <c r="A1547" t="s">
        <v>6909</v>
      </c>
      <c r="B1547" t="s">
        <v>6910</v>
      </c>
      <c r="C1547" s="1" t="str">
        <f t="shared" si="146"/>
        <v>21:1154</v>
      </c>
      <c r="D1547" s="1" t="str">
        <f t="shared" si="147"/>
        <v>21:0325</v>
      </c>
      <c r="E1547" t="s">
        <v>6911</v>
      </c>
      <c r="F1547" t="s">
        <v>6912</v>
      </c>
      <c r="H1547">
        <v>64.960800000000006</v>
      </c>
      <c r="I1547">
        <v>-107.521</v>
      </c>
      <c r="J1547" s="1" t="str">
        <f t="shared" si="148"/>
        <v>Lake sediments</v>
      </c>
      <c r="K1547" s="1" t="str">
        <f t="shared" si="149"/>
        <v>Unknown</v>
      </c>
      <c r="L1547" t="s">
        <v>84</v>
      </c>
      <c r="M1547" t="s">
        <v>348</v>
      </c>
      <c r="N1547" t="s">
        <v>181</v>
      </c>
      <c r="O1547" t="s">
        <v>163</v>
      </c>
      <c r="P1547" t="s">
        <v>82</v>
      </c>
      <c r="Q1547" t="s">
        <v>84</v>
      </c>
      <c r="R1547" t="s">
        <v>318</v>
      </c>
      <c r="S1547" t="s">
        <v>181</v>
      </c>
      <c r="T1547" t="s">
        <v>206</v>
      </c>
      <c r="U1547" t="s">
        <v>81</v>
      </c>
      <c r="V1547" t="s">
        <v>137</v>
      </c>
      <c r="W1547" t="s">
        <v>451</v>
      </c>
      <c r="X1547" t="s">
        <v>60</v>
      </c>
      <c r="Y1547" t="s">
        <v>84</v>
      </c>
      <c r="Z1547" t="s">
        <v>84</v>
      </c>
      <c r="AA1547" t="s">
        <v>507</v>
      </c>
      <c r="AB1547" t="s">
        <v>221</v>
      </c>
      <c r="AC1547" t="s">
        <v>84</v>
      </c>
      <c r="AD1547" t="s">
        <v>506</v>
      </c>
      <c r="AE1547" t="s">
        <v>79</v>
      </c>
      <c r="AF1547" t="s">
        <v>84</v>
      </c>
      <c r="AG1547" t="s">
        <v>382</v>
      </c>
      <c r="AH1547" t="s">
        <v>194</v>
      </c>
      <c r="AI1547" t="s">
        <v>125</v>
      </c>
      <c r="AJ1547" t="s">
        <v>84</v>
      </c>
      <c r="AK1547" t="s">
        <v>340</v>
      </c>
      <c r="AL1547" t="s">
        <v>84</v>
      </c>
      <c r="AM1547" t="s">
        <v>84</v>
      </c>
      <c r="AN1547" t="s">
        <v>78</v>
      </c>
      <c r="AO1547" t="s">
        <v>78</v>
      </c>
      <c r="AP1547" t="s">
        <v>124</v>
      </c>
      <c r="AQ1547" t="s">
        <v>147</v>
      </c>
      <c r="AR1547" t="s">
        <v>64</v>
      </c>
      <c r="AS1547" t="s">
        <v>61</v>
      </c>
      <c r="AT1547" t="s">
        <v>84</v>
      </c>
      <c r="AU1547" t="s">
        <v>6913</v>
      </c>
    </row>
    <row r="1548" spans="1:47" hidden="1" x14ac:dyDescent="0.3">
      <c r="A1548" t="s">
        <v>6914</v>
      </c>
      <c r="B1548" t="s">
        <v>6915</v>
      </c>
      <c r="C1548" s="1" t="str">
        <f t="shared" si="146"/>
        <v>21:1154</v>
      </c>
      <c r="D1548" s="1" t="str">
        <f t="shared" si="147"/>
        <v>21:0325</v>
      </c>
      <c r="E1548" t="s">
        <v>6916</v>
      </c>
      <c r="F1548" t="s">
        <v>6917</v>
      </c>
      <c r="H1548">
        <v>64.985200000000006</v>
      </c>
      <c r="I1548">
        <v>-107.379</v>
      </c>
      <c r="J1548" s="1" t="str">
        <f t="shared" si="148"/>
        <v>Lake sediments</v>
      </c>
      <c r="K1548" s="1" t="str">
        <f t="shared" si="149"/>
        <v>Unknown</v>
      </c>
      <c r="L1548" t="s">
        <v>84</v>
      </c>
      <c r="M1548" t="s">
        <v>192</v>
      </c>
      <c r="N1548" t="s">
        <v>223</v>
      </c>
      <c r="O1548" t="s">
        <v>909</v>
      </c>
      <c r="P1548" t="s">
        <v>77</v>
      </c>
      <c r="Q1548" t="s">
        <v>84</v>
      </c>
      <c r="R1548" t="s">
        <v>369</v>
      </c>
      <c r="S1548" t="s">
        <v>114</v>
      </c>
      <c r="T1548" t="s">
        <v>327</v>
      </c>
      <c r="U1548" t="s">
        <v>56</v>
      </c>
      <c r="V1548" t="s">
        <v>95</v>
      </c>
      <c r="W1548" t="s">
        <v>191</v>
      </c>
      <c r="X1548" t="s">
        <v>181</v>
      </c>
      <c r="Y1548" t="s">
        <v>84</v>
      </c>
      <c r="Z1548" t="s">
        <v>84</v>
      </c>
      <c r="AA1548" t="s">
        <v>192</v>
      </c>
      <c r="AB1548" t="s">
        <v>121</v>
      </c>
      <c r="AC1548" t="s">
        <v>84</v>
      </c>
      <c r="AD1548" t="s">
        <v>899</v>
      </c>
      <c r="AE1548" t="s">
        <v>176</v>
      </c>
      <c r="AF1548" t="s">
        <v>84</v>
      </c>
      <c r="AG1548" t="s">
        <v>131</v>
      </c>
      <c r="AH1548" t="s">
        <v>71</v>
      </c>
      <c r="AI1548" t="s">
        <v>72</v>
      </c>
      <c r="AJ1548" t="s">
        <v>84</v>
      </c>
      <c r="AK1548" t="s">
        <v>196</v>
      </c>
      <c r="AL1548" t="s">
        <v>84</v>
      </c>
      <c r="AM1548" t="s">
        <v>84</v>
      </c>
      <c r="AN1548" t="s">
        <v>78</v>
      </c>
      <c r="AO1548" t="s">
        <v>168</v>
      </c>
      <c r="AP1548" t="s">
        <v>309</v>
      </c>
      <c r="AQ1548" t="s">
        <v>55</v>
      </c>
      <c r="AR1548" t="s">
        <v>81</v>
      </c>
      <c r="AS1548" t="s">
        <v>139</v>
      </c>
      <c r="AT1548" t="s">
        <v>84</v>
      </c>
      <c r="AU1548" t="s">
        <v>6918</v>
      </c>
    </row>
    <row r="1549" spans="1:47" hidden="1" x14ac:dyDescent="0.3">
      <c r="A1549" t="s">
        <v>6919</v>
      </c>
      <c r="B1549" t="s">
        <v>6920</v>
      </c>
      <c r="C1549" s="1" t="str">
        <f t="shared" si="146"/>
        <v>21:1154</v>
      </c>
      <c r="D1549" s="1" t="str">
        <f t="shared" si="147"/>
        <v>21:0325</v>
      </c>
      <c r="E1549" t="s">
        <v>6921</v>
      </c>
      <c r="F1549" t="s">
        <v>6922</v>
      </c>
      <c r="H1549">
        <v>64.986599999999996</v>
      </c>
      <c r="I1549">
        <v>-107.288</v>
      </c>
      <c r="J1549" s="1" t="str">
        <f t="shared" si="148"/>
        <v>Lake sediments</v>
      </c>
      <c r="K1549" s="1" t="str">
        <f t="shared" si="149"/>
        <v>Unknown</v>
      </c>
      <c r="L1549" t="s">
        <v>84</v>
      </c>
      <c r="M1549" t="s">
        <v>298</v>
      </c>
      <c r="N1549" t="s">
        <v>97</v>
      </c>
      <c r="O1549" t="s">
        <v>233</v>
      </c>
      <c r="P1549" t="s">
        <v>154</v>
      </c>
      <c r="Q1549" t="s">
        <v>84</v>
      </c>
      <c r="R1549" t="s">
        <v>413</v>
      </c>
      <c r="S1549" t="s">
        <v>63</v>
      </c>
      <c r="T1549" t="s">
        <v>65</v>
      </c>
      <c r="U1549" t="s">
        <v>81</v>
      </c>
      <c r="V1549" t="s">
        <v>259</v>
      </c>
      <c r="W1549" t="s">
        <v>326</v>
      </c>
      <c r="X1549" t="s">
        <v>97</v>
      </c>
      <c r="Y1549" t="s">
        <v>84</v>
      </c>
      <c r="Z1549" t="s">
        <v>84</v>
      </c>
      <c r="AA1549" t="s">
        <v>101</v>
      </c>
      <c r="AB1549" t="s">
        <v>236</v>
      </c>
      <c r="AC1549" t="s">
        <v>84</v>
      </c>
      <c r="AD1549" t="s">
        <v>684</v>
      </c>
      <c r="AE1549" t="s">
        <v>337</v>
      </c>
      <c r="AF1549" t="s">
        <v>84</v>
      </c>
      <c r="AG1549" t="s">
        <v>607</v>
      </c>
      <c r="AH1549" t="s">
        <v>194</v>
      </c>
      <c r="AI1549" t="s">
        <v>161</v>
      </c>
      <c r="AJ1549" t="s">
        <v>84</v>
      </c>
      <c r="AK1549" t="s">
        <v>167</v>
      </c>
      <c r="AL1549" t="s">
        <v>84</v>
      </c>
      <c r="AM1549" t="s">
        <v>84</v>
      </c>
      <c r="AN1549" t="s">
        <v>78</v>
      </c>
      <c r="AO1549" t="s">
        <v>95</v>
      </c>
      <c r="AP1549" t="s">
        <v>63</v>
      </c>
      <c r="AQ1549" t="s">
        <v>170</v>
      </c>
      <c r="AR1549" t="s">
        <v>56</v>
      </c>
      <c r="AS1549" t="s">
        <v>139</v>
      </c>
      <c r="AT1549" t="s">
        <v>84</v>
      </c>
      <c r="AU1549" t="s">
        <v>6923</v>
      </c>
    </row>
    <row r="1550" spans="1:47" hidden="1" x14ac:dyDescent="0.3">
      <c r="A1550" t="s">
        <v>6924</v>
      </c>
      <c r="B1550" t="s">
        <v>6925</v>
      </c>
      <c r="C1550" s="1" t="str">
        <f t="shared" si="146"/>
        <v>21:1154</v>
      </c>
      <c r="D1550" s="1" t="str">
        <f t="shared" si="147"/>
        <v>21:0325</v>
      </c>
      <c r="E1550" t="s">
        <v>6926</v>
      </c>
      <c r="F1550" t="s">
        <v>6927</v>
      </c>
      <c r="H1550">
        <v>64.972899999999996</v>
      </c>
      <c r="I1550">
        <v>-107.172</v>
      </c>
      <c r="J1550" s="1" t="str">
        <f t="shared" si="148"/>
        <v>Lake sediments</v>
      </c>
      <c r="K1550" s="1" t="str">
        <f t="shared" si="149"/>
        <v>Unknown</v>
      </c>
      <c r="L1550" t="s">
        <v>84</v>
      </c>
      <c r="M1550" t="s">
        <v>61</v>
      </c>
      <c r="N1550" t="s">
        <v>53</v>
      </c>
      <c r="O1550" t="s">
        <v>532</v>
      </c>
      <c r="P1550" t="s">
        <v>78</v>
      </c>
      <c r="Q1550" t="s">
        <v>84</v>
      </c>
      <c r="R1550" t="s">
        <v>338</v>
      </c>
      <c r="S1550" t="s">
        <v>181</v>
      </c>
      <c r="T1550" t="s">
        <v>68</v>
      </c>
      <c r="U1550" t="s">
        <v>81</v>
      </c>
      <c r="V1550" t="s">
        <v>219</v>
      </c>
      <c r="W1550" t="s">
        <v>500</v>
      </c>
      <c r="X1550" t="s">
        <v>97</v>
      </c>
      <c r="Y1550" t="s">
        <v>84</v>
      </c>
      <c r="Z1550" t="s">
        <v>84</v>
      </c>
      <c r="AA1550" t="s">
        <v>287</v>
      </c>
      <c r="AB1550" t="s">
        <v>593</v>
      </c>
      <c r="AC1550" t="s">
        <v>84</v>
      </c>
      <c r="AD1550" t="s">
        <v>305</v>
      </c>
      <c r="AE1550" t="s">
        <v>419</v>
      </c>
      <c r="AF1550" t="s">
        <v>84</v>
      </c>
      <c r="AG1550" t="s">
        <v>296</v>
      </c>
      <c r="AH1550" t="s">
        <v>71</v>
      </c>
      <c r="AI1550" t="s">
        <v>321</v>
      </c>
      <c r="AJ1550" t="s">
        <v>84</v>
      </c>
      <c r="AK1550" t="s">
        <v>348</v>
      </c>
      <c r="AL1550" t="s">
        <v>84</v>
      </c>
      <c r="AM1550" t="s">
        <v>84</v>
      </c>
      <c r="AN1550" t="s">
        <v>78</v>
      </c>
      <c r="AO1550" t="s">
        <v>78</v>
      </c>
      <c r="AP1550" t="s">
        <v>74</v>
      </c>
      <c r="AQ1550" t="s">
        <v>139</v>
      </c>
      <c r="AR1550" t="s">
        <v>64</v>
      </c>
      <c r="AS1550" t="s">
        <v>117</v>
      </c>
      <c r="AT1550" t="s">
        <v>84</v>
      </c>
      <c r="AU1550" t="s">
        <v>6928</v>
      </c>
    </row>
    <row r="1551" spans="1:47" hidden="1" x14ac:dyDescent="0.3">
      <c r="A1551" t="s">
        <v>6929</v>
      </c>
      <c r="B1551" t="s">
        <v>6930</v>
      </c>
      <c r="C1551" s="1" t="str">
        <f t="shared" si="146"/>
        <v>21:1154</v>
      </c>
      <c r="D1551" s="1" t="str">
        <f t="shared" si="147"/>
        <v>21:0325</v>
      </c>
      <c r="E1551" t="s">
        <v>6931</v>
      </c>
      <c r="F1551" t="s">
        <v>6932</v>
      </c>
      <c r="H1551">
        <v>64.975200000000001</v>
      </c>
      <c r="I1551">
        <v>-107.08799999999999</v>
      </c>
      <c r="J1551" s="1" t="str">
        <f t="shared" si="148"/>
        <v>Lake sediments</v>
      </c>
      <c r="K1551" s="1" t="str">
        <f t="shared" si="149"/>
        <v>Unknown</v>
      </c>
      <c r="L1551" t="s">
        <v>84</v>
      </c>
      <c r="M1551" t="s">
        <v>219</v>
      </c>
      <c r="N1551" t="s">
        <v>53</v>
      </c>
      <c r="O1551" t="s">
        <v>532</v>
      </c>
      <c r="P1551" t="s">
        <v>78</v>
      </c>
      <c r="Q1551" t="s">
        <v>84</v>
      </c>
      <c r="R1551" t="s">
        <v>318</v>
      </c>
      <c r="S1551" t="s">
        <v>116</v>
      </c>
      <c r="T1551" t="s">
        <v>98</v>
      </c>
      <c r="U1551" t="s">
        <v>81</v>
      </c>
      <c r="V1551" t="s">
        <v>219</v>
      </c>
      <c r="W1551" t="s">
        <v>899</v>
      </c>
      <c r="X1551" t="s">
        <v>97</v>
      </c>
      <c r="Y1551" t="s">
        <v>84</v>
      </c>
      <c r="Z1551" t="s">
        <v>84</v>
      </c>
      <c r="AA1551" t="s">
        <v>507</v>
      </c>
      <c r="AB1551" t="s">
        <v>549</v>
      </c>
      <c r="AC1551" t="s">
        <v>84</v>
      </c>
      <c r="AD1551" t="s">
        <v>684</v>
      </c>
      <c r="AE1551" t="s">
        <v>178</v>
      </c>
      <c r="AF1551" t="s">
        <v>84</v>
      </c>
      <c r="AG1551" t="s">
        <v>136</v>
      </c>
      <c r="AH1551" t="s">
        <v>71</v>
      </c>
      <c r="AI1551" t="s">
        <v>97</v>
      </c>
      <c r="AJ1551" t="s">
        <v>84</v>
      </c>
      <c r="AK1551" t="s">
        <v>481</v>
      </c>
      <c r="AL1551" t="s">
        <v>84</v>
      </c>
      <c r="AM1551" t="s">
        <v>84</v>
      </c>
      <c r="AN1551" t="s">
        <v>246</v>
      </c>
      <c r="AO1551" t="s">
        <v>104</v>
      </c>
      <c r="AP1551" t="s">
        <v>181</v>
      </c>
      <c r="AQ1551" t="s">
        <v>117</v>
      </c>
      <c r="AR1551" t="s">
        <v>64</v>
      </c>
      <c r="AS1551" t="s">
        <v>253</v>
      </c>
      <c r="AT1551" t="s">
        <v>84</v>
      </c>
      <c r="AU1551" t="s">
        <v>6933</v>
      </c>
    </row>
    <row r="1552" spans="1:47" hidden="1" x14ac:dyDescent="0.3">
      <c r="A1552" t="s">
        <v>6934</v>
      </c>
      <c r="B1552" t="s">
        <v>6935</v>
      </c>
      <c r="C1552" s="1" t="str">
        <f t="shared" si="146"/>
        <v>21:1154</v>
      </c>
      <c r="D1552" s="1" t="str">
        <f t="shared" si="147"/>
        <v>21:0325</v>
      </c>
      <c r="E1552" t="s">
        <v>6936</v>
      </c>
      <c r="F1552" t="s">
        <v>6937</v>
      </c>
      <c r="H1552">
        <v>64.993200000000002</v>
      </c>
      <c r="I1552">
        <v>-110.621</v>
      </c>
      <c r="J1552" s="1" t="str">
        <f t="shared" si="148"/>
        <v>Lake sediments</v>
      </c>
      <c r="K1552" s="1" t="str">
        <f t="shared" si="149"/>
        <v>Unknown</v>
      </c>
      <c r="L1552" t="s">
        <v>84</v>
      </c>
      <c r="M1552" t="s">
        <v>154</v>
      </c>
      <c r="N1552" t="s">
        <v>53</v>
      </c>
      <c r="O1552" t="s">
        <v>216</v>
      </c>
      <c r="P1552" t="s">
        <v>253</v>
      </c>
      <c r="Q1552" t="s">
        <v>84</v>
      </c>
      <c r="R1552" t="s">
        <v>318</v>
      </c>
      <c r="S1552" t="s">
        <v>116</v>
      </c>
      <c r="T1552" t="s">
        <v>470</v>
      </c>
      <c r="U1552" t="s">
        <v>259</v>
      </c>
      <c r="V1552" t="s">
        <v>137</v>
      </c>
      <c r="W1552" t="s">
        <v>4775</v>
      </c>
      <c r="X1552" t="s">
        <v>60</v>
      </c>
      <c r="Y1552" t="s">
        <v>84</v>
      </c>
      <c r="Z1552" t="s">
        <v>84</v>
      </c>
      <c r="AA1552" t="s">
        <v>419</v>
      </c>
      <c r="AB1552" t="s">
        <v>221</v>
      </c>
      <c r="AC1552" t="s">
        <v>84</v>
      </c>
      <c r="AD1552" t="s">
        <v>577</v>
      </c>
      <c r="AE1552" t="s">
        <v>183</v>
      </c>
      <c r="AF1552" t="s">
        <v>84</v>
      </c>
      <c r="AG1552" t="s">
        <v>273</v>
      </c>
      <c r="AH1552" t="s">
        <v>983</v>
      </c>
      <c r="AI1552" t="s">
        <v>60</v>
      </c>
      <c r="AJ1552" t="s">
        <v>84</v>
      </c>
      <c r="AK1552" t="s">
        <v>340</v>
      </c>
      <c r="AL1552" t="s">
        <v>84</v>
      </c>
      <c r="AM1552" t="s">
        <v>84</v>
      </c>
      <c r="AN1552" t="s">
        <v>300</v>
      </c>
      <c r="AO1552" t="s">
        <v>78</v>
      </c>
      <c r="AP1552" t="s">
        <v>686</v>
      </c>
      <c r="AQ1552" t="s">
        <v>299</v>
      </c>
      <c r="AR1552" t="s">
        <v>64</v>
      </c>
      <c r="AS1552" t="s">
        <v>95</v>
      </c>
      <c r="AT1552" t="s">
        <v>84</v>
      </c>
      <c r="AU1552" t="s">
        <v>6938</v>
      </c>
    </row>
    <row r="1553" spans="1:47" hidden="1" x14ac:dyDescent="0.3">
      <c r="A1553" t="s">
        <v>6939</v>
      </c>
      <c r="B1553" t="s">
        <v>6940</v>
      </c>
      <c r="C1553" s="1" t="str">
        <f t="shared" si="146"/>
        <v>21:1154</v>
      </c>
      <c r="D1553" s="1" t="str">
        <f t="shared" si="147"/>
        <v>21:0325</v>
      </c>
      <c r="E1553" t="s">
        <v>6941</v>
      </c>
      <c r="F1553" t="s">
        <v>6942</v>
      </c>
      <c r="H1553">
        <v>64.995000000000005</v>
      </c>
      <c r="I1553">
        <v>-110.52500000000001</v>
      </c>
      <c r="J1553" s="1" t="str">
        <f t="shared" si="148"/>
        <v>Lake sediments</v>
      </c>
      <c r="K1553" s="1" t="str">
        <f t="shared" si="149"/>
        <v>Unknown</v>
      </c>
      <c r="L1553" t="s">
        <v>84</v>
      </c>
      <c r="M1553" t="s">
        <v>340</v>
      </c>
      <c r="N1553" t="s">
        <v>60</v>
      </c>
      <c r="O1553" t="s">
        <v>1116</v>
      </c>
      <c r="P1553" t="s">
        <v>333</v>
      </c>
      <c r="Q1553" t="s">
        <v>84</v>
      </c>
      <c r="R1553" t="s">
        <v>218</v>
      </c>
      <c r="S1553" t="s">
        <v>60</v>
      </c>
      <c r="T1553" t="s">
        <v>346</v>
      </c>
      <c r="U1553" t="s">
        <v>81</v>
      </c>
      <c r="V1553" t="s">
        <v>259</v>
      </c>
      <c r="W1553" t="s">
        <v>383</v>
      </c>
      <c r="X1553" t="s">
        <v>97</v>
      </c>
      <c r="Y1553" t="s">
        <v>84</v>
      </c>
      <c r="Z1553" t="s">
        <v>84</v>
      </c>
      <c r="AA1553" t="s">
        <v>98</v>
      </c>
      <c r="AB1553" t="s">
        <v>428</v>
      </c>
      <c r="AC1553" t="s">
        <v>84</v>
      </c>
      <c r="AD1553" t="s">
        <v>697</v>
      </c>
      <c r="AE1553" t="s">
        <v>162</v>
      </c>
      <c r="AF1553" t="s">
        <v>84</v>
      </c>
      <c r="AG1553" t="s">
        <v>382</v>
      </c>
      <c r="AH1553" t="s">
        <v>71</v>
      </c>
      <c r="AI1553" t="s">
        <v>321</v>
      </c>
      <c r="AJ1553" t="s">
        <v>84</v>
      </c>
      <c r="AK1553" t="s">
        <v>210</v>
      </c>
      <c r="AL1553" t="s">
        <v>84</v>
      </c>
      <c r="AM1553" t="s">
        <v>84</v>
      </c>
      <c r="AN1553" t="s">
        <v>78</v>
      </c>
      <c r="AO1553" t="s">
        <v>78</v>
      </c>
      <c r="AP1553" t="s">
        <v>702</v>
      </c>
      <c r="AQ1553" t="s">
        <v>595</v>
      </c>
      <c r="AR1553" t="s">
        <v>64</v>
      </c>
      <c r="AS1553" t="s">
        <v>253</v>
      </c>
      <c r="AT1553" t="s">
        <v>84</v>
      </c>
      <c r="AU1553" t="s">
        <v>6943</v>
      </c>
    </row>
    <row r="1554" spans="1:47" hidden="1" x14ac:dyDescent="0.3">
      <c r="A1554" t="s">
        <v>6944</v>
      </c>
      <c r="B1554" t="s">
        <v>6945</v>
      </c>
      <c r="C1554" s="1" t="str">
        <f t="shared" si="146"/>
        <v>21:1154</v>
      </c>
      <c r="D1554" s="1" t="str">
        <f t="shared" si="147"/>
        <v>21:0325</v>
      </c>
      <c r="E1554" t="s">
        <v>6946</v>
      </c>
      <c r="F1554" t="s">
        <v>6947</v>
      </c>
      <c r="H1554">
        <v>64.942499999999995</v>
      </c>
      <c r="I1554">
        <v>-110.517</v>
      </c>
      <c r="J1554" s="1" t="str">
        <f t="shared" si="148"/>
        <v>Lake sediments</v>
      </c>
      <c r="K1554" s="1" t="str">
        <f t="shared" si="149"/>
        <v>Unknown</v>
      </c>
      <c r="L1554" t="s">
        <v>84</v>
      </c>
      <c r="M1554" t="s">
        <v>421</v>
      </c>
      <c r="N1554" t="s">
        <v>53</v>
      </c>
      <c r="O1554" t="s">
        <v>650</v>
      </c>
      <c r="P1554" t="s">
        <v>348</v>
      </c>
      <c r="Q1554" t="s">
        <v>84</v>
      </c>
      <c r="R1554" t="s">
        <v>607</v>
      </c>
      <c r="S1554" t="s">
        <v>97</v>
      </c>
      <c r="T1554" t="s">
        <v>296</v>
      </c>
      <c r="U1554" t="s">
        <v>56</v>
      </c>
      <c r="V1554" t="s">
        <v>154</v>
      </c>
      <c r="W1554" t="s">
        <v>744</v>
      </c>
      <c r="X1554" t="s">
        <v>60</v>
      </c>
      <c r="Y1554" t="s">
        <v>84</v>
      </c>
      <c r="Z1554" t="s">
        <v>84</v>
      </c>
      <c r="AA1554" t="s">
        <v>101</v>
      </c>
      <c r="AB1554" t="s">
        <v>964</v>
      </c>
      <c r="AC1554" t="s">
        <v>84</v>
      </c>
      <c r="AD1554" t="s">
        <v>471</v>
      </c>
      <c r="AE1554" t="s">
        <v>507</v>
      </c>
      <c r="AF1554" t="s">
        <v>84</v>
      </c>
      <c r="AG1554" t="s">
        <v>113</v>
      </c>
      <c r="AH1554" t="s">
        <v>71</v>
      </c>
      <c r="AI1554" t="s">
        <v>226</v>
      </c>
      <c r="AJ1554" t="s">
        <v>84</v>
      </c>
      <c r="AK1554" t="s">
        <v>155</v>
      </c>
      <c r="AL1554" t="s">
        <v>84</v>
      </c>
      <c r="AM1554" t="s">
        <v>84</v>
      </c>
      <c r="AN1554" t="s">
        <v>77</v>
      </c>
      <c r="AO1554" t="s">
        <v>78</v>
      </c>
      <c r="AP1554" t="s">
        <v>72</v>
      </c>
      <c r="AQ1554" t="s">
        <v>355</v>
      </c>
      <c r="AR1554" t="s">
        <v>64</v>
      </c>
      <c r="AS1554" t="s">
        <v>147</v>
      </c>
      <c r="AT1554" t="s">
        <v>84</v>
      </c>
      <c r="AU1554" t="s">
        <v>6948</v>
      </c>
    </row>
    <row r="1555" spans="1:47" hidden="1" x14ac:dyDescent="0.3">
      <c r="A1555" t="s">
        <v>6949</v>
      </c>
      <c r="B1555" t="s">
        <v>6950</v>
      </c>
      <c r="C1555" s="1" t="str">
        <f t="shared" si="146"/>
        <v>21:1154</v>
      </c>
      <c r="D1555" s="1" t="str">
        <f t="shared" si="147"/>
        <v>21:0325</v>
      </c>
      <c r="E1555" t="s">
        <v>6951</v>
      </c>
      <c r="F1555" t="s">
        <v>6952</v>
      </c>
      <c r="H1555">
        <v>64.938100000000006</v>
      </c>
      <c r="I1555">
        <v>-110.616</v>
      </c>
      <c r="J1555" s="1" t="str">
        <f t="shared" si="148"/>
        <v>Lake sediments</v>
      </c>
      <c r="K1555" s="1" t="str">
        <f t="shared" si="149"/>
        <v>Unknown</v>
      </c>
      <c r="L1555" t="s">
        <v>84</v>
      </c>
      <c r="M1555" t="s">
        <v>77</v>
      </c>
      <c r="N1555" t="s">
        <v>53</v>
      </c>
      <c r="O1555" t="s">
        <v>1363</v>
      </c>
      <c r="P1555" t="s">
        <v>78</v>
      </c>
      <c r="Q1555" t="s">
        <v>84</v>
      </c>
      <c r="R1555" t="s">
        <v>369</v>
      </c>
      <c r="S1555" t="s">
        <v>181</v>
      </c>
      <c r="T1555" t="s">
        <v>338</v>
      </c>
      <c r="U1555" t="s">
        <v>56</v>
      </c>
      <c r="V1555" t="s">
        <v>154</v>
      </c>
      <c r="W1555" t="s">
        <v>317</v>
      </c>
      <c r="X1555" t="s">
        <v>97</v>
      </c>
      <c r="Y1555" t="s">
        <v>84</v>
      </c>
      <c r="Z1555" t="s">
        <v>84</v>
      </c>
      <c r="AA1555" t="s">
        <v>192</v>
      </c>
      <c r="AB1555" t="s">
        <v>549</v>
      </c>
      <c r="AC1555" t="s">
        <v>84</v>
      </c>
      <c r="AD1555" t="s">
        <v>326</v>
      </c>
      <c r="AE1555" t="s">
        <v>223</v>
      </c>
      <c r="AF1555" t="s">
        <v>84</v>
      </c>
      <c r="AG1555" t="s">
        <v>190</v>
      </c>
      <c r="AH1555" t="s">
        <v>71</v>
      </c>
      <c r="AI1555" t="s">
        <v>321</v>
      </c>
      <c r="AJ1555" t="s">
        <v>84</v>
      </c>
      <c r="AK1555" t="s">
        <v>52</v>
      </c>
      <c r="AL1555" t="s">
        <v>84</v>
      </c>
      <c r="AM1555" t="s">
        <v>84</v>
      </c>
      <c r="AN1555" t="s">
        <v>92</v>
      </c>
      <c r="AO1555" t="s">
        <v>78</v>
      </c>
      <c r="AP1555" t="s">
        <v>58</v>
      </c>
      <c r="AQ1555" t="s">
        <v>167</v>
      </c>
      <c r="AR1555" t="s">
        <v>64</v>
      </c>
      <c r="AS1555" t="s">
        <v>300</v>
      </c>
      <c r="AT1555" t="s">
        <v>84</v>
      </c>
      <c r="AU1555" t="s">
        <v>6953</v>
      </c>
    </row>
    <row r="1556" spans="1:47" hidden="1" x14ac:dyDescent="0.3">
      <c r="A1556" t="s">
        <v>6954</v>
      </c>
      <c r="B1556" t="s">
        <v>6955</v>
      </c>
      <c r="C1556" s="1" t="str">
        <f t="shared" si="146"/>
        <v>21:1154</v>
      </c>
      <c r="D1556" s="1" t="str">
        <f t="shared" si="147"/>
        <v>21:0325</v>
      </c>
      <c r="E1556" t="s">
        <v>6956</v>
      </c>
      <c r="F1556" t="s">
        <v>6957</v>
      </c>
      <c r="H1556">
        <v>64.912199999999999</v>
      </c>
      <c r="I1556">
        <v>-110.621</v>
      </c>
      <c r="J1556" s="1" t="str">
        <f t="shared" si="148"/>
        <v>Lake sediments</v>
      </c>
      <c r="K1556" s="1" t="str">
        <f t="shared" si="149"/>
        <v>Unknown</v>
      </c>
      <c r="L1556" t="s">
        <v>84</v>
      </c>
      <c r="M1556" t="s">
        <v>139</v>
      </c>
      <c r="N1556" t="s">
        <v>97</v>
      </c>
      <c r="O1556" t="s">
        <v>216</v>
      </c>
      <c r="P1556" t="s">
        <v>117</v>
      </c>
      <c r="Q1556" t="s">
        <v>84</v>
      </c>
      <c r="R1556" t="s">
        <v>327</v>
      </c>
      <c r="S1556" t="s">
        <v>181</v>
      </c>
      <c r="T1556" t="s">
        <v>334</v>
      </c>
      <c r="U1556" t="s">
        <v>81</v>
      </c>
      <c r="V1556" t="s">
        <v>95</v>
      </c>
      <c r="W1556" t="s">
        <v>550</v>
      </c>
      <c r="X1556" t="s">
        <v>63</v>
      </c>
      <c r="Y1556" t="s">
        <v>84</v>
      </c>
      <c r="Z1556" t="s">
        <v>84</v>
      </c>
      <c r="AA1556" t="s">
        <v>192</v>
      </c>
      <c r="AB1556" t="s">
        <v>102</v>
      </c>
      <c r="AC1556" t="s">
        <v>84</v>
      </c>
      <c r="AD1556" t="s">
        <v>326</v>
      </c>
      <c r="AE1556" t="s">
        <v>223</v>
      </c>
      <c r="AF1556" t="s">
        <v>84</v>
      </c>
      <c r="AG1556" t="s">
        <v>145</v>
      </c>
      <c r="AH1556" t="s">
        <v>71</v>
      </c>
      <c r="AI1556" t="s">
        <v>74</v>
      </c>
      <c r="AJ1556" t="s">
        <v>84</v>
      </c>
      <c r="AK1556" t="s">
        <v>153</v>
      </c>
      <c r="AL1556" t="s">
        <v>84</v>
      </c>
      <c r="AM1556" t="s">
        <v>84</v>
      </c>
      <c r="AN1556" t="s">
        <v>78</v>
      </c>
      <c r="AO1556" t="s">
        <v>137</v>
      </c>
      <c r="AP1556" t="s">
        <v>58</v>
      </c>
      <c r="AQ1556" t="s">
        <v>91</v>
      </c>
      <c r="AR1556" t="s">
        <v>56</v>
      </c>
      <c r="AS1556" t="s">
        <v>77</v>
      </c>
      <c r="AT1556" t="s">
        <v>84</v>
      </c>
      <c r="AU1556" t="s">
        <v>6958</v>
      </c>
    </row>
    <row r="1557" spans="1:47" hidden="1" x14ac:dyDescent="0.3">
      <c r="A1557" t="s">
        <v>6959</v>
      </c>
      <c r="B1557" t="s">
        <v>6960</v>
      </c>
      <c r="C1557" s="1" t="str">
        <f t="shared" si="146"/>
        <v>21:1154</v>
      </c>
      <c r="D1557" s="1" t="str">
        <f t="shared" si="147"/>
        <v>21:0325</v>
      </c>
      <c r="E1557" t="s">
        <v>6961</v>
      </c>
      <c r="F1557" t="s">
        <v>6962</v>
      </c>
      <c r="H1557">
        <v>64.902000000000001</v>
      </c>
      <c r="I1557">
        <v>-110.51</v>
      </c>
      <c r="J1557" s="1" t="str">
        <f t="shared" si="148"/>
        <v>Lake sediments</v>
      </c>
      <c r="K1557" s="1" t="str">
        <f t="shared" si="149"/>
        <v>Unknown</v>
      </c>
      <c r="L1557" t="s">
        <v>84</v>
      </c>
      <c r="M1557" t="s">
        <v>300</v>
      </c>
      <c r="N1557" t="s">
        <v>116</v>
      </c>
      <c r="O1557" t="s">
        <v>245</v>
      </c>
      <c r="P1557" t="s">
        <v>78</v>
      </c>
      <c r="Q1557" t="s">
        <v>84</v>
      </c>
      <c r="R1557" t="s">
        <v>152</v>
      </c>
      <c r="S1557" t="s">
        <v>181</v>
      </c>
      <c r="T1557" t="s">
        <v>211</v>
      </c>
      <c r="U1557" t="s">
        <v>56</v>
      </c>
      <c r="V1557" t="s">
        <v>137</v>
      </c>
      <c r="W1557" t="s">
        <v>182</v>
      </c>
      <c r="X1557" t="s">
        <v>56</v>
      </c>
      <c r="Y1557" t="s">
        <v>84</v>
      </c>
      <c r="Z1557" t="s">
        <v>84</v>
      </c>
      <c r="AA1557" t="s">
        <v>260</v>
      </c>
      <c r="AB1557" t="s">
        <v>6554</v>
      </c>
      <c r="AC1557" t="s">
        <v>84</v>
      </c>
      <c r="AD1557" t="s">
        <v>81</v>
      </c>
      <c r="AE1557" t="s">
        <v>58</v>
      </c>
      <c r="AF1557" t="s">
        <v>84</v>
      </c>
      <c r="AG1557" t="s">
        <v>414</v>
      </c>
      <c r="AH1557" t="s">
        <v>983</v>
      </c>
      <c r="AI1557" t="s">
        <v>321</v>
      </c>
      <c r="AJ1557" t="s">
        <v>84</v>
      </c>
      <c r="AK1557" t="s">
        <v>82</v>
      </c>
      <c r="AL1557" t="s">
        <v>84</v>
      </c>
      <c r="AM1557" t="s">
        <v>84</v>
      </c>
      <c r="AN1557" t="s">
        <v>78</v>
      </c>
      <c r="AO1557" t="s">
        <v>78</v>
      </c>
      <c r="AP1557" t="s">
        <v>348</v>
      </c>
      <c r="AQ1557" t="s">
        <v>333</v>
      </c>
      <c r="AR1557" t="s">
        <v>64</v>
      </c>
      <c r="AS1557" t="s">
        <v>219</v>
      </c>
      <c r="AT1557" t="s">
        <v>84</v>
      </c>
      <c r="AU1557" t="s">
        <v>6963</v>
      </c>
    </row>
    <row r="1558" spans="1:47" hidden="1" x14ac:dyDescent="0.3">
      <c r="A1558" t="s">
        <v>6964</v>
      </c>
      <c r="B1558" t="s">
        <v>6965</v>
      </c>
      <c r="C1558" s="1" t="str">
        <f t="shared" si="146"/>
        <v>21:1154</v>
      </c>
      <c r="D1558" s="1" t="str">
        <f t="shared" si="147"/>
        <v>21:0325</v>
      </c>
      <c r="E1558" t="s">
        <v>6966</v>
      </c>
      <c r="F1558" t="s">
        <v>6967</v>
      </c>
      <c r="H1558">
        <v>64.858199999999997</v>
      </c>
      <c r="I1558">
        <v>-110.532</v>
      </c>
      <c r="J1558" s="1" t="str">
        <f t="shared" si="148"/>
        <v>Lake sediments</v>
      </c>
      <c r="K1558" s="1" t="str">
        <f t="shared" si="149"/>
        <v>Unknown</v>
      </c>
      <c r="L1558" t="s">
        <v>84</v>
      </c>
      <c r="M1558" t="s">
        <v>126</v>
      </c>
      <c r="N1558" t="s">
        <v>53</v>
      </c>
      <c r="O1558" t="s">
        <v>1353</v>
      </c>
      <c r="P1558" t="s">
        <v>55</v>
      </c>
      <c r="Q1558" t="s">
        <v>84</v>
      </c>
      <c r="R1558" t="s">
        <v>382</v>
      </c>
      <c r="S1558" t="s">
        <v>181</v>
      </c>
      <c r="T1558" t="s">
        <v>338</v>
      </c>
      <c r="U1558" t="s">
        <v>81</v>
      </c>
      <c r="V1558" t="s">
        <v>219</v>
      </c>
      <c r="W1558" t="s">
        <v>1135</v>
      </c>
      <c r="X1558" t="s">
        <v>60</v>
      </c>
      <c r="Y1558" t="s">
        <v>84</v>
      </c>
      <c r="Z1558" t="s">
        <v>84</v>
      </c>
      <c r="AA1558" t="s">
        <v>223</v>
      </c>
      <c r="AB1558" t="s">
        <v>1530</v>
      </c>
      <c r="AC1558" t="s">
        <v>84</v>
      </c>
      <c r="AD1558" t="s">
        <v>480</v>
      </c>
      <c r="AE1558" t="s">
        <v>111</v>
      </c>
      <c r="AF1558" t="s">
        <v>84</v>
      </c>
      <c r="AG1558" t="s">
        <v>131</v>
      </c>
      <c r="AH1558" t="s">
        <v>71</v>
      </c>
      <c r="AI1558" t="s">
        <v>533</v>
      </c>
      <c r="AJ1558" t="s">
        <v>84</v>
      </c>
      <c r="AK1558" t="s">
        <v>421</v>
      </c>
      <c r="AL1558" t="s">
        <v>84</v>
      </c>
      <c r="AM1558" t="s">
        <v>84</v>
      </c>
      <c r="AN1558" t="s">
        <v>78</v>
      </c>
      <c r="AO1558" t="s">
        <v>168</v>
      </c>
      <c r="AP1558" t="s">
        <v>570</v>
      </c>
      <c r="AQ1558" t="s">
        <v>155</v>
      </c>
      <c r="AR1558" t="s">
        <v>64</v>
      </c>
      <c r="AS1558" t="s">
        <v>61</v>
      </c>
      <c r="AT1558" t="s">
        <v>84</v>
      </c>
      <c r="AU1558" t="s">
        <v>6968</v>
      </c>
    </row>
    <row r="1559" spans="1:47" hidden="1" x14ac:dyDescent="0.3">
      <c r="A1559" t="s">
        <v>6969</v>
      </c>
      <c r="B1559" t="s">
        <v>6970</v>
      </c>
      <c r="C1559" s="1" t="str">
        <f t="shared" si="146"/>
        <v>21:1154</v>
      </c>
      <c r="D1559" s="1" t="str">
        <f t="shared" si="147"/>
        <v>21:0325</v>
      </c>
      <c r="E1559" t="s">
        <v>6971</v>
      </c>
      <c r="F1559" t="s">
        <v>6972</v>
      </c>
      <c r="H1559">
        <v>64.862399999999994</v>
      </c>
      <c r="I1559">
        <v>-110.595</v>
      </c>
      <c r="J1559" s="1" t="str">
        <f t="shared" si="148"/>
        <v>Lake sediments</v>
      </c>
      <c r="K1559" s="1" t="str">
        <f t="shared" si="149"/>
        <v>Unknown</v>
      </c>
      <c r="L1559" t="s">
        <v>84</v>
      </c>
      <c r="M1559" t="s">
        <v>77</v>
      </c>
      <c r="N1559" t="s">
        <v>53</v>
      </c>
      <c r="O1559" t="s">
        <v>315</v>
      </c>
      <c r="P1559" t="s">
        <v>77</v>
      </c>
      <c r="Q1559" t="s">
        <v>84</v>
      </c>
      <c r="R1559" t="s">
        <v>164</v>
      </c>
      <c r="S1559" t="s">
        <v>60</v>
      </c>
      <c r="T1559" t="s">
        <v>814</v>
      </c>
      <c r="U1559" t="s">
        <v>81</v>
      </c>
      <c r="V1559" t="s">
        <v>259</v>
      </c>
      <c r="W1559" t="s">
        <v>713</v>
      </c>
      <c r="X1559" t="s">
        <v>63</v>
      </c>
      <c r="Y1559" t="s">
        <v>84</v>
      </c>
      <c r="Z1559" t="s">
        <v>84</v>
      </c>
      <c r="AA1559" t="s">
        <v>206</v>
      </c>
      <c r="AB1559" t="s">
        <v>428</v>
      </c>
      <c r="AC1559" t="s">
        <v>84</v>
      </c>
      <c r="AD1559" t="s">
        <v>263</v>
      </c>
      <c r="AE1559" t="s">
        <v>162</v>
      </c>
      <c r="AF1559" t="s">
        <v>84</v>
      </c>
      <c r="AG1559" t="s">
        <v>607</v>
      </c>
      <c r="AH1559" t="s">
        <v>194</v>
      </c>
      <c r="AI1559" t="s">
        <v>533</v>
      </c>
      <c r="AJ1559" t="s">
        <v>84</v>
      </c>
      <c r="AK1559" t="s">
        <v>196</v>
      </c>
      <c r="AL1559" t="s">
        <v>84</v>
      </c>
      <c r="AM1559" t="s">
        <v>84</v>
      </c>
      <c r="AN1559" t="s">
        <v>78</v>
      </c>
      <c r="AO1559" t="s">
        <v>168</v>
      </c>
      <c r="AP1559" t="s">
        <v>209</v>
      </c>
      <c r="AQ1559" t="s">
        <v>398</v>
      </c>
      <c r="AR1559" t="s">
        <v>64</v>
      </c>
      <c r="AS1559" t="s">
        <v>253</v>
      </c>
      <c r="AT1559" t="s">
        <v>84</v>
      </c>
      <c r="AU1559" t="s">
        <v>6908</v>
      </c>
    </row>
    <row r="1560" spans="1:47" hidden="1" x14ac:dyDescent="0.3">
      <c r="A1560" t="s">
        <v>6973</v>
      </c>
      <c r="B1560" t="s">
        <v>6974</v>
      </c>
      <c r="C1560" s="1" t="str">
        <f t="shared" si="146"/>
        <v>21:1154</v>
      </c>
      <c r="D1560" s="1" t="str">
        <f t="shared" si="147"/>
        <v>21:0325</v>
      </c>
      <c r="E1560" t="s">
        <v>6975</v>
      </c>
      <c r="F1560" t="s">
        <v>6976</v>
      </c>
      <c r="H1560">
        <v>64.823099999999997</v>
      </c>
      <c r="I1560">
        <v>-110.66500000000001</v>
      </c>
      <c r="J1560" s="1" t="str">
        <f t="shared" si="148"/>
        <v>Lake sediments</v>
      </c>
      <c r="K1560" s="1" t="str">
        <f t="shared" si="149"/>
        <v>Unknown</v>
      </c>
      <c r="L1560" t="s">
        <v>84</v>
      </c>
      <c r="M1560" t="s">
        <v>126</v>
      </c>
      <c r="N1560" t="s">
        <v>53</v>
      </c>
      <c r="O1560" t="s">
        <v>360</v>
      </c>
      <c r="P1560" t="s">
        <v>271</v>
      </c>
      <c r="Q1560" t="s">
        <v>84</v>
      </c>
      <c r="R1560" t="s">
        <v>68</v>
      </c>
      <c r="S1560" t="s">
        <v>60</v>
      </c>
      <c r="T1560" t="s">
        <v>101</v>
      </c>
      <c r="U1560" t="s">
        <v>81</v>
      </c>
      <c r="V1560" t="s">
        <v>137</v>
      </c>
      <c r="W1560" t="s">
        <v>1409</v>
      </c>
      <c r="X1560" t="s">
        <v>60</v>
      </c>
      <c r="Y1560" t="s">
        <v>84</v>
      </c>
      <c r="Z1560" t="s">
        <v>84</v>
      </c>
      <c r="AA1560" t="s">
        <v>269</v>
      </c>
      <c r="AB1560" t="s">
        <v>4037</v>
      </c>
      <c r="AC1560" t="s">
        <v>84</v>
      </c>
      <c r="AD1560" t="s">
        <v>81</v>
      </c>
      <c r="AE1560" t="s">
        <v>114</v>
      </c>
      <c r="AF1560" t="s">
        <v>84</v>
      </c>
      <c r="AG1560" t="s">
        <v>197</v>
      </c>
      <c r="AH1560" t="s">
        <v>71</v>
      </c>
      <c r="AI1560" t="s">
        <v>355</v>
      </c>
      <c r="AJ1560" t="s">
        <v>84</v>
      </c>
      <c r="AK1560" t="s">
        <v>595</v>
      </c>
      <c r="AL1560" t="s">
        <v>84</v>
      </c>
      <c r="AM1560" t="s">
        <v>84</v>
      </c>
      <c r="AN1560" t="s">
        <v>78</v>
      </c>
      <c r="AO1560" t="s">
        <v>78</v>
      </c>
      <c r="AP1560" t="s">
        <v>252</v>
      </c>
      <c r="AQ1560" t="s">
        <v>55</v>
      </c>
      <c r="AR1560" t="s">
        <v>64</v>
      </c>
      <c r="AS1560" t="s">
        <v>154</v>
      </c>
      <c r="AT1560" t="s">
        <v>84</v>
      </c>
      <c r="AU1560" t="s">
        <v>6977</v>
      </c>
    </row>
    <row r="1561" spans="1:47" hidden="1" x14ac:dyDescent="0.3">
      <c r="A1561" t="s">
        <v>6978</v>
      </c>
      <c r="B1561" t="s">
        <v>6979</v>
      </c>
      <c r="C1561" s="1" t="str">
        <f t="shared" si="146"/>
        <v>21:1154</v>
      </c>
      <c r="D1561" s="1" t="str">
        <f t="shared" si="147"/>
        <v>21:0325</v>
      </c>
      <c r="E1561" t="s">
        <v>6980</v>
      </c>
      <c r="F1561" t="s">
        <v>6981</v>
      </c>
      <c r="H1561">
        <v>64.831699999999998</v>
      </c>
      <c r="I1561">
        <v>-110.545</v>
      </c>
      <c r="J1561" s="1" t="str">
        <f t="shared" si="148"/>
        <v>Lake sediments</v>
      </c>
      <c r="K1561" s="1" t="str">
        <f t="shared" si="149"/>
        <v>Unknown</v>
      </c>
      <c r="L1561" t="s">
        <v>84</v>
      </c>
      <c r="M1561" t="s">
        <v>78</v>
      </c>
      <c r="N1561" t="s">
        <v>53</v>
      </c>
      <c r="O1561" t="s">
        <v>1363</v>
      </c>
      <c r="P1561" t="s">
        <v>283</v>
      </c>
      <c r="Q1561" t="s">
        <v>84</v>
      </c>
      <c r="R1561" t="s">
        <v>68</v>
      </c>
      <c r="S1561" t="s">
        <v>56</v>
      </c>
      <c r="T1561" t="s">
        <v>287</v>
      </c>
      <c r="U1561" t="s">
        <v>81</v>
      </c>
      <c r="V1561" t="s">
        <v>168</v>
      </c>
      <c r="W1561" t="s">
        <v>4775</v>
      </c>
      <c r="X1561" t="s">
        <v>116</v>
      </c>
      <c r="Y1561" t="s">
        <v>84</v>
      </c>
      <c r="Z1561" t="s">
        <v>84</v>
      </c>
      <c r="AA1561" t="s">
        <v>281</v>
      </c>
      <c r="AB1561" t="s">
        <v>973</v>
      </c>
      <c r="AC1561" t="s">
        <v>84</v>
      </c>
      <c r="AD1561" t="s">
        <v>415</v>
      </c>
      <c r="AE1561" t="s">
        <v>79</v>
      </c>
      <c r="AF1561" t="s">
        <v>84</v>
      </c>
      <c r="AG1561" t="s">
        <v>308</v>
      </c>
      <c r="AH1561" t="s">
        <v>71</v>
      </c>
      <c r="AI1561" t="s">
        <v>421</v>
      </c>
      <c r="AJ1561" t="s">
        <v>84</v>
      </c>
      <c r="AK1561" t="s">
        <v>595</v>
      </c>
      <c r="AL1561" t="s">
        <v>84</v>
      </c>
      <c r="AM1561" t="s">
        <v>84</v>
      </c>
      <c r="AN1561" t="s">
        <v>78</v>
      </c>
      <c r="AO1561" t="s">
        <v>78</v>
      </c>
      <c r="AP1561" t="s">
        <v>226</v>
      </c>
      <c r="AQ1561" t="s">
        <v>82</v>
      </c>
      <c r="AR1561" t="s">
        <v>64</v>
      </c>
      <c r="AS1561" t="s">
        <v>259</v>
      </c>
      <c r="AT1561" t="s">
        <v>84</v>
      </c>
      <c r="AU1561" t="s">
        <v>6982</v>
      </c>
    </row>
    <row r="1562" spans="1:47" hidden="1" x14ac:dyDescent="0.3">
      <c r="A1562" t="s">
        <v>6983</v>
      </c>
      <c r="B1562" t="s">
        <v>6984</v>
      </c>
      <c r="C1562" s="1" t="str">
        <f t="shared" si="146"/>
        <v>21:1154</v>
      </c>
      <c r="D1562" s="1" t="str">
        <f t="shared" si="147"/>
        <v>21:0325</v>
      </c>
      <c r="E1562" t="s">
        <v>6985</v>
      </c>
      <c r="F1562" t="s">
        <v>6986</v>
      </c>
      <c r="H1562">
        <v>64.781700000000001</v>
      </c>
      <c r="I1562">
        <v>-110.48399999999999</v>
      </c>
      <c r="J1562" s="1" t="str">
        <f t="shared" si="148"/>
        <v>Lake sediments</v>
      </c>
      <c r="K1562" s="1" t="str">
        <f t="shared" si="149"/>
        <v>Unknown</v>
      </c>
      <c r="L1562" t="s">
        <v>84</v>
      </c>
      <c r="M1562" t="s">
        <v>595</v>
      </c>
      <c r="N1562" t="s">
        <v>53</v>
      </c>
      <c r="O1562" t="s">
        <v>203</v>
      </c>
      <c r="P1562" t="s">
        <v>297</v>
      </c>
      <c r="Q1562" t="s">
        <v>84</v>
      </c>
      <c r="R1562" t="s">
        <v>272</v>
      </c>
      <c r="S1562" t="s">
        <v>97</v>
      </c>
      <c r="T1562" t="s">
        <v>346</v>
      </c>
      <c r="U1562" t="s">
        <v>116</v>
      </c>
      <c r="V1562" t="s">
        <v>95</v>
      </c>
      <c r="W1562" t="s">
        <v>1135</v>
      </c>
      <c r="X1562" t="s">
        <v>97</v>
      </c>
      <c r="Y1562" t="s">
        <v>84</v>
      </c>
      <c r="Z1562" t="s">
        <v>84</v>
      </c>
      <c r="AA1562" t="s">
        <v>470</v>
      </c>
      <c r="AB1562" t="s">
        <v>306</v>
      </c>
      <c r="AC1562" t="s">
        <v>84</v>
      </c>
      <c r="AD1562" t="s">
        <v>362</v>
      </c>
      <c r="AE1562" t="s">
        <v>337</v>
      </c>
      <c r="AF1562" t="s">
        <v>84</v>
      </c>
      <c r="AG1562" t="s">
        <v>472</v>
      </c>
      <c r="AH1562" t="s">
        <v>71</v>
      </c>
      <c r="AI1562" t="s">
        <v>600</v>
      </c>
      <c r="AJ1562" t="s">
        <v>84</v>
      </c>
      <c r="AK1562" t="s">
        <v>264</v>
      </c>
      <c r="AL1562" t="s">
        <v>84</v>
      </c>
      <c r="AM1562" t="s">
        <v>84</v>
      </c>
      <c r="AN1562" t="s">
        <v>78</v>
      </c>
      <c r="AO1562" t="s">
        <v>78</v>
      </c>
      <c r="AP1562" t="s">
        <v>58</v>
      </c>
      <c r="AQ1562" t="s">
        <v>97</v>
      </c>
      <c r="AR1562" t="s">
        <v>64</v>
      </c>
      <c r="AS1562" t="s">
        <v>117</v>
      </c>
      <c r="AT1562" t="s">
        <v>84</v>
      </c>
      <c r="AU1562" t="s">
        <v>6987</v>
      </c>
    </row>
    <row r="1563" spans="1:47" hidden="1" x14ac:dyDescent="0.3">
      <c r="A1563" t="s">
        <v>6988</v>
      </c>
      <c r="B1563" t="s">
        <v>6989</v>
      </c>
      <c r="C1563" s="1" t="str">
        <f t="shared" si="146"/>
        <v>21:1154</v>
      </c>
      <c r="D1563" s="1" t="str">
        <f t="shared" si="147"/>
        <v>21:0325</v>
      </c>
      <c r="E1563" t="s">
        <v>6990</v>
      </c>
      <c r="F1563" t="s">
        <v>6991</v>
      </c>
      <c r="H1563">
        <v>64.776700000000005</v>
      </c>
      <c r="I1563">
        <v>-110.6</v>
      </c>
      <c r="J1563" s="1" t="str">
        <f t="shared" si="148"/>
        <v>Lake sediments</v>
      </c>
      <c r="K1563" s="1" t="str">
        <f t="shared" si="149"/>
        <v>Unknown</v>
      </c>
      <c r="L1563" t="s">
        <v>84</v>
      </c>
      <c r="M1563" t="s">
        <v>340</v>
      </c>
      <c r="N1563" t="s">
        <v>53</v>
      </c>
      <c r="O1563" t="s">
        <v>877</v>
      </c>
      <c r="P1563" t="s">
        <v>170</v>
      </c>
      <c r="Q1563" t="s">
        <v>84</v>
      </c>
      <c r="R1563" t="s">
        <v>308</v>
      </c>
      <c r="S1563" t="s">
        <v>181</v>
      </c>
      <c r="T1563" t="s">
        <v>363</v>
      </c>
      <c r="U1563" t="s">
        <v>56</v>
      </c>
      <c r="V1563" t="s">
        <v>259</v>
      </c>
      <c r="W1563" t="s">
        <v>441</v>
      </c>
      <c r="X1563" t="s">
        <v>181</v>
      </c>
      <c r="Y1563" t="s">
        <v>84</v>
      </c>
      <c r="Z1563" t="s">
        <v>84</v>
      </c>
      <c r="AA1563" t="s">
        <v>68</v>
      </c>
      <c r="AB1563" t="s">
        <v>593</v>
      </c>
      <c r="AC1563" t="s">
        <v>84</v>
      </c>
      <c r="AD1563" t="s">
        <v>538</v>
      </c>
      <c r="AE1563" t="s">
        <v>101</v>
      </c>
      <c r="AF1563" t="s">
        <v>84</v>
      </c>
      <c r="AG1563" t="s">
        <v>316</v>
      </c>
      <c r="AH1563" t="s">
        <v>71</v>
      </c>
      <c r="AI1563" t="s">
        <v>202</v>
      </c>
      <c r="AJ1563" t="s">
        <v>84</v>
      </c>
      <c r="AK1563" t="s">
        <v>124</v>
      </c>
      <c r="AL1563" t="s">
        <v>84</v>
      </c>
      <c r="AM1563" t="s">
        <v>84</v>
      </c>
      <c r="AN1563" t="s">
        <v>219</v>
      </c>
      <c r="AO1563" t="s">
        <v>78</v>
      </c>
      <c r="AP1563" t="s">
        <v>183</v>
      </c>
      <c r="AQ1563" t="s">
        <v>208</v>
      </c>
      <c r="AR1563" t="s">
        <v>259</v>
      </c>
      <c r="AS1563" t="s">
        <v>253</v>
      </c>
      <c r="AT1563" t="s">
        <v>84</v>
      </c>
      <c r="AU1563" t="s">
        <v>6992</v>
      </c>
    </row>
    <row r="1564" spans="1:47" hidden="1" x14ac:dyDescent="0.3">
      <c r="A1564" t="s">
        <v>6993</v>
      </c>
      <c r="B1564" t="s">
        <v>6994</v>
      </c>
      <c r="C1564" s="1" t="str">
        <f t="shared" si="146"/>
        <v>21:1154</v>
      </c>
      <c r="D1564" s="1" t="str">
        <f t="shared" si="147"/>
        <v>21:0325</v>
      </c>
      <c r="E1564" t="s">
        <v>6995</v>
      </c>
      <c r="F1564" t="s">
        <v>6996</v>
      </c>
      <c r="H1564">
        <v>64.760400000000004</v>
      </c>
      <c r="I1564">
        <v>-110.735</v>
      </c>
      <c r="J1564" s="1" t="str">
        <f t="shared" si="148"/>
        <v>Lake sediments</v>
      </c>
      <c r="K1564" s="1" t="str">
        <f t="shared" si="149"/>
        <v>Unknown</v>
      </c>
      <c r="L1564" t="s">
        <v>84</v>
      </c>
      <c r="M1564" t="s">
        <v>595</v>
      </c>
      <c r="N1564" t="s">
        <v>56</v>
      </c>
      <c r="O1564" t="s">
        <v>650</v>
      </c>
      <c r="P1564" t="s">
        <v>81</v>
      </c>
      <c r="Q1564" t="s">
        <v>84</v>
      </c>
      <c r="R1564" t="s">
        <v>192</v>
      </c>
      <c r="S1564" t="s">
        <v>119</v>
      </c>
      <c r="T1564" t="s">
        <v>140</v>
      </c>
      <c r="U1564" t="s">
        <v>60</v>
      </c>
      <c r="V1564" t="s">
        <v>219</v>
      </c>
      <c r="W1564" t="s">
        <v>1046</v>
      </c>
      <c r="X1564" t="s">
        <v>56</v>
      </c>
      <c r="Y1564" t="s">
        <v>84</v>
      </c>
      <c r="Z1564" t="s">
        <v>84</v>
      </c>
      <c r="AA1564" t="s">
        <v>281</v>
      </c>
      <c r="AB1564" t="s">
        <v>935</v>
      </c>
      <c r="AC1564" t="s">
        <v>84</v>
      </c>
      <c r="AD1564" t="s">
        <v>685</v>
      </c>
      <c r="AE1564" t="s">
        <v>260</v>
      </c>
      <c r="AF1564" t="s">
        <v>84</v>
      </c>
      <c r="AG1564" t="s">
        <v>106</v>
      </c>
      <c r="AH1564" t="s">
        <v>71</v>
      </c>
      <c r="AI1564" t="s">
        <v>250</v>
      </c>
      <c r="AJ1564" t="s">
        <v>84</v>
      </c>
      <c r="AK1564" t="s">
        <v>56</v>
      </c>
      <c r="AL1564" t="s">
        <v>84</v>
      </c>
      <c r="AM1564" t="s">
        <v>84</v>
      </c>
      <c r="AN1564" t="s">
        <v>78</v>
      </c>
      <c r="AO1564" t="s">
        <v>78</v>
      </c>
      <c r="AP1564" t="s">
        <v>153</v>
      </c>
      <c r="AQ1564" t="s">
        <v>299</v>
      </c>
      <c r="AR1564" t="s">
        <v>81</v>
      </c>
      <c r="AS1564" t="s">
        <v>61</v>
      </c>
      <c r="AT1564" t="s">
        <v>84</v>
      </c>
      <c r="AU1564" t="s">
        <v>6997</v>
      </c>
    </row>
    <row r="1565" spans="1:47" hidden="1" x14ac:dyDescent="0.3">
      <c r="A1565" t="s">
        <v>6998</v>
      </c>
      <c r="B1565" t="s">
        <v>6999</v>
      </c>
      <c r="C1565" s="1" t="str">
        <f t="shared" si="146"/>
        <v>21:1154</v>
      </c>
      <c r="D1565" s="1" t="str">
        <f t="shared" si="147"/>
        <v>21:0325</v>
      </c>
      <c r="E1565" t="s">
        <v>7000</v>
      </c>
      <c r="F1565" t="s">
        <v>7001</v>
      </c>
      <c r="H1565">
        <v>64.723799999999997</v>
      </c>
      <c r="I1565">
        <v>-110.744</v>
      </c>
      <c r="J1565" s="1" t="str">
        <f t="shared" si="148"/>
        <v>Lake sediments</v>
      </c>
      <c r="K1565" s="1" t="str">
        <f t="shared" si="149"/>
        <v>Unknown</v>
      </c>
      <c r="L1565" t="s">
        <v>84</v>
      </c>
      <c r="M1565" t="s">
        <v>55</v>
      </c>
      <c r="N1565" t="s">
        <v>53</v>
      </c>
      <c r="O1565" t="s">
        <v>189</v>
      </c>
      <c r="P1565" t="s">
        <v>398</v>
      </c>
      <c r="Q1565" t="s">
        <v>84</v>
      </c>
      <c r="R1565" t="s">
        <v>249</v>
      </c>
      <c r="S1565" t="s">
        <v>97</v>
      </c>
      <c r="T1565" t="s">
        <v>284</v>
      </c>
      <c r="U1565" t="s">
        <v>116</v>
      </c>
      <c r="V1565" t="s">
        <v>219</v>
      </c>
      <c r="W1565" t="s">
        <v>1337</v>
      </c>
      <c r="X1565" t="s">
        <v>60</v>
      </c>
      <c r="Y1565" t="s">
        <v>84</v>
      </c>
      <c r="Z1565" t="s">
        <v>84</v>
      </c>
      <c r="AA1565" t="s">
        <v>176</v>
      </c>
      <c r="AB1565" t="s">
        <v>221</v>
      </c>
      <c r="AC1565" t="s">
        <v>84</v>
      </c>
      <c r="AD1565" t="s">
        <v>399</v>
      </c>
      <c r="AE1565" t="s">
        <v>281</v>
      </c>
      <c r="AF1565" t="s">
        <v>84</v>
      </c>
      <c r="AG1565" t="s">
        <v>190</v>
      </c>
      <c r="AH1565" t="s">
        <v>71</v>
      </c>
      <c r="AI1565" t="s">
        <v>288</v>
      </c>
      <c r="AJ1565" t="s">
        <v>84</v>
      </c>
      <c r="AK1565" t="s">
        <v>155</v>
      </c>
      <c r="AL1565" t="s">
        <v>84</v>
      </c>
      <c r="AM1565" t="s">
        <v>84</v>
      </c>
      <c r="AN1565" t="s">
        <v>78</v>
      </c>
      <c r="AO1565" t="s">
        <v>78</v>
      </c>
      <c r="AP1565" t="s">
        <v>58</v>
      </c>
      <c r="AQ1565" t="s">
        <v>314</v>
      </c>
      <c r="AR1565" t="s">
        <v>64</v>
      </c>
      <c r="AS1565" t="s">
        <v>95</v>
      </c>
      <c r="AT1565" t="s">
        <v>84</v>
      </c>
      <c r="AU1565" t="s">
        <v>6958</v>
      </c>
    </row>
    <row r="1566" spans="1:47" hidden="1" x14ac:dyDescent="0.3">
      <c r="A1566" t="s">
        <v>7002</v>
      </c>
      <c r="B1566" t="s">
        <v>7003</v>
      </c>
      <c r="C1566" s="1" t="str">
        <f t="shared" si="146"/>
        <v>21:1154</v>
      </c>
      <c r="D1566" s="1" t="str">
        <f t="shared" si="147"/>
        <v>21:0325</v>
      </c>
      <c r="E1566" t="s">
        <v>7004</v>
      </c>
      <c r="F1566" t="s">
        <v>7005</v>
      </c>
      <c r="H1566">
        <v>64.668700000000001</v>
      </c>
      <c r="I1566">
        <v>-110.70699999999999</v>
      </c>
      <c r="J1566" s="1" t="str">
        <f t="shared" si="148"/>
        <v>Lake sediments</v>
      </c>
      <c r="K1566" s="1" t="str">
        <f t="shared" si="149"/>
        <v>Unknown</v>
      </c>
      <c r="L1566" t="s">
        <v>84</v>
      </c>
      <c r="M1566" t="s">
        <v>300</v>
      </c>
      <c r="N1566" t="s">
        <v>181</v>
      </c>
      <c r="O1566" t="s">
        <v>163</v>
      </c>
      <c r="P1566" t="s">
        <v>436</v>
      </c>
      <c r="Q1566" t="s">
        <v>84</v>
      </c>
      <c r="R1566" t="s">
        <v>413</v>
      </c>
      <c r="S1566" t="s">
        <v>181</v>
      </c>
      <c r="T1566" t="s">
        <v>548</v>
      </c>
      <c r="U1566" t="s">
        <v>56</v>
      </c>
      <c r="V1566" t="s">
        <v>259</v>
      </c>
      <c r="W1566" t="s">
        <v>1409</v>
      </c>
      <c r="X1566" t="s">
        <v>60</v>
      </c>
      <c r="Y1566" t="s">
        <v>84</v>
      </c>
      <c r="Z1566" t="s">
        <v>84</v>
      </c>
      <c r="AA1566" t="s">
        <v>176</v>
      </c>
      <c r="AB1566" t="s">
        <v>593</v>
      </c>
      <c r="AC1566" t="s">
        <v>84</v>
      </c>
      <c r="AD1566" t="s">
        <v>820</v>
      </c>
      <c r="AE1566" t="s">
        <v>287</v>
      </c>
      <c r="AF1566" t="s">
        <v>84</v>
      </c>
      <c r="AG1566" t="s">
        <v>273</v>
      </c>
      <c r="AH1566" t="s">
        <v>71</v>
      </c>
      <c r="AI1566" t="s">
        <v>124</v>
      </c>
      <c r="AJ1566" t="s">
        <v>84</v>
      </c>
      <c r="AK1566" t="s">
        <v>167</v>
      </c>
      <c r="AL1566" t="s">
        <v>84</v>
      </c>
      <c r="AM1566" t="s">
        <v>84</v>
      </c>
      <c r="AN1566" t="s">
        <v>78</v>
      </c>
      <c r="AO1566" t="s">
        <v>78</v>
      </c>
      <c r="AP1566" t="s">
        <v>702</v>
      </c>
      <c r="AQ1566" t="s">
        <v>340</v>
      </c>
      <c r="AR1566" t="s">
        <v>64</v>
      </c>
      <c r="AS1566" t="s">
        <v>147</v>
      </c>
      <c r="AT1566" t="s">
        <v>84</v>
      </c>
      <c r="AU1566" t="s">
        <v>7006</v>
      </c>
    </row>
    <row r="1567" spans="1:47" hidden="1" x14ac:dyDescent="0.3">
      <c r="A1567" t="s">
        <v>7007</v>
      </c>
      <c r="B1567" t="s">
        <v>7008</v>
      </c>
      <c r="C1567" s="1" t="str">
        <f t="shared" si="146"/>
        <v>21:1154</v>
      </c>
      <c r="D1567" s="1" t="str">
        <f t="shared" si="147"/>
        <v>21:0325</v>
      </c>
      <c r="E1567" t="s">
        <v>7009</v>
      </c>
      <c r="F1567" t="s">
        <v>7010</v>
      </c>
      <c r="H1567">
        <v>64.637100000000004</v>
      </c>
      <c r="I1567">
        <v>-110.7</v>
      </c>
      <c r="J1567" s="1" t="str">
        <f t="shared" si="148"/>
        <v>Lake sediments</v>
      </c>
      <c r="K1567" s="1" t="str">
        <f t="shared" si="149"/>
        <v>Unknown</v>
      </c>
      <c r="L1567" t="s">
        <v>84</v>
      </c>
      <c r="M1567" t="s">
        <v>116</v>
      </c>
      <c r="N1567" t="s">
        <v>53</v>
      </c>
      <c r="O1567" t="s">
        <v>375</v>
      </c>
      <c r="P1567" t="s">
        <v>116</v>
      </c>
      <c r="Q1567" t="s">
        <v>84</v>
      </c>
      <c r="R1567" t="s">
        <v>308</v>
      </c>
      <c r="S1567" t="s">
        <v>72</v>
      </c>
      <c r="T1567" t="s">
        <v>145</v>
      </c>
      <c r="U1567" t="s">
        <v>63</v>
      </c>
      <c r="V1567" t="s">
        <v>259</v>
      </c>
      <c r="W1567" t="s">
        <v>469</v>
      </c>
      <c r="X1567" t="s">
        <v>116</v>
      </c>
      <c r="Y1567" t="s">
        <v>84</v>
      </c>
      <c r="Z1567" t="s">
        <v>84</v>
      </c>
      <c r="AA1567" t="s">
        <v>98</v>
      </c>
      <c r="AB1567" t="s">
        <v>194</v>
      </c>
      <c r="AC1567" t="s">
        <v>84</v>
      </c>
      <c r="AD1567" t="s">
        <v>139</v>
      </c>
      <c r="AE1567" t="s">
        <v>287</v>
      </c>
      <c r="AF1567" t="s">
        <v>84</v>
      </c>
      <c r="AG1567" t="s">
        <v>420</v>
      </c>
      <c r="AH1567" t="s">
        <v>71</v>
      </c>
      <c r="AI1567" t="s">
        <v>169</v>
      </c>
      <c r="AJ1567" t="s">
        <v>84</v>
      </c>
      <c r="AK1567" t="s">
        <v>167</v>
      </c>
      <c r="AL1567" t="s">
        <v>84</v>
      </c>
      <c r="AM1567" t="s">
        <v>84</v>
      </c>
      <c r="AN1567" t="s">
        <v>78</v>
      </c>
      <c r="AO1567" t="s">
        <v>78</v>
      </c>
      <c r="AP1567" t="s">
        <v>72</v>
      </c>
      <c r="AQ1567" t="s">
        <v>125</v>
      </c>
      <c r="AR1567" t="s">
        <v>64</v>
      </c>
      <c r="AS1567" t="s">
        <v>61</v>
      </c>
      <c r="AT1567" t="s">
        <v>84</v>
      </c>
      <c r="AU1567" t="s">
        <v>7011</v>
      </c>
    </row>
    <row r="1568" spans="1:47" hidden="1" x14ac:dyDescent="0.3">
      <c r="A1568" t="s">
        <v>7012</v>
      </c>
      <c r="B1568" t="s">
        <v>7013</v>
      </c>
      <c r="C1568" s="1" t="str">
        <f t="shared" si="146"/>
        <v>21:1154</v>
      </c>
      <c r="D1568" s="1" t="str">
        <f t="shared" si="147"/>
        <v>21:0325</v>
      </c>
      <c r="E1568" t="s">
        <v>7014</v>
      </c>
      <c r="F1568" t="s">
        <v>7015</v>
      </c>
      <c r="H1568">
        <v>64.580200000000005</v>
      </c>
      <c r="I1568">
        <v>-110.753</v>
      </c>
      <c r="J1568" s="1" t="str">
        <f t="shared" si="148"/>
        <v>Lake sediments</v>
      </c>
      <c r="K1568" s="1" t="str">
        <f t="shared" si="149"/>
        <v>Unknown</v>
      </c>
      <c r="L1568" t="s">
        <v>84</v>
      </c>
      <c r="M1568" t="s">
        <v>116</v>
      </c>
      <c r="N1568" t="s">
        <v>53</v>
      </c>
      <c r="O1568" t="s">
        <v>1363</v>
      </c>
      <c r="P1568" t="s">
        <v>55</v>
      </c>
      <c r="Q1568" t="s">
        <v>84</v>
      </c>
      <c r="R1568" t="s">
        <v>140</v>
      </c>
      <c r="S1568" t="s">
        <v>119</v>
      </c>
      <c r="T1568" t="s">
        <v>190</v>
      </c>
      <c r="U1568" t="s">
        <v>116</v>
      </c>
      <c r="V1568" t="s">
        <v>61</v>
      </c>
      <c r="W1568" t="s">
        <v>82</v>
      </c>
      <c r="X1568" t="s">
        <v>181</v>
      </c>
      <c r="Y1568" t="s">
        <v>84</v>
      </c>
      <c r="Z1568" t="s">
        <v>84</v>
      </c>
      <c r="AA1568" t="s">
        <v>149</v>
      </c>
      <c r="AB1568" t="s">
        <v>99</v>
      </c>
      <c r="AC1568" t="s">
        <v>84</v>
      </c>
      <c r="AD1568" t="s">
        <v>459</v>
      </c>
      <c r="AE1568" t="s">
        <v>101</v>
      </c>
      <c r="AF1568" t="s">
        <v>84</v>
      </c>
      <c r="AG1568" t="s">
        <v>190</v>
      </c>
      <c r="AH1568" t="s">
        <v>194</v>
      </c>
      <c r="AI1568" t="s">
        <v>392</v>
      </c>
      <c r="AJ1568" t="s">
        <v>84</v>
      </c>
      <c r="AK1568" t="s">
        <v>153</v>
      </c>
      <c r="AL1568" t="s">
        <v>84</v>
      </c>
      <c r="AM1568" t="s">
        <v>84</v>
      </c>
      <c r="AN1568" t="s">
        <v>78</v>
      </c>
      <c r="AO1568" t="s">
        <v>78</v>
      </c>
      <c r="AP1568" t="s">
        <v>72</v>
      </c>
      <c r="AQ1568" t="s">
        <v>297</v>
      </c>
      <c r="AR1568" t="s">
        <v>64</v>
      </c>
      <c r="AS1568" t="s">
        <v>77</v>
      </c>
      <c r="AT1568" t="s">
        <v>84</v>
      </c>
      <c r="AU1568" t="s">
        <v>7016</v>
      </c>
    </row>
    <row r="1569" spans="1:47" hidden="1" x14ac:dyDescent="0.3">
      <c r="A1569" t="s">
        <v>7017</v>
      </c>
      <c r="B1569" t="s">
        <v>7018</v>
      </c>
      <c r="C1569" s="1" t="str">
        <f t="shared" si="146"/>
        <v>21:1154</v>
      </c>
      <c r="D1569" s="1" t="str">
        <f t="shared" si="147"/>
        <v>21:0325</v>
      </c>
      <c r="E1569" t="s">
        <v>7019</v>
      </c>
      <c r="F1569" t="s">
        <v>7020</v>
      </c>
      <c r="H1569">
        <v>64.555300000000003</v>
      </c>
      <c r="I1569">
        <v>-110.71299999999999</v>
      </c>
      <c r="J1569" s="1" t="str">
        <f t="shared" si="148"/>
        <v>Lake sediments</v>
      </c>
      <c r="K1569" s="1" t="str">
        <f t="shared" si="149"/>
        <v>Unknown</v>
      </c>
      <c r="L1569" t="s">
        <v>84</v>
      </c>
      <c r="M1569" t="s">
        <v>167</v>
      </c>
      <c r="N1569" t="s">
        <v>53</v>
      </c>
      <c r="O1569" t="s">
        <v>707</v>
      </c>
      <c r="P1569" t="s">
        <v>155</v>
      </c>
      <c r="Q1569" t="s">
        <v>84</v>
      </c>
      <c r="R1569" t="s">
        <v>296</v>
      </c>
      <c r="S1569" t="s">
        <v>97</v>
      </c>
      <c r="T1569" t="s">
        <v>308</v>
      </c>
      <c r="U1569" t="s">
        <v>56</v>
      </c>
      <c r="V1569" t="s">
        <v>259</v>
      </c>
      <c r="W1569" t="s">
        <v>820</v>
      </c>
      <c r="X1569" t="s">
        <v>116</v>
      </c>
      <c r="Y1569" t="s">
        <v>84</v>
      </c>
      <c r="Z1569" t="s">
        <v>84</v>
      </c>
      <c r="AA1569" t="s">
        <v>223</v>
      </c>
      <c r="AB1569" t="s">
        <v>549</v>
      </c>
      <c r="AC1569" t="s">
        <v>84</v>
      </c>
      <c r="AD1569" t="s">
        <v>883</v>
      </c>
      <c r="AE1569" t="s">
        <v>111</v>
      </c>
      <c r="AF1569" t="s">
        <v>84</v>
      </c>
      <c r="AG1569" t="s">
        <v>336</v>
      </c>
      <c r="AH1569" t="s">
        <v>71</v>
      </c>
      <c r="AI1569" t="s">
        <v>332</v>
      </c>
      <c r="AJ1569" t="s">
        <v>84</v>
      </c>
      <c r="AK1569" t="s">
        <v>91</v>
      </c>
      <c r="AL1569" t="s">
        <v>84</v>
      </c>
      <c r="AM1569" t="s">
        <v>84</v>
      </c>
      <c r="AN1569" t="s">
        <v>78</v>
      </c>
      <c r="AO1569" t="s">
        <v>78</v>
      </c>
      <c r="AP1569" t="s">
        <v>600</v>
      </c>
      <c r="AQ1569" t="s">
        <v>126</v>
      </c>
      <c r="AR1569" t="s">
        <v>81</v>
      </c>
      <c r="AS1569" t="s">
        <v>147</v>
      </c>
      <c r="AT1569" t="s">
        <v>84</v>
      </c>
      <c r="AU1569" t="s">
        <v>7021</v>
      </c>
    </row>
    <row r="1570" spans="1:47" hidden="1" x14ac:dyDescent="0.3">
      <c r="A1570" t="s">
        <v>7022</v>
      </c>
      <c r="B1570" t="s">
        <v>7023</v>
      </c>
      <c r="C1570" s="1" t="str">
        <f t="shared" si="146"/>
        <v>21:1154</v>
      </c>
      <c r="D1570" s="1" t="str">
        <f t="shared" si="147"/>
        <v>21:0325</v>
      </c>
      <c r="E1570" t="s">
        <v>7024</v>
      </c>
      <c r="F1570" t="s">
        <v>7025</v>
      </c>
      <c r="H1570">
        <v>64.536600000000007</v>
      </c>
      <c r="I1570">
        <v>-110.69199999999999</v>
      </c>
      <c r="J1570" s="1" t="str">
        <f t="shared" si="148"/>
        <v>Lake sediments</v>
      </c>
      <c r="K1570" s="1" t="str">
        <f t="shared" si="149"/>
        <v>Unknown</v>
      </c>
      <c r="L1570" t="s">
        <v>84</v>
      </c>
      <c r="M1570" t="s">
        <v>97</v>
      </c>
      <c r="N1570" t="s">
        <v>53</v>
      </c>
      <c r="O1570" t="s">
        <v>835</v>
      </c>
      <c r="P1570" t="s">
        <v>481</v>
      </c>
      <c r="Q1570" t="s">
        <v>84</v>
      </c>
      <c r="R1570" t="s">
        <v>384</v>
      </c>
      <c r="S1570" t="s">
        <v>97</v>
      </c>
      <c r="T1570" t="s">
        <v>273</v>
      </c>
      <c r="U1570" t="s">
        <v>81</v>
      </c>
      <c r="V1570" t="s">
        <v>95</v>
      </c>
      <c r="W1570" t="s">
        <v>684</v>
      </c>
      <c r="X1570" t="s">
        <v>60</v>
      </c>
      <c r="Y1570" t="s">
        <v>84</v>
      </c>
      <c r="Z1570" t="s">
        <v>84</v>
      </c>
      <c r="AA1570" t="s">
        <v>192</v>
      </c>
      <c r="AB1570" t="s">
        <v>236</v>
      </c>
      <c r="AC1570" t="s">
        <v>84</v>
      </c>
      <c r="AD1570" t="s">
        <v>415</v>
      </c>
      <c r="AE1570" t="s">
        <v>176</v>
      </c>
      <c r="AF1570" t="s">
        <v>84</v>
      </c>
      <c r="AG1570" t="s">
        <v>111</v>
      </c>
      <c r="AH1570" t="s">
        <v>71</v>
      </c>
      <c r="AI1570" t="s">
        <v>686</v>
      </c>
      <c r="AJ1570" t="s">
        <v>84</v>
      </c>
      <c r="AK1570" t="s">
        <v>103</v>
      </c>
      <c r="AL1570" t="s">
        <v>84</v>
      </c>
      <c r="AM1570" t="s">
        <v>84</v>
      </c>
      <c r="AN1570" t="s">
        <v>78</v>
      </c>
      <c r="AO1570" t="s">
        <v>78</v>
      </c>
      <c r="AP1570" t="s">
        <v>138</v>
      </c>
      <c r="AQ1570" t="s">
        <v>92</v>
      </c>
      <c r="AR1570" t="s">
        <v>64</v>
      </c>
      <c r="AS1570" t="s">
        <v>77</v>
      </c>
      <c r="AT1570" t="s">
        <v>84</v>
      </c>
      <c r="AU1570" t="s">
        <v>6069</v>
      </c>
    </row>
    <row r="1571" spans="1:47" hidden="1" x14ac:dyDescent="0.3">
      <c r="A1571" t="s">
        <v>7026</v>
      </c>
      <c r="B1571" t="s">
        <v>7027</v>
      </c>
      <c r="C1571" s="1" t="str">
        <f t="shared" si="146"/>
        <v>21:1154</v>
      </c>
      <c r="D1571" s="1" t="str">
        <f t="shared" si="147"/>
        <v>21:0325</v>
      </c>
      <c r="E1571" t="s">
        <v>7028</v>
      </c>
      <c r="F1571" t="s">
        <v>7029</v>
      </c>
      <c r="H1571">
        <v>64.528400000000005</v>
      </c>
      <c r="I1571">
        <v>-110.568</v>
      </c>
      <c r="J1571" s="1" t="str">
        <f t="shared" si="148"/>
        <v>Lake sediments</v>
      </c>
      <c r="K1571" s="1" t="str">
        <f t="shared" si="149"/>
        <v>Unknown</v>
      </c>
      <c r="L1571" t="s">
        <v>84</v>
      </c>
      <c r="M1571" t="s">
        <v>56</v>
      </c>
      <c r="N1571" t="s">
        <v>60</v>
      </c>
      <c r="O1571" t="s">
        <v>245</v>
      </c>
      <c r="P1571" t="s">
        <v>78</v>
      </c>
      <c r="Q1571" t="s">
        <v>84</v>
      </c>
      <c r="R1571" t="s">
        <v>334</v>
      </c>
      <c r="S1571" t="s">
        <v>97</v>
      </c>
      <c r="T1571" t="s">
        <v>249</v>
      </c>
      <c r="U1571" t="s">
        <v>56</v>
      </c>
      <c r="V1571" t="s">
        <v>219</v>
      </c>
      <c r="W1571" t="s">
        <v>317</v>
      </c>
      <c r="X1571" t="s">
        <v>116</v>
      </c>
      <c r="Y1571" t="s">
        <v>84</v>
      </c>
      <c r="Z1571" t="s">
        <v>84</v>
      </c>
      <c r="AA1571" t="s">
        <v>269</v>
      </c>
      <c r="AB1571" t="s">
        <v>7030</v>
      </c>
      <c r="AC1571" t="s">
        <v>84</v>
      </c>
      <c r="AD1571" t="s">
        <v>320</v>
      </c>
      <c r="AE1571" t="s">
        <v>58</v>
      </c>
      <c r="AF1571" t="s">
        <v>84</v>
      </c>
      <c r="AG1571" t="s">
        <v>127</v>
      </c>
      <c r="AH1571" t="s">
        <v>194</v>
      </c>
      <c r="AI1571" t="s">
        <v>584</v>
      </c>
      <c r="AJ1571" t="s">
        <v>84</v>
      </c>
      <c r="AK1571" t="s">
        <v>170</v>
      </c>
      <c r="AL1571" t="s">
        <v>84</v>
      </c>
      <c r="AM1571" t="s">
        <v>84</v>
      </c>
      <c r="AN1571" t="s">
        <v>219</v>
      </c>
      <c r="AO1571" t="s">
        <v>78</v>
      </c>
      <c r="AP1571" t="s">
        <v>60</v>
      </c>
      <c r="AQ1571" t="s">
        <v>271</v>
      </c>
      <c r="AR1571" t="s">
        <v>64</v>
      </c>
      <c r="AS1571" t="s">
        <v>95</v>
      </c>
      <c r="AT1571" t="s">
        <v>84</v>
      </c>
      <c r="AU1571" t="s">
        <v>7031</v>
      </c>
    </row>
    <row r="1572" spans="1:47" hidden="1" x14ac:dyDescent="0.3">
      <c r="A1572" t="s">
        <v>7032</v>
      </c>
      <c r="B1572" t="s">
        <v>7033</v>
      </c>
      <c r="C1572" s="1" t="str">
        <f t="shared" si="146"/>
        <v>21:1154</v>
      </c>
      <c r="D1572" s="1" t="str">
        <f t="shared" si="147"/>
        <v>21:0325</v>
      </c>
      <c r="E1572" t="s">
        <v>7034</v>
      </c>
      <c r="F1572" t="s">
        <v>7035</v>
      </c>
      <c r="H1572">
        <v>64.564499999999995</v>
      </c>
      <c r="I1572">
        <v>-110.529</v>
      </c>
      <c r="J1572" s="1" t="str">
        <f t="shared" si="148"/>
        <v>Lake sediments</v>
      </c>
      <c r="K1572" s="1" t="str">
        <f t="shared" si="149"/>
        <v>Unknown</v>
      </c>
      <c r="L1572" t="s">
        <v>84</v>
      </c>
      <c r="M1572" t="s">
        <v>355</v>
      </c>
      <c r="N1572" t="s">
        <v>53</v>
      </c>
      <c r="O1572" t="s">
        <v>216</v>
      </c>
      <c r="P1572" t="s">
        <v>55</v>
      </c>
      <c r="Q1572" t="s">
        <v>84</v>
      </c>
      <c r="R1572" t="s">
        <v>814</v>
      </c>
      <c r="S1572" t="s">
        <v>60</v>
      </c>
      <c r="T1572" t="s">
        <v>68</v>
      </c>
      <c r="U1572" t="s">
        <v>81</v>
      </c>
      <c r="V1572" t="s">
        <v>219</v>
      </c>
      <c r="W1572" t="s">
        <v>910</v>
      </c>
      <c r="X1572" t="s">
        <v>60</v>
      </c>
      <c r="Y1572" t="s">
        <v>84</v>
      </c>
      <c r="Z1572" t="s">
        <v>84</v>
      </c>
      <c r="AA1572" t="s">
        <v>419</v>
      </c>
      <c r="AB1572" t="s">
        <v>221</v>
      </c>
      <c r="AC1572" t="s">
        <v>84</v>
      </c>
      <c r="AD1572" t="s">
        <v>685</v>
      </c>
      <c r="AE1572" t="s">
        <v>183</v>
      </c>
      <c r="AF1572" t="s">
        <v>84</v>
      </c>
      <c r="AG1572" t="s">
        <v>338</v>
      </c>
      <c r="AH1572" t="s">
        <v>71</v>
      </c>
      <c r="AI1572" t="s">
        <v>155</v>
      </c>
      <c r="AJ1572" t="s">
        <v>84</v>
      </c>
      <c r="AK1572" t="s">
        <v>56</v>
      </c>
      <c r="AL1572" t="s">
        <v>84</v>
      </c>
      <c r="AM1572" t="s">
        <v>84</v>
      </c>
      <c r="AN1572" t="s">
        <v>78</v>
      </c>
      <c r="AO1572" t="s">
        <v>78</v>
      </c>
      <c r="AP1572" t="s">
        <v>288</v>
      </c>
      <c r="AQ1572" t="s">
        <v>81</v>
      </c>
      <c r="AR1572" t="s">
        <v>64</v>
      </c>
      <c r="AS1572" t="s">
        <v>154</v>
      </c>
      <c r="AT1572" t="s">
        <v>84</v>
      </c>
      <c r="AU1572" t="s">
        <v>7036</v>
      </c>
    </row>
    <row r="1573" spans="1:47" hidden="1" x14ac:dyDescent="0.3">
      <c r="A1573" t="s">
        <v>7037</v>
      </c>
      <c r="B1573" t="s">
        <v>7038</v>
      </c>
      <c r="C1573" s="1" t="str">
        <f t="shared" si="146"/>
        <v>21:1154</v>
      </c>
      <c r="D1573" s="1" t="str">
        <f t="shared" si="147"/>
        <v>21:0325</v>
      </c>
      <c r="E1573" t="s">
        <v>7039</v>
      </c>
      <c r="F1573" t="s">
        <v>7040</v>
      </c>
      <c r="H1573">
        <v>64.604100000000003</v>
      </c>
      <c r="I1573">
        <v>-110.577</v>
      </c>
      <c r="J1573" s="1" t="str">
        <f t="shared" si="148"/>
        <v>Lake sediments</v>
      </c>
      <c r="K1573" s="1" t="str">
        <f t="shared" si="149"/>
        <v>Unknown</v>
      </c>
      <c r="L1573" t="s">
        <v>84</v>
      </c>
      <c r="M1573" t="s">
        <v>405</v>
      </c>
      <c r="N1573" t="s">
        <v>116</v>
      </c>
      <c r="O1573" t="s">
        <v>345</v>
      </c>
      <c r="P1573" t="s">
        <v>78</v>
      </c>
      <c r="Q1573" t="s">
        <v>84</v>
      </c>
      <c r="R1573" t="s">
        <v>59</v>
      </c>
      <c r="S1573" t="s">
        <v>60</v>
      </c>
      <c r="T1573" t="s">
        <v>296</v>
      </c>
      <c r="U1573" t="s">
        <v>116</v>
      </c>
      <c r="V1573" t="s">
        <v>154</v>
      </c>
      <c r="W1573" t="s">
        <v>915</v>
      </c>
      <c r="X1573" t="s">
        <v>181</v>
      </c>
      <c r="Y1573" t="s">
        <v>84</v>
      </c>
      <c r="Z1573" t="s">
        <v>84</v>
      </c>
      <c r="AA1573" t="s">
        <v>120</v>
      </c>
      <c r="AB1573" t="s">
        <v>121</v>
      </c>
      <c r="AC1573" t="s">
        <v>84</v>
      </c>
      <c r="AD1573" t="s">
        <v>583</v>
      </c>
      <c r="AE1573" t="s">
        <v>152</v>
      </c>
      <c r="AF1573" t="s">
        <v>84</v>
      </c>
      <c r="AG1573" t="s">
        <v>131</v>
      </c>
      <c r="AH1573" t="s">
        <v>71</v>
      </c>
      <c r="AI1573" t="s">
        <v>533</v>
      </c>
      <c r="AJ1573" t="s">
        <v>84</v>
      </c>
      <c r="AK1573" t="s">
        <v>52</v>
      </c>
      <c r="AL1573" t="s">
        <v>84</v>
      </c>
      <c r="AM1573" t="s">
        <v>84</v>
      </c>
      <c r="AN1573" t="s">
        <v>137</v>
      </c>
      <c r="AO1573" t="s">
        <v>104</v>
      </c>
      <c r="AP1573" t="s">
        <v>72</v>
      </c>
      <c r="AQ1573" t="s">
        <v>297</v>
      </c>
      <c r="AR1573" t="s">
        <v>64</v>
      </c>
      <c r="AS1573" t="s">
        <v>77</v>
      </c>
      <c r="AT1573" t="s">
        <v>84</v>
      </c>
      <c r="AU1573" t="s">
        <v>7041</v>
      </c>
    </row>
    <row r="1574" spans="1:47" hidden="1" x14ac:dyDescent="0.3">
      <c r="A1574" t="s">
        <v>7042</v>
      </c>
      <c r="B1574" t="s">
        <v>7043</v>
      </c>
      <c r="C1574" s="1" t="str">
        <f t="shared" si="146"/>
        <v>21:1154</v>
      </c>
      <c r="D1574" s="1" t="str">
        <f t="shared" si="147"/>
        <v>21:0325</v>
      </c>
      <c r="E1574" t="s">
        <v>7044</v>
      </c>
      <c r="F1574" t="s">
        <v>7045</v>
      </c>
      <c r="H1574">
        <v>64.590599999999995</v>
      </c>
      <c r="I1574">
        <v>-110.637</v>
      </c>
      <c r="J1574" s="1" t="str">
        <f t="shared" si="148"/>
        <v>Lake sediments</v>
      </c>
      <c r="K1574" s="1" t="str">
        <f t="shared" si="149"/>
        <v>Unknown</v>
      </c>
      <c r="L1574" t="s">
        <v>84</v>
      </c>
      <c r="M1574" t="s">
        <v>252</v>
      </c>
      <c r="N1574" t="s">
        <v>60</v>
      </c>
      <c r="O1574" t="s">
        <v>203</v>
      </c>
      <c r="P1574" t="s">
        <v>595</v>
      </c>
      <c r="Q1574" t="s">
        <v>84</v>
      </c>
      <c r="R1574" t="s">
        <v>145</v>
      </c>
      <c r="S1574" t="s">
        <v>72</v>
      </c>
      <c r="T1574" t="s">
        <v>327</v>
      </c>
      <c r="U1574" t="s">
        <v>56</v>
      </c>
      <c r="V1574" t="s">
        <v>95</v>
      </c>
      <c r="W1574" t="s">
        <v>471</v>
      </c>
      <c r="X1574" t="s">
        <v>97</v>
      </c>
      <c r="Y1574" t="s">
        <v>84</v>
      </c>
      <c r="Z1574" t="s">
        <v>84</v>
      </c>
      <c r="AA1574" t="s">
        <v>68</v>
      </c>
      <c r="AB1574" t="s">
        <v>134</v>
      </c>
      <c r="AC1574" t="s">
        <v>84</v>
      </c>
      <c r="AD1574" t="s">
        <v>205</v>
      </c>
      <c r="AE1574" t="s">
        <v>276</v>
      </c>
      <c r="AF1574" t="s">
        <v>84</v>
      </c>
      <c r="AG1574" t="s">
        <v>211</v>
      </c>
      <c r="AH1574" t="s">
        <v>71</v>
      </c>
      <c r="AI1574" t="s">
        <v>252</v>
      </c>
      <c r="AJ1574" t="s">
        <v>84</v>
      </c>
      <c r="AK1574" t="s">
        <v>196</v>
      </c>
      <c r="AL1574" t="s">
        <v>84</v>
      </c>
      <c r="AM1574" t="s">
        <v>84</v>
      </c>
      <c r="AN1574" t="s">
        <v>78</v>
      </c>
      <c r="AO1574" t="s">
        <v>104</v>
      </c>
      <c r="AP1574" t="s">
        <v>232</v>
      </c>
      <c r="AQ1574" t="s">
        <v>348</v>
      </c>
      <c r="AR1574" t="s">
        <v>64</v>
      </c>
      <c r="AS1574" t="s">
        <v>139</v>
      </c>
      <c r="AT1574" t="s">
        <v>84</v>
      </c>
      <c r="AU1574" t="s">
        <v>7046</v>
      </c>
    </row>
    <row r="1575" spans="1:47" hidden="1" x14ac:dyDescent="0.3">
      <c r="A1575" t="s">
        <v>7047</v>
      </c>
      <c r="B1575" t="s">
        <v>7048</v>
      </c>
      <c r="C1575" s="1" t="str">
        <f t="shared" si="146"/>
        <v>21:1154</v>
      </c>
      <c r="D1575" s="1" t="str">
        <f t="shared" si="147"/>
        <v>21:0325</v>
      </c>
      <c r="E1575" t="s">
        <v>7049</v>
      </c>
      <c r="F1575" t="s">
        <v>7050</v>
      </c>
      <c r="H1575">
        <v>64.641300000000001</v>
      </c>
      <c r="I1575">
        <v>-110.652</v>
      </c>
      <c r="J1575" s="1" t="str">
        <f t="shared" si="148"/>
        <v>Lake sediments</v>
      </c>
      <c r="K1575" s="1" t="str">
        <f t="shared" si="149"/>
        <v>Unknown</v>
      </c>
      <c r="L1575" t="s">
        <v>84</v>
      </c>
      <c r="M1575" t="s">
        <v>178</v>
      </c>
      <c r="N1575" t="s">
        <v>60</v>
      </c>
      <c r="O1575" t="s">
        <v>270</v>
      </c>
      <c r="P1575" t="s">
        <v>321</v>
      </c>
      <c r="Q1575" t="s">
        <v>84</v>
      </c>
      <c r="R1575" t="s">
        <v>123</v>
      </c>
      <c r="S1575" t="s">
        <v>223</v>
      </c>
      <c r="T1575" t="s">
        <v>70</v>
      </c>
      <c r="U1575" t="s">
        <v>114</v>
      </c>
      <c r="V1575" t="s">
        <v>154</v>
      </c>
      <c r="W1575" t="s">
        <v>481</v>
      </c>
      <c r="X1575" t="s">
        <v>181</v>
      </c>
      <c r="Y1575" t="s">
        <v>84</v>
      </c>
      <c r="Z1575" t="s">
        <v>84</v>
      </c>
      <c r="AA1575" t="s">
        <v>336</v>
      </c>
      <c r="AB1575" t="s">
        <v>102</v>
      </c>
      <c r="AC1575" t="s">
        <v>84</v>
      </c>
      <c r="AD1575" t="s">
        <v>1337</v>
      </c>
      <c r="AE1575" t="s">
        <v>287</v>
      </c>
      <c r="AF1575" t="s">
        <v>84</v>
      </c>
      <c r="AG1575" t="s">
        <v>179</v>
      </c>
      <c r="AH1575" t="s">
        <v>102</v>
      </c>
      <c r="AI1575" t="s">
        <v>114</v>
      </c>
      <c r="AJ1575" t="s">
        <v>84</v>
      </c>
      <c r="AK1575" t="s">
        <v>339</v>
      </c>
      <c r="AL1575" t="s">
        <v>84</v>
      </c>
      <c r="AM1575" t="s">
        <v>84</v>
      </c>
      <c r="AN1575" t="s">
        <v>154</v>
      </c>
      <c r="AO1575" t="s">
        <v>78</v>
      </c>
      <c r="AP1575" t="s">
        <v>209</v>
      </c>
      <c r="AQ1575" t="s">
        <v>183</v>
      </c>
      <c r="AR1575" t="s">
        <v>64</v>
      </c>
      <c r="AS1575" t="s">
        <v>253</v>
      </c>
      <c r="AT1575" t="s">
        <v>84</v>
      </c>
      <c r="AU1575" t="s">
        <v>7051</v>
      </c>
    </row>
    <row r="1576" spans="1:47" hidden="1" x14ac:dyDescent="0.3">
      <c r="A1576" t="s">
        <v>7052</v>
      </c>
      <c r="B1576" t="s">
        <v>7053</v>
      </c>
      <c r="C1576" s="1" t="str">
        <f t="shared" si="146"/>
        <v>21:1154</v>
      </c>
      <c r="D1576" s="1" t="str">
        <f t="shared" si="147"/>
        <v>21:0325</v>
      </c>
      <c r="E1576" t="s">
        <v>7054</v>
      </c>
      <c r="F1576" t="s">
        <v>7055</v>
      </c>
      <c r="H1576">
        <v>64.648899999999998</v>
      </c>
      <c r="I1576">
        <v>-110.566</v>
      </c>
      <c r="J1576" s="1" t="str">
        <f t="shared" si="148"/>
        <v>Lake sediments</v>
      </c>
      <c r="K1576" s="1" t="str">
        <f t="shared" si="149"/>
        <v>Unknown</v>
      </c>
      <c r="L1576" t="s">
        <v>84</v>
      </c>
      <c r="M1576" t="s">
        <v>78</v>
      </c>
      <c r="N1576" t="s">
        <v>53</v>
      </c>
      <c r="O1576" t="s">
        <v>1363</v>
      </c>
      <c r="P1576" t="s">
        <v>82</v>
      </c>
      <c r="Q1576" t="s">
        <v>84</v>
      </c>
      <c r="R1576" t="s">
        <v>261</v>
      </c>
      <c r="S1576" t="s">
        <v>56</v>
      </c>
      <c r="T1576" t="s">
        <v>149</v>
      </c>
      <c r="U1576" t="s">
        <v>259</v>
      </c>
      <c r="V1576" t="s">
        <v>253</v>
      </c>
      <c r="W1576" t="s">
        <v>1817</v>
      </c>
      <c r="X1576" t="s">
        <v>119</v>
      </c>
      <c r="Y1576" t="s">
        <v>84</v>
      </c>
      <c r="Z1576" t="s">
        <v>84</v>
      </c>
      <c r="AA1576" t="s">
        <v>327</v>
      </c>
      <c r="AB1576" t="s">
        <v>2358</v>
      </c>
      <c r="AC1576" t="s">
        <v>84</v>
      </c>
      <c r="AD1576" t="s">
        <v>81</v>
      </c>
      <c r="AE1576" t="s">
        <v>284</v>
      </c>
      <c r="AF1576" t="s">
        <v>84</v>
      </c>
      <c r="AG1576" t="s">
        <v>337</v>
      </c>
      <c r="AH1576" t="s">
        <v>71</v>
      </c>
      <c r="AI1576" t="s">
        <v>355</v>
      </c>
      <c r="AJ1576" t="s">
        <v>84</v>
      </c>
      <c r="AK1576" t="s">
        <v>138</v>
      </c>
      <c r="AL1576" t="s">
        <v>84</v>
      </c>
      <c r="AM1576" t="s">
        <v>84</v>
      </c>
      <c r="AN1576" t="s">
        <v>78</v>
      </c>
      <c r="AO1576" t="s">
        <v>259</v>
      </c>
      <c r="AP1576" t="s">
        <v>225</v>
      </c>
      <c r="AQ1576" t="s">
        <v>155</v>
      </c>
      <c r="AR1576" t="s">
        <v>64</v>
      </c>
      <c r="AS1576" t="s">
        <v>333</v>
      </c>
      <c r="AT1576" t="s">
        <v>84</v>
      </c>
      <c r="AU1576" t="s">
        <v>7056</v>
      </c>
    </row>
    <row r="1577" spans="1:47" hidden="1" x14ac:dyDescent="0.3">
      <c r="A1577" t="s">
        <v>7057</v>
      </c>
      <c r="B1577" t="s">
        <v>7058</v>
      </c>
      <c r="C1577" s="1" t="str">
        <f t="shared" si="146"/>
        <v>21:1154</v>
      </c>
      <c r="D1577" s="1" t="str">
        <f t="shared" si="147"/>
        <v>21:0325</v>
      </c>
      <c r="E1577" t="s">
        <v>7059</v>
      </c>
      <c r="F1577" t="s">
        <v>7060</v>
      </c>
      <c r="H1577">
        <v>64.664400000000001</v>
      </c>
      <c r="I1577">
        <v>-110.506</v>
      </c>
      <c r="J1577" s="1" t="str">
        <f t="shared" si="148"/>
        <v>Lake sediments</v>
      </c>
      <c r="K1577" s="1" t="str">
        <f t="shared" si="149"/>
        <v>Unknown</v>
      </c>
      <c r="L1577" t="s">
        <v>84</v>
      </c>
      <c r="M1577" t="s">
        <v>253</v>
      </c>
      <c r="N1577" t="s">
        <v>53</v>
      </c>
      <c r="O1577" t="s">
        <v>877</v>
      </c>
      <c r="P1577" t="s">
        <v>246</v>
      </c>
      <c r="Q1577" t="s">
        <v>84</v>
      </c>
      <c r="R1577" t="s">
        <v>249</v>
      </c>
      <c r="S1577" t="s">
        <v>56</v>
      </c>
      <c r="T1577" t="s">
        <v>98</v>
      </c>
      <c r="U1577" t="s">
        <v>116</v>
      </c>
      <c r="V1577" t="s">
        <v>137</v>
      </c>
      <c r="W1577" t="s">
        <v>7061</v>
      </c>
      <c r="X1577" t="s">
        <v>116</v>
      </c>
      <c r="Y1577" t="s">
        <v>84</v>
      </c>
      <c r="Z1577" t="s">
        <v>84</v>
      </c>
      <c r="AA1577" t="s">
        <v>176</v>
      </c>
      <c r="AB1577" t="s">
        <v>935</v>
      </c>
      <c r="AC1577" t="s">
        <v>84</v>
      </c>
      <c r="AD1577" t="s">
        <v>204</v>
      </c>
      <c r="AE1577" t="s">
        <v>287</v>
      </c>
      <c r="AF1577" t="s">
        <v>84</v>
      </c>
      <c r="AG1577" t="s">
        <v>70</v>
      </c>
      <c r="AH1577" t="s">
        <v>194</v>
      </c>
      <c r="AI1577" t="s">
        <v>116</v>
      </c>
      <c r="AJ1577" t="s">
        <v>84</v>
      </c>
      <c r="AK1577" t="s">
        <v>210</v>
      </c>
      <c r="AL1577" t="s">
        <v>84</v>
      </c>
      <c r="AM1577" t="s">
        <v>84</v>
      </c>
      <c r="AN1577" t="s">
        <v>78</v>
      </c>
      <c r="AO1577" t="s">
        <v>78</v>
      </c>
      <c r="AP1577" t="s">
        <v>72</v>
      </c>
      <c r="AQ1577" t="s">
        <v>297</v>
      </c>
      <c r="AR1577" t="s">
        <v>81</v>
      </c>
      <c r="AS1577" t="s">
        <v>154</v>
      </c>
      <c r="AT1577" t="s">
        <v>84</v>
      </c>
      <c r="AU1577" t="s">
        <v>7062</v>
      </c>
    </row>
    <row r="1578" spans="1:47" hidden="1" x14ac:dyDescent="0.3">
      <c r="A1578" t="s">
        <v>7063</v>
      </c>
      <c r="B1578" t="s">
        <v>7064</v>
      </c>
      <c r="C1578" s="1" t="str">
        <f t="shared" si="146"/>
        <v>21:1154</v>
      </c>
      <c r="D1578" s="1" t="str">
        <f t="shared" si="147"/>
        <v>21:0325</v>
      </c>
      <c r="E1578" t="s">
        <v>7065</v>
      </c>
      <c r="F1578" t="s">
        <v>7066</v>
      </c>
      <c r="H1578">
        <v>64.6905</v>
      </c>
      <c r="I1578">
        <v>-110.526</v>
      </c>
      <c r="J1578" s="1" t="str">
        <f t="shared" si="148"/>
        <v>Lake sediments</v>
      </c>
      <c r="K1578" s="1" t="str">
        <f t="shared" si="149"/>
        <v>Unknown</v>
      </c>
      <c r="L1578" t="s">
        <v>84</v>
      </c>
      <c r="M1578" t="s">
        <v>340</v>
      </c>
      <c r="N1578" t="s">
        <v>53</v>
      </c>
      <c r="O1578" t="s">
        <v>270</v>
      </c>
      <c r="P1578" t="s">
        <v>348</v>
      </c>
      <c r="Q1578" t="s">
        <v>84</v>
      </c>
      <c r="R1578" t="s">
        <v>113</v>
      </c>
      <c r="S1578" t="s">
        <v>60</v>
      </c>
      <c r="T1578" t="s">
        <v>338</v>
      </c>
      <c r="U1578" t="s">
        <v>116</v>
      </c>
      <c r="V1578" t="s">
        <v>154</v>
      </c>
      <c r="W1578" t="s">
        <v>1492</v>
      </c>
      <c r="X1578" t="s">
        <v>181</v>
      </c>
      <c r="Y1578" t="s">
        <v>84</v>
      </c>
      <c r="Z1578" t="s">
        <v>84</v>
      </c>
      <c r="AA1578" t="s">
        <v>149</v>
      </c>
      <c r="AB1578" t="s">
        <v>274</v>
      </c>
      <c r="AC1578" t="s">
        <v>84</v>
      </c>
      <c r="AD1578" t="s">
        <v>67</v>
      </c>
      <c r="AE1578" t="s">
        <v>152</v>
      </c>
      <c r="AF1578" t="s">
        <v>84</v>
      </c>
      <c r="AG1578" t="s">
        <v>472</v>
      </c>
      <c r="AH1578" t="s">
        <v>194</v>
      </c>
      <c r="AI1578" t="s">
        <v>288</v>
      </c>
      <c r="AJ1578" t="s">
        <v>84</v>
      </c>
      <c r="AK1578" t="s">
        <v>264</v>
      </c>
      <c r="AL1578" t="s">
        <v>84</v>
      </c>
      <c r="AM1578" t="s">
        <v>84</v>
      </c>
      <c r="AN1578" t="s">
        <v>78</v>
      </c>
      <c r="AO1578" t="s">
        <v>168</v>
      </c>
      <c r="AP1578" t="s">
        <v>260</v>
      </c>
      <c r="AQ1578" t="s">
        <v>264</v>
      </c>
      <c r="AR1578" t="s">
        <v>64</v>
      </c>
      <c r="AS1578" t="s">
        <v>117</v>
      </c>
      <c r="AT1578" t="s">
        <v>84</v>
      </c>
      <c r="AU1578" t="s">
        <v>7067</v>
      </c>
    </row>
    <row r="1579" spans="1:47" hidden="1" x14ac:dyDescent="0.3">
      <c r="A1579" t="s">
        <v>7068</v>
      </c>
      <c r="B1579" t="s">
        <v>7069</v>
      </c>
      <c r="C1579" s="1" t="str">
        <f t="shared" si="146"/>
        <v>21:1154</v>
      </c>
      <c r="D1579" s="1" t="str">
        <f t="shared" si="147"/>
        <v>21:0325</v>
      </c>
      <c r="E1579" t="s">
        <v>7070</v>
      </c>
      <c r="F1579" t="s">
        <v>7071</v>
      </c>
      <c r="H1579">
        <v>64.675299999999993</v>
      </c>
      <c r="I1579">
        <v>-110.625</v>
      </c>
      <c r="J1579" s="1" t="str">
        <f t="shared" si="148"/>
        <v>Lake sediments</v>
      </c>
      <c r="K1579" s="1" t="str">
        <f t="shared" si="149"/>
        <v>Unknown</v>
      </c>
      <c r="L1579" t="s">
        <v>84</v>
      </c>
      <c r="M1579" t="s">
        <v>300</v>
      </c>
      <c r="N1579" t="s">
        <v>116</v>
      </c>
      <c r="O1579" t="s">
        <v>1353</v>
      </c>
      <c r="P1579" t="s">
        <v>126</v>
      </c>
      <c r="Q1579" t="s">
        <v>84</v>
      </c>
      <c r="R1579" t="s">
        <v>261</v>
      </c>
      <c r="S1579" t="s">
        <v>116</v>
      </c>
      <c r="T1579" t="s">
        <v>338</v>
      </c>
      <c r="U1579" t="s">
        <v>116</v>
      </c>
      <c r="V1579" t="s">
        <v>147</v>
      </c>
      <c r="W1579" t="s">
        <v>1862</v>
      </c>
      <c r="X1579" t="s">
        <v>119</v>
      </c>
      <c r="Y1579" t="s">
        <v>84</v>
      </c>
      <c r="Z1579" t="s">
        <v>84</v>
      </c>
      <c r="AA1579" t="s">
        <v>414</v>
      </c>
      <c r="AB1579" t="s">
        <v>576</v>
      </c>
      <c r="AC1579" t="s">
        <v>84</v>
      </c>
      <c r="AD1579" t="s">
        <v>320</v>
      </c>
      <c r="AE1579" t="s">
        <v>65</v>
      </c>
      <c r="AF1579" t="s">
        <v>84</v>
      </c>
      <c r="AG1579" t="s">
        <v>234</v>
      </c>
      <c r="AH1579" t="s">
        <v>71</v>
      </c>
      <c r="AI1579" t="s">
        <v>181</v>
      </c>
      <c r="AJ1579" t="s">
        <v>84</v>
      </c>
      <c r="AK1579" t="s">
        <v>239</v>
      </c>
      <c r="AL1579" t="s">
        <v>84</v>
      </c>
      <c r="AM1579" t="s">
        <v>84</v>
      </c>
      <c r="AN1579" t="s">
        <v>219</v>
      </c>
      <c r="AO1579" t="s">
        <v>154</v>
      </c>
      <c r="AP1579" t="s">
        <v>111</v>
      </c>
      <c r="AQ1579" t="s">
        <v>314</v>
      </c>
      <c r="AR1579" t="s">
        <v>64</v>
      </c>
      <c r="AS1579" t="s">
        <v>299</v>
      </c>
      <c r="AT1579" t="s">
        <v>84</v>
      </c>
      <c r="AU1579" t="s">
        <v>6157</v>
      </c>
    </row>
    <row r="1580" spans="1:47" hidden="1" x14ac:dyDescent="0.3">
      <c r="A1580" t="s">
        <v>7072</v>
      </c>
      <c r="B1580" t="s">
        <v>7073</v>
      </c>
      <c r="C1580" s="1" t="str">
        <f t="shared" si="146"/>
        <v>21:1154</v>
      </c>
      <c r="D1580" s="1" t="str">
        <f t="shared" si="147"/>
        <v>21:0325</v>
      </c>
      <c r="E1580" t="s">
        <v>7074</v>
      </c>
      <c r="F1580" t="s">
        <v>7075</v>
      </c>
      <c r="H1580">
        <v>64.716300000000004</v>
      </c>
      <c r="I1580">
        <v>-110.608</v>
      </c>
      <c r="J1580" s="1" t="str">
        <f t="shared" si="148"/>
        <v>Lake sediments</v>
      </c>
      <c r="K1580" s="1" t="str">
        <f t="shared" si="149"/>
        <v>Unknown</v>
      </c>
      <c r="L1580" t="s">
        <v>84</v>
      </c>
      <c r="M1580" t="s">
        <v>116</v>
      </c>
      <c r="N1580" t="s">
        <v>53</v>
      </c>
      <c r="O1580" t="s">
        <v>352</v>
      </c>
      <c r="P1580" t="s">
        <v>355</v>
      </c>
      <c r="Q1580" t="s">
        <v>84</v>
      </c>
      <c r="R1580" t="s">
        <v>472</v>
      </c>
      <c r="S1580" t="s">
        <v>97</v>
      </c>
      <c r="T1580" t="s">
        <v>211</v>
      </c>
      <c r="U1580" t="s">
        <v>116</v>
      </c>
      <c r="V1580" t="s">
        <v>61</v>
      </c>
      <c r="W1580" t="s">
        <v>718</v>
      </c>
      <c r="X1580" t="s">
        <v>181</v>
      </c>
      <c r="Y1580" t="s">
        <v>84</v>
      </c>
      <c r="Z1580" t="s">
        <v>84</v>
      </c>
      <c r="AA1580" t="s">
        <v>814</v>
      </c>
      <c r="AB1580" t="s">
        <v>66</v>
      </c>
      <c r="AC1580" t="s">
        <v>84</v>
      </c>
      <c r="AD1580" t="s">
        <v>442</v>
      </c>
      <c r="AE1580" t="s">
        <v>152</v>
      </c>
      <c r="AF1580" t="s">
        <v>84</v>
      </c>
      <c r="AG1580" t="s">
        <v>113</v>
      </c>
      <c r="AH1580" t="s">
        <v>194</v>
      </c>
      <c r="AI1580" t="s">
        <v>533</v>
      </c>
      <c r="AJ1580" t="s">
        <v>84</v>
      </c>
      <c r="AK1580" t="s">
        <v>74</v>
      </c>
      <c r="AL1580" t="s">
        <v>84</v>
      </c>
      <c r="AM1580" t="s">
        <v>84</v>
      </c>
      <c r="AN1580" t="s">
        <v>78</v>
      </c>
      <c r="AO1580" t="s">
        <v>78</v>
      </c>
      <c r="AP1580" t="s">
        <v>114</v>
      </c>
      <c r="AQ1580" t="s">
        <v>60</v>
      </c>
      <c r="AR1580" t="s">
        <v>64</v>
      </c>
      <c r="AS1580" t="s">
        <v>300</v>
      </c>
      <c r="AT1580" t="s">
        <v>84</v>
      </c>
      <c r="AU1580" t="s">
        <v>7076</v>
      </c>
    </row>
    <row r="1581" spans="1:47" hidden="1" x14ac:dyDescent="0.3">
      <c r="A1581" t="s">
        <v>7077</v>
      </c>
      <c r="B1581" t="s">
        <v>7078</v>
      </c>
      <c r="C1581" s="1" t="str">
        <f t="shared" ref="C1581:C1644" si="150">HYPERLINK("https://geochem.nrcan.gc.ca/cdogs/content/bdl/bdl211154_e.htm", "21:1154")</f>
        <v>21:1154</v>
      </c>
      <c r="D1581" s="1" t="str">
        <f t="shared" ref="D1581:D1644" si="151">HYPERLINK("https://geochem.nrcan.gc.ca/cdogs/content/svy/svy210325_e.htm", "21:0325")</f>
        <v>21:0325</v>
      </c>
      <c r="E1581" t="s">
        <v>7079</v>
      </c>
      <c r="F1581" t="s">
        <v>7080</v>
      </c>
      <c r="H1581">
        <v>64.820099999999996</v>
      </c>
      <c r="I1581">
        <v>-110.72</v>
      </c>
      <c r="J1581" s="1" t="str">
        <f t="shared" ref="J1581:J1644" si="152">HYPERLINK("https://geochem.nrcan.gc.ca/cdogs/content/kwd/kwd020023_e.htm", "Lake sediments")</f>
        <v>Lake sediments</v>
      </c>
      <c r="K1581" s="1" t="str">
        <f t="shared" ref="K1581:K1644" si="153">HYPERLINK("https://geochem.nrcan.gc.ca/cdogs/content/kwd/kwd080001_e.htm", "Unknown")</f>
        <v>Unknown</v>
      </c>
      <c r="L1581" t="s">
        <v>84</v>
      </c>
      <c r="M1581" t="s">
        <v>339</v>
      </c>
      <c r="N1581" t="s">
        <v>53</v>
      </c>
      <c r="O1581" t="s">
        <v>1184</v>
      </c>
      <c r="P1581" t="s">
        <v>333</v>
      </c>
      <c r="Q1581" t="s">
        <v>84</v>
      </c>
      <c r="R1581" t="s">
        <v>354</v>
      </c>
      <c r="S1581" t="s">
        <v>63</v>
      </c>
      <c r="T1581" t="s">
        <v>249</v>
      </c>
      <c r="U1581" t="s">
        <v>56</v>
      </c>
      <c r="V1581" t="s">
        <v>219</v>
      </c>
      <c r="W1581" t="s">
        <v>122</v>
      </c>
      <c r="X1581" t="s">
        <v>60</v>
      </c>
      <c r="Y1581" t="s">
        <v>84</v>
      </c>
      <c r="Z1581" t="s">
        <v>84</v>
      </c>
      <c r="AA1581" t="s">
        <v>507</v>
      </c>
      <c r="AB1581" t="s">
        <v>964</v>
      </c>
      <c r="AC1581" t="s">
        <v>84</v>
      </c>
      <c r="AD1581" t="s">
        <v>459</v>
      </c>
      <c r="AE1581" t="s">
        <v>111</v>
      </c>
      <c r="AF1581" t="s">
        <v>84</v>
      </c>
      <c r="AG1581" t="s">
        <v>562</v>
      </c>
      <c r="AH1581" t="s">
        <v>71</v>
      </c>
      <c r="AI1581" t="s">
        <v>929</v>
      </c>
      <c r="AJ1581" t="s">
        <v>84</v>
      </c>
      <c r="AK1581" t="s">
        <v>91</v>
      </c>
      <c r="AL1581" t="s">
        <v>84</v>
      </c>
      <c r="AM1581" t="s">
        <v>84</v>
      </c>
      <c r="AN1581" t="s">
        <v>154</v>
      </c>
      <c r="AO1581" t="s">
        <v>78</v>
      </c>
      <c r="AP1581" t="s">
        <v>332</v>
      </c>
      <c r="AQ1581" t="s">
        <v>398</v>
      </c>
      <c r="AR1581" t="s">
        <v>64</v>
      </c>
      <c r="AS1581" t="s">
        <v>147</v>
      </c>
      <c r="AT1581" t="s">
        <v>84</v>
      </c>
      <c r="AU1581" t="s">
        <v>2978</v>
      </c>
    </row>
    <row r="1582" spans="1:47" hidden="1" x14ac:dyDescent="0.3">
      <c r="A1582" t="s">
        <v>7081</v>
      </c>
      <c r="B1582" t="s">
        <v>7082</v>
      </c>
      <c r="C1582" s="1" t="str">
        <f t="shared" si="150"/>
        <v>21:1154</v>
      </c>
      <c r="D1582" s="1" t="str">
        <f t="shared" si="151"/>
        <v>21:0325</v>
      </c>
      <c r="E1582" t="s">
        <v>7083</v>
      </c>
      <c r="F1582" t="s">
        <v>7084</v>
      </c>
      <c r="H1582">
        <v>64.856700000000004</v>
      </c>
      <c r="I1582">
        <v>-110.782</v>
      </c>
      <c r="J1582" s="1" t="str">
        <f t="shared" si="152"/>
        <v>Lake sediments</v>
      </c>
      <c r="K1582" s="1" t="str">
        <f t="shared" si="153"/>
        <v>Unknown</v>
      </c>
      <c r="L1582" t="s">
        <v>84</v>
      </c>
      <c r="M1582" t="s">
        <v>348</v>
      </c>
      <c r="N1582" t="s">
        <v>53</v>
      </c>
      <c r="O1582" t="s">
        <v>909</v>
      </c>
      <c r="P1582" t="s">
        <v>299</v>
      </c>
      <c r="Q1582" t="s">
        <v>84</v>
      </c>
      <c r="R1582" t="s">
        <v>384</v>
      </c>
      <c r="S1582" t="s">
        <v>119</v>
      </c>
      <c r="T1582" t="s">
        <v>413</v>
      </c>
      <c r="U1582" t="s">
        <v>56</v>
      </c>
      <c r="V1582" t="s">
        <v>154</v>
      </c>
      <c r="W1582" t="s">
        <v>135</v>
      </c>
      <c r="X1582" t="s">
        <v>97</v>
      </c>
      <c r="Y1582" t="s">
        <v>84</v>
      </c>
      <c r="Z1582" t="s">
        <v>84</v>
      </c>
      <c r="AA1582" t="s">
        <v>336</v>
      </c>
      <c r="AB1582" t="s">
        <v>99</v>
      </c>
      <c r="AC1582" t="s">
        <v>84</v>
      </c>
      <c r="AD1582" t="s">
        <v>583</v>
      </c>
      <c r="AE1582" t="s">
        <v>162</v>
      </c>
      <c r="AF1582" t="s">
        <v>84</v>
      </c>
      <c r="AG1582" t="s">
        <v>197</v>
      </c>
      <c r="AH1582" t="s">
        <v>71</v>
      </c>
      <c r="AI1582" t="s">
        <v>252</v>
      </c>
      <c r="AJ1582" t="s">
        <v>84</v>
      </c>
      <c r="AK1582" t="s">
        <v>264</v>
      </c>
      <c r="AL1582" t="s">
        <v>84</v>
      </c>
      <c r="AM1582" t="s">
        <v>84</v>
      </c>
      <c r="AN1582" t="s">
        <v>137</v>
      </c>
      <c r="AO1582" t="s">
        <v>78</v>
      </c>
      <c r="AP1582" t="s">
        <v>58</v>
      </c>
      <c r="AQ1582" t="s">
        <v>74</v>
      </c>
      <c r="AR1582" t="s">
        <v>64</v>
      </c>
      <c r="AS1582" t="s">
        <v>300</v>
      </c>
      <c r="AT1582" t="s">
        <v>84</v>
      </c>
      <c r="AU1582" t="s">
        <v>7085</v>
      </c>
    </row>
    <row r="1583" spans="1:47" hidden="1" x14ac:dyDescent="0.3">
      <c r="A1583" t="s">
        <v>7086</v>
      </c>
      <c r="B1583" t="s">
        <v>7087</v>
      </c>
      <c r="C1583" s="1" t="str">
        <f t="shared" si="150"/>
        <v>21:1154</v>
      </c>
      <c r="D1583" s="1" t="str">
        <f t="shared" si="151"/>
        <v>21:0325</v>
      </c>
      <c r="E1583" t="s">
        <v>7088</v>
      </c>
      <c r="F1583" t="s">
        <v>7089</v>
      </c>
      <c r="H1583">
        <v>64.898099999999999</v>
      </c>
      <c r="I1583">
        <v>-110.702</v>
      </c>
      <c r="J1583" s="1" t="str">
        <f t="shared" si="152"/>
        <v>Lake sediments</v>
      </c>
      <c r="K1583" s="1" t="str">
        <f t="shared" si="153"/>
        <v>Unknown</v>
      </c>
      <c r="L1583" t="s">
        <v>84</v>
      </c>
      <c r="M1583" t="s">
        <v>314</v>
      </c>
      <c r="N1583" t="s">
        <v>53</v>
      </c>
      <c r="O1583" t="s">
        <v>360</v>
      </c>
      <c r="P1583" t="s">
        <v>299</v>
      </c>
      <c r="Q1583" t="s">
        <v>84</v>
      </c>
      <c r="R1583" t="s">
        <v>197</v>
      </c>
      <c r="S1583" t="s">
        <v>63</v>
      </c>
      <c r="T1583" t="s">
        <v>218</v>
      </c>
      <c r="U1583" t="s">
        <v>56</v>
      </c>
      <c r="V1583" t="s">
        <v>95</v>
      </c>
      <c r="W1583" t="s">
        <v>286</v>
      </c>
      <c r="X1583" t="s">
        <v>63</v>
      </c>
      <c r="Y1583" t="s">
        <v>84</v>
      </c>
      <c r="Z1583" t="s">
        <v>84</v>
      </c>
      <c r="AA1583" t="s">
        <v>68</v>
      </c>
      <c r="AB1583" t="s">
        <v>150</v>
      </c>
      <c r="AC1583" t="s">
        <v>84</v>
      </c>
      <c r="AD1583" t="s">
        <v>399</v>
      </c>
      <c r="AE1583" t="s">
        <v>101</v>
      </c>
      <c r="AF1583" t="s">
        <v>84</v>
      </c>
      <c r="AG1583" t="s">
        <v>327</v>
      </c>
      <c r="AH1583" t="s">
        <v>71</v>
      </c>
      <c r="AI1583" t="s">
        <v>636</v>
      </c>
      <c r="AJ1583" t="s">
        <v>84</v>
      </c>
      <c r="AK1583" t="s">
        <v>181</v>
      </c>
      <c r="AL1583" t="s">
        <v>84</v>
      </c>
      <c r="AM1583" t="s">
        <v>84</v>
      </c>
      <c r="AN1583" t="s">
        <v>117</v>
      </c>
      <c r="AO1583" t="s">
        <v>78</v>
      </c>
      <c r="AP1583" t="s">
        <v>209</v>
      </c>
      <c r="AQ1583" t="s">
        <v>52</v>
      </c>
      <c r="AR1583" t="s">
        <v>64</v>
      </c>
      <c r="AS1583" t="s">
        <v>81</v>
      </c>
      <c r="AT1583" t="s">
        <v>84</v>
      </c>
      <c r="AU1583" t="s">
        <v>7090</v>
      </c>
    </row>
    <row r="1584" spans="1:47" hidden="1" x14ac:dyDescent="0.3">
      <c r="A1584" t="s">
        <v>7091</v>
      </c>
      <c r="B1584" t="s">
        <v>7092</v>
      </c>
      <c r="C1584" s="1" t="str">
        <f t="shared" si="150"/>
        <v>21:1154</v>
      </c>
      <c r="D1584" s="1" t="str">
        <f t="shared" si="151"/>
        <v>21:0325</v>
      </c>
      <c r="E1584" t="s">
        <v>7093</v>
      </c>
      <c r="F1584" t="s">
        <v>7094</v>
      </c>
      <c r="H1584">
        <v>64.943700000000007</v>
      </c>
      <c r="I1584">
        <v>-110.755</v>
      </c>
      <c r="J1584" s="1" t="str">
        <f t="shared" si="152"/>
        <v>Lake sediments</v>
      </c>
      <c r="K1584" s="1" t="str">
        <f t="shared" si="153"/>
        <v>Unknown</v>
      </c>
      <c r="L1584" t="s">
        <v>84</v>
      </c>
      <c r="M1584" t="s">
        <v>92</v>
      </c>
      <c r="N1584" t="s">
        <v>53</v>
      </c>
      <c r="O1584" t="s">
        <v>707</v>
      </c>
      <c r="P1584" t="s">
        <v>288</v>
      </c>
      <c r="Q1584" t="s">
        <v>84</v>
      </c>
      <c r="R1584" t="s">
        <v>472</v>
      </c>
      <c r="S1584" t="s">
        <v>181</v>
      </c>
      <c r="T1584" t="s">
        <v>65</v>
      </c>
      <c r="U1584" t="s">
        <v>81</v>
      </c>
      <c r="V1584" t="s">
        <v>95</v>
      </c>
      <c r="W1584" t="s">
        <v>1135</v>
      </c>
      <c r="X1584" t="s">
        <v>63</v>
      </c>
      <c r="Y1584" t="s">
        <v>84</v>
      </c>
      <c r="Z1584" t="s">
        <v>84</v>
      </c>
      <c r="AA1584" t="s">
        <v>318</v>
      </c>
      <c r="AB1584" t="s">
        <v>408</v>
      </c>
      <c r="AC1584" t="s">
        <v>84</v>
      </c>
      <c r="AD1584" t="s">
        <v>734</v>
      </c>
      <c r="AE1584" t="s">
        <v>470</v>
      </c>
      <c r="AF1584" t="s">
        <v>84</v>
      </c>
      <c r="AG1584" t="s">
        <v>132</v>
      </c>
      <c r="AH1584" t="s">
        <v>71</v>
      </c>
      <c r="AI1584" t="s">
        <v>321</v>
      </c>
      <c r="AJ1584" t="s">
        <v>84</v>
      </c>
      <c r="AK1584" t="s">
        <v>277</v>
      </c>
      <c r="AL1584" t="s">
        <v>84</v>
      </c>
      <c r="AM1584" t="s">
        <v>84</v>
      </c>
      <c r="AN1584" t="s">
        <v>78</v>
      </c>
      <c r="AO1584" t="s">
        <v>219</v>
      </c>
      <c r="AP1584" t="s">
        <v>209</v>
      </c>
      <c r="AQ1584" t="s">
        <v>421</v>
      </c>
      <c r="AR1584" t="s">
        <v>64</v>
      </c>
      <c r="AS1584" t="s">
        <v>139</v>
      </c>
      <c r="AT1584" t="s">
        <v>84</v>
      </c>
      <c r="AU1584" t="s">
        <v>7095</v>
      </c>
    </row>
    <row r="1585" spans="1:47" hidden="1" x14ac:dyDescent="0.3">
      <c r="A1585" t="s">
        <v>7096</v>
      </c>
      <c r="B1585" t="s">
        <v>7097</v>
      </c>
      <c r="C1585" s="1" t="str">
        <f t="shared" si="150"/>
        <v>21:1154</v>
      </c>
      <c r="D1585" s="1" t="str">
        <f t="shared" si="151"/>
        <v>21:0325</v>
      </c>
      <c r="E1585" t="s">
        <v>7098</v>
      </c>
      <c r="F1585" t="s">
        <v>7099</v>
      </c>
      <c r="H1585">
        <v>64.981899999999996</v>
      </c>
      <c r="I1585">
        <v>-110.75</v>
      </c>
      <c r="J1585" s="1" t="str">
        <f t="shared" si="152"/>
        <v>Lake sediments</v>
      </c>
      <c r="K1585" s="1" t="str">
        <f t="shared" si="153"/>
        <v>Unknown</v>
      </c>
      <c r="L1585" t="s">
        <v>84</v>
      </c>
      <c r="M1585" t="s">
        <v>297</v>
      </c>
      <c r="N1585" t="s">
        <v>97</v>
      </c>
      <c r="O1585" t="s">
        <v>504</v>
      </c>
      <c r="P1585" t="s">
        <v>81</v>
      </c>
      <c r="Q1585" t="s">
        <v>84</v>
      </c>
      <c r="R1585" t="s">
        <v>93</v>
      </c>
      <c r="S1585" t="s">
        <v>119</v>
      </c>
      <c r="T1585" t="s">
        <v>414</v>
      </c>
      <c r="U1585" t="s">
        <v>56</v>
      </c>
      <c r="V1585" t="s">
        <v>61</v>
      </c>
      <c r="W1585" t="s">
        <v>320</v>
      </c>
      <c r="X1585" t="s">
        <v>97</v>
      </c>
      <c r="Y1585" t="s">
        <v>84</v>
      </c>
      <c r="Z1585" t="s">
        <v>84</v>
      </c>
      <c r="AA1585" t="s">
        <v>101</v>
      </c>
      <c r="AB1585" t="s">
        <v>102</v>
      </c>
      <c r="AC1585" t="s">
        <v>84</v>
      </c>
      <c r="AD1585" t="s">
        <v>320</v>
      </c>
      <c r="AE1585" t="s">
        <v>287</v>
      </c>
      <c r="AF1585" t="s">
        <v>84</v>
      </c>
      <c r="AG1585" t="s">
        <v>127</v>
      </c>
      <c r="AH1585" t="s">
        <v>71</v>
      </c>
      <c r="AI1585" t="s">
        <v>169</v>
      </c>
      <c r="AJ1585" t="s">
        <v>84</v>
      </c>
      <c r="AK1585" t="s">
        <v>60</v>
      </c>
      <c r="AL1585" t="s">
        <v>84</v>
      </c>
      <c r="AM1585" t="s">
        <v>84</v>
      </c>
      <c r="AN1585" t="s">
        <v>78</v>
      </c>
      <c r="AO1585" t="s">
        <v>78</v>
      </c>
      <c r="AP1585" t="s">
        <v>119</v>
      </c>
      <c r="AQ1585" t="s">
        <v>481</v>
      </c>
      <c r="AR1585" t="s">
        <v>64</v>
      </c>
      <c r="AS1585" t="s">
        <v>139</v>
      </c>
      <c r="AT1585" t="s">
        <v>84</v>
      </c>
      <c r="AU1585" t="s">
        <v>7100</v>
      </c>
    </row>
    <row r="1586" spans="1:47" hidden="1" x14ac:dyDescent="0.3">
      <c r="A1586" t="s">
        <v>7101</v>
      </c>
      <c r="B1586" t="s">
        <v>7102</v>
      </c>
      <c r="C1586" s="1" t="str">
        <f t="shared" si="150"/>
        <v>21:1154</v>
      </c>
      <c r="D1586" s="1" t="str">
        <f t="shared" si="151"/>
        <v>21:0325</v>
      </c>
      <c r="E1586" t="s">
        <v>7103</v>
      </c>
      <c r="F1586" t="s">
        <v>7104</v>
      </c>
      <c r="H1586">
        <v>64.996799999999993</v>
      </c>
      <c r="I1586">
        <v>-107.813</v>
      </c>
      <c r="J1586" s="1" t="str">
        <f t="shared" si="152"/>
        <v>Lake sediments</v>
      </c>
      <c r="K1586" s="1" t="str">
        <f t="shared" si="153"/>
        <v>Unknown</v>
      </c>
      <c r="L1586" t="s">
        <v>84</v>
      </c>
      <c r="M1586" t="s">
        <v>481</v>
      </c>
      <c r="N1586" t="s">
        <v>116</v>
      </c>
      <c r="O1586" t="s">
        <v>189</v>
      </c>
      <c r="P1586" t="s">
        <v>154</v>
      </c>
      <c r="Q1586" t="s">
        <v>84</v>
      </c>
      <c r="R1586" t="s">
        <v>363</v>
      </c>
      <c r="S1586" t="s">
        <v>97</v>
      </c>
      <c r="T1586" t="s">
        <v>346</v>
      </c>
      <c r="U1586" t="s">
        <v>259</v>
      </c>
      <c r="V1586" t="s">
        <v>259</v>
      </c>
      <c r="W1586" t="s">
        <v>253</v>
      </c>
      <c r="X1586" t="s">
        <v>97</v>
      </c>
      <c r="Y1586" t="s">
        <v>84</v>
      </c>
      <c r="Z1586" t="s">
        <v>84</v>
      </c>
      <c r="AA1586" t="s">
        <v>419</v>
      </c>
      <c r="AB1586" t="s">
        <v>102</v>
      </c>
      <c r="AC1586" t="s">
        <v>84</v>
      </c>
      <c r="AD1586" t="s">
        <v>728</v>
      </c>
      <c r="AE1586" t="s">
        <v>79</v>
      </c>
      <c r="AF1586" t="s">
        <v>84</v>
      </c>
      <c r="AG1586" t="s">
        <v>192</v>
      </c>
      <c r="AH1586" t="s">
        <v>194</v>
      </c>
      <c r="AI1586" t="s">
        <v>226</v>
      </c>
      <c r="AJ1586" t="s">
        <v>84</v>
      </c>
      <c r="AK1586" t="s">
        <v>595</v>
      </c>
      <c r="AL1586" t="s">
        <v>84</v>
      </c>
      <c r="AM1586" t="s">
        <v>84</v>
      </c>
      <c r="AN1586" t="s">
        <v>78</v>
      </c>
      <c r="AO1586" t="s">
        <v>78</v>
      </c>
      <c r="AP1586" t="s">
        <v>181</v>
      </c>
      <c r="AQ1586" t="s">
        <v>139</v>
      </c>
      <c r="AR1586" t="s">
        <v>64</v>
      </c>
      <c r="AS1586" t="s">
        <v>253</v>
      </c>
      <c r="AT1586" t="s">
        <v>84</v>
      </c>
      <c r="AU1586" t="s">
        <v>5894</v>
      </c>
    </row>
    <row r="1587" spans="1:47" hidden="1" x14ac:dyDescent="0.3">
      <c r="A1587" t="s">
        <v>7105</v>
      </c>
      <c r="B1587" t="s">
        <v>7106</v>
      </c>
      <c r="C1587" s="1" t="str">
        <f t="shared" si="150"/>
        <v>21:1154</v>
      </c>
      <c r="D1587" s="1" t="str">
        <f t="shared" si="151"/>
        <v>21:0325</v>
      </c>
      <c r="E1587" t="s">
        <v>7107</v>
      </c>
      <c r="F1587" t="s">
        <v>7108</v>
      </c>
      <c r="H1587">
        <v>64.976100000000002</v>
      </c>
      <c r="I1587">
        <v>-107.813</v>
      </c>
      <c r="J1587" s="1" t="str">
        <f t="shared" si="152"/>
        <v>Lake sediments</v>
      </c>
      <c r="K1587" s="1" t="str">
        <f t="shared" si="153"/>
        <v>Unknown</v>
      </c>
      <c r="L1587" t="s">
        <v>84</v>
      </c>
      <c r="M1587" t="s">
        <v>155</v>
      </c>
      <c r="N1587" t="s">
        <v>56</v>
      </c>
      <c r="O1587" t="s">
        <v>270</v>
      </c>
      <c r="P1587" t="s">
        <v>82</v>
      </c>
      <c r="Q1587" t="s">
        <v>84</v>
      </c>
      <c r="R1587" t="s">
        <v>136</v>
      </c>
      <c r="S1587" t="s">
        <v>181</v>
      </c>
      <c r="T1587" t="s">
        <v>65</v>
      </c>
      <c r="U1587" t="s">
        <v>259</v>
      </c>
      <c r="V1587" t="s">
        <v>154</v>
      </c>
      <c r="W1587" t="s">
        <v>427</v>
      </c>
      <c r="X1587" t="s">
        <v>119</v>
      </c>
      <c r="Y1587" t="s">
        <v>84</v>
      </c>
      <c r="Z1587" t="s">
        <v>84</v>
      </c>
      <c r="AA1587" t="s">
        <v>152</v>
      </c>
      <c r="AB1587" t="s">
        <v>121</v>
      </c>
      <c r="AC1587" t="s">
        <v>84</v>
      </c>
      <c r="AD1587" t="s">
        <v>506</v>
      </c>
      <c r="AE1587" t="s">
        <v>111</v>
      </c>
      <c r="AF1587" t="s">
        <v>84</v>
      </c>
      <c r="AG1587" t="s">
        <v>176</v>
      </c>
      <c r="AH1587" t="s">
        <v>194</v>
      </c>
      <c r="AI1587" t="s">
        <v>298</v>
      </c>
      <c r="AJ1587" t="s">
        <v>84</v>
      </c>
      <c r="AK1587" t="s">
        <v>421</v>
      </c>
      <c r="AL1587" t="s">
        <v>84</v>
      </c>
      <c r="AM1587" t="s">
        <v>84</v>
      </c>
      <c r="AN1587" t="s">
        <v>78</v>
      </c>
      <c r="AO1587" t="s">
        <v>78</v>
      </c>
      <c r="AP1587" t="s">
        <v>600</v>
      </c>
      <c r="AQ1587" t="s">
        <v>300</v>
      </c>
      <c r="AR1587" t="s">
        <v>64</v>
      </c>
      <c r="AS1587" t="s">
        <v>81</v>
      </c>
      <c r="AT1587" t="s">
        <v>84</v>
      </c>
      <c r="AU1587" t="s">
        <v>7109</v>
      </c>
    </row>
    <row r="1588" spans="1:47" hidden="1" x14ac:dyDescent="0.3">
      <c r="A1588" t="s">
        <v>7110</v>
      </c>
      <c r="B1588" t="s">
        <v>7111</v>
      </c>
      <c r="C1588" s="1" t="str">
        <f t="shared" si="150"/>
        <v>21:1154</v>
      </c>
      <c r="D1588" s="1" t="str">
        <f t="shared" si="151"/>
        <v>21:0325</v>
      </c>
      <c r="E1588" t="s">
        <v>7112</v>
      </c>
      <c r="F1588" t="s">
        <v>7113</v>
      </c>
      <c r="H1588">
        <v>64.9495</v>
      </c>
      <c r="I1588">
        <v>-107.79900000000001</v>
      </c>
      <c r="J1588" s="1" t="str">
        <f t="shared" si="152"/>
        <v>Lake sediments</v>
      </c>
      <c r="K1588" s="1" t="str">
        <f t="shared" si="153"/>
        <v>Unknown</v>
      </c>
      <c r="L1588" t="s">
        <v>84</v>
      </c>
      <c r="M1588" t="s">
        <v>260</v>
      </c>
      <c r="N1588" t="s">
        <v>56</v>
      </c>
      <c r="O1588" t="s">
        <v>233</v>
      </c>
      <c r="P1588" t="s">
        <v>78</v>
      </c>
      <c r="Q1588" t="s">
        <v>84</v>
      </c>
      <c r="R1588" t="s">
        <v>316</v>
      </c>
      <c r="S1588" t="s">
        <v>97</v>
      </c>
      <c r="T1588" t="s">
        <v>120</v>
      </c>
      <c r="U1588" t="s">
        <v>64</v>
      </c>
      <c r="V1588" t="s">
        <v>154</v>
      </c>
      <c r="W1588" t="s">
        <v>685</v>
      </c>
      <c r="X1588" t="s">
        <v>119</v>
      </c>
      <c r="Y1588" t="s">
        <v>84</v>
      </c>
      <c r="Z1588" t="s">
        <v>84</v>
      </c>
      <c r="AA1588" t="s">
        <v>162</v>
      </c>
      <c r="AB1588" t="s">
        <v>121</v>
      </c>
      <c r="AC1588" t="s">
        <v>84</v>
      </c>
      <c r="AD1588" t="s">
        <v>506</v>
      </c>
      <c r="AE1588" t="s">
        <v>111</v>
      </c>
      <c r="AF1588" t="s">
        <v>84</v>
      </c>
      <c r="AG1588" t="s">
        <v>192</v>
      </c>
      <c r="AH1588" t="s">
        <v>102</v>
      </c>
      <c r="AI1588" t="s">
        <v>97</v>
      </c>
      <c r="AJ1588" t="s">
        <v>84</v>
      </c>
      <c r="AK1588" t="s">
        <v>91</v>
      </c>
      <c r="AL1588" t="s">
        <v>84</v>
      </c>
      <c r="AM1588" t="s">
        <v>84</v>
      </c>
      <c r="AN1588" t="s">
        <v>78</v>
      </c>
      <c r="AO1588" t="s">
        <v>78</v>
      </c>
      <c r="AP1588" t="s">
        <v>80</v>
      </c>
      <c r="AQ1588" t="s">
        <v>117</v>
      </c>
      <c r="AR1588" t="s">
        <v>64</v>
      </c>
      <c r="AS1588" t="s">
        <v>81</v>
      </c>
      <c r="AT1588" t="s">
        <v>84</v>
      </c>
      <c r="AU1588" t="s">
        <v>7114</v>
      </c>
    </row>
    <row r="1589" spans="1:47" hidden="1" x14ac:dyDescent="0.3">
      <c r="A1589" t="s">
        <v>7115</v>
      </c>
      <c r="B1589" t="s">
        <v>7116</v>
      </c>
      <c r="C1589" s="1" t="str">
        <f t="shared" si="150"/>
        <v>21:1154</v>
      </c>
      <c r="D1589" s="1" t="str">
        <f t="shared" si="151"/>
        <v>21:0325</v>
      </c>
      <c r="E1589" t="s">
        <v>7117</v>
      </c>
      <c r="F1589" t="s">
        <v>7118</v>
      </c>
      <c r="H1589">
        <v>64.889499999999998</v>
      </c>
      <c r="I1589">
        <v>-107.834</v>
      </c>
      <c r="J1589" s="1" t="str">
        <f t="shared" si="152"/>
        <v>Lake sediments</v>
      </c>
      <c r="K1589" s="1" t="str">
        <f t="shared" si="153"/>
        <v>Unknown</v>
      </c>
      <c r="L1589" t="s">
        <v>84</v>
      </c>
      <c r="M1589" t="s">
        <v>333</v>
      </c>
      <c r="N1589" t="s">
        <v>56</v>
      </c>
      <c r="O1589" t="s">
        <v>1116</v>
      </c>
      <c r="P1589" t="s">
        <v>167</v>
      </c>
      <c r="Q1589" t="s">
        <v>84</v>
      </c>
      <c r="R1589" t="s">
        <v>284</v>
      </c>
      <c r="S1589" t="s">
        <v>181</v>
      </c>
      <c r="T1589" t="s">
        <v>338</v>
      </c>
      <c r="U1589" t="s">
        <v>259</v>
      </c>
      <c r="V1589" t="s">
        <v>219</v>
      </c>
      <c r="W1589" t="s">
        <v>1013</v>
      </c>
      <c r="X1589" t="s">
        <v>181</v>
      </c>
      <c r="Y1589" t="s">
        <v>84</v>
      </c>
      <c r="Z1589" t="s">
        <v>84</v>
      </c>
      <c r="AA1589" t="s">
        <v>507</v>
      </c>
      <c r="AB1589" t="s">
        <v>428</v>
      </c>
      <c r="AC1589" t="s">
        <v>84</v>
      </c>
      <c r="AD1589" t="s">
        <v>1013</v>
      </c>
      <c r="AE1589" t="s">
        <v>269</v>
      </c>
      <c r="AF1589" t="s">
        <v>84</v>
      </c>
      <c r="AG1589" t="s">
        <v>284</v>
      </c>
      <c r="AH1589" t="s">
        <v>71</v>
      </c>
      <c r="AI1589" t="s">
        <v>600</v>
      </c>
      <c r="AJ1589" t="s">
        <v>84</v>
      </c>
      <c r="AK1589" t="s">
        <v>271</v>
      </c>
      <c r="AL1589" t="s">
        <v>84</v>
      </c>
      <c r="AM1589" t="s">
        <v>84</v>
      </c>
      <c r="AN1589" t="s">
        <v>78</v>
      </c>
      <c r="AO1589" t="s">
        <v>78</v>
      </c>
      <c r="AP1589" t="s">
        <v>125</v>
      </c>
      <c r="AQ1589" t="s">
        <v>139</v>
      </c>
      <c r="AR1589" t="s">
        <v>64</v>
      </c>
      <c r="AS1589" t="s">
        <v>117</v>
      </c>
      <c r="AT1589" t="s">
        <v>84</v>
      </c>
      <c r="AU1589" t="s">
        <v>7119</v>
      </c>
    </row>
    <row r="1590" spans="1:47" hidden="1" x14ac:dyDescent="0.3">
      <c r="A1590" t="s">
        <v>7120</v>
      </c>
      <c r="B1590" t="s">
        <v>7121</v>
      </c>
      <c r="C1590" s="1" t="str">
        <f t="shared" si="150"/>
        <v>21:1154</v>
      </c>
      <c r="D1590" s="1" t="str">
        <f t="shared" si="151"/>
        <v>21:0325</v>
      </c>
      <c r="E1590" t="s">
        <v>7122</v>
      </c>
      <c r="F1590" t="s">
        <v>7123</v>
      </c>
      <c r="H1590">
        <v>64.843400000000003</v>
      </c>
      <c r="I1590">
        <v>-107.782</v>
      </c>
      <c r="J1590" s="1" t="str">
        <f t="shared" si="152"/>
        <v>Lake sediments</v>
      </c>
      <c r="K1590" s="1" t="str">
        <f t="shared" si="153"/>
        <v>Unknown</v>
      </c>
      <c r="L1590" t="s">
        <v>84</v>
      </c>
      <c r="M1590" t="s">
        <v>208</v>
      </c>
      <c r="N1590" t="s">
        <v>58</v>
      </c>
      <c r="O1590" t="s">
        <v>315</v>
      </c>
      <c r="P1590" t="s">
        <v>82</v>
      </c>
      <c r="Q1590" t="s">
        <v>84</v>
      </c>
      <c r="R1590" t="s">
        <v>327</v>
      </c>
      <c r="S1590" t="s">
        <v>58</v>
      </c>
      <c r="T1590" t="s">
        <v>272</v>
      </c>
      <c r="U1590" t="s">
        <v>81</v>
      </c>
      <c r="V1590" t="s">
        <v>95</v>
      </c>
      <c r="W1590" t="s">
        <v>859</v>
      </c>
      <c r="X1590" t="s">
        <v>97</v>
      </c>
      <c r="Y1590" t="s">
        <v>84</v>
      </c>
      <c r="Z1590" t="s">
        <v>84</v>
      </c>
      <c r="AA1590" t="s">
        <v>470</v>
      </c>
      <c r="AB1590" t="s">
        <v>66</v>
      </c>
      <c r="AC1590" t="s">
        <v>84</v>
      </c>
      <c r="AD1590" t="s">
        <v>1308</v>
      </c>
      <c r="AE1590" t="s">
        <v>337</v>
      </c>
      <c r="AF1590" t="s">
        <v>84</v>
      </c>
      <c r="AG1590" t="s">
        <v>59</v>
      </c>
      <c r="AH1590" t="s">
        <v>194</v>
      </c>
      <c r="AI1590" t="s">
        <v>166</v>
      </c>
      <c r="AJ1590" t="s">
        <v>84</v>
      </c>
      <c r="AK1590" t="s">
        <v>339</v>
      </c>
      <c r="AL1590" t="s">
        <v>84</v>
      </c>
      <c r="AM1590" t="s">
        <v>84</v>
      </c>
      <c r="AN1590" t="s">
        <v>259</v>
      </c>
      <c r="AO1590" t="s">
        <v>78</v>
      </c>
      <c r="AP1590" t="s">
        <v>332</v>
      </c>
      <c r="AQ1590" t="s">
        <v>81</v>
      </c>
      <c r="AR1590" t="s">
        <v>64</v>
      </c>
      <c r="AS1590" t="s">
        <v>77</v>
      </c>
      <c r="AT1590" t="s">
        <v>84</v>
      </c>
      <c r="AU1590" t="s">
        <v>7124</v>
      </c>
    </row>
    <row r="1591" spans="1:47" hidden="1" x14ac:dyDescent="0.3">
      <c r="A1591" t="s">
        <v>7125</v>
      </c>
      <c r="B1591" t="s">
        <v>7126</v>
      </c>
      <c r="C1591" s="1" t="str">
        <f t="shared" si="150"/>
        <v>21:1154</v>
      </c>
      <c r="D1591" s="1" t="str">
        <f t="shared" si="151"/>
        <v>21:0325</v>
      </c>
      <c r="E1591" t="s">
        <v>7127</v>
      </c>
      <c r="F1591" t="s">
        <v>7128</v>
      </c>
      <c r="H1591">
        <v>64.785499999999999</v>
      </c>
      <c r="I1591">
        <v>-107.77</v>
      </c>
      <c r="J1591" s="1" t="str">
        <f t="shared" si="152"/>
        <v>Lake sediments</v>
      </c>
      <c r="K1591" s="1" t="str">
        <f t="shared" si="153"/>
        <v>Unknown</v>
      </c>
      <c r="L1591" t="s">
        <v>84</v>
      </c>
      <c r="M1591" t="s">
        <v>348</v>
      </c>
      <c r="N1591" t="s">
        <v>181</v>
      </c>
      <c r="O1591" t="s">
        <v>707</v>
      </c>
      <c r="P1591" t="s">
        <v>95</v>
      </c>
      <c r="Q1591" t="s">
        <v>84</v>
      </c>
      <c r="R1591" t="s">
        <v>414</v>
      </c>
      <c r="S1591" t="s">
        <v>63</v>
      </c>
      <c r="T1591" t="s">
        <v>136</v>
      </c>
      <c r="U1591" t="s">
        <v>56</v>
      </c>
      <c r="V1591" t="s">
        <v>259</v>
      </c>
      <c r="W1591" t="s">
        <v>307</v>
      </c>
      <c r="X1591" t="s">
        <v>63</v>
      </c>
      <c r="Y1591" t="s">
        <v>84</v>
      </c>
      <c r="Z1591" t="s">
        <v>84</v>
      </c>
      <c r="AA1591" t="s">
        <v>98</v>
      </c>
      <c r="AB1591" t="s">
        <v>274</v>
      </c>
      <c r="AC1591" t="s">
        <v>84</v>
      </c>
      <c r="AD1591" t="s">
        <v>658</v>
      </c>
      <c r="AE1591" t="s">
        <v>111</v>
      </c>
      <c r="AF1591" t="s">
        <v>84</v>
      </c>
      <c r="AG1591" t="s">
        <v>234</v>
      </c>
      <c r="AH1591" t="s">
        <v>983</v>
      </c>
      <c r="AI1591" t="s">
        <v>309</v>
      </c>
      <c r="AJ1591" t="s">
        <v>84</v>
      </c>
      <c r="AK1591" t="s">
        <v>116</v>
      </c>
      <c r="AL1591" t="s">
        <v>84</v>
      </c>
      <c r="AM1591" t="s">
        <v>84</v>
      </c>
      <c r="AN1591" t="s">
        <v>78</v>
      </c>
      <c r="AO1591" t="s">
        <v>251</v>
      </c>
      <c r="AP1591" t="s">
        <v>309</v>
      </c>
      <c r="AQ1591" t="s">
        <v>56</v>
      </c>
      <c r="AR1591" t="s">
        <v>64</v>
      </c>
      <c r="AS1591" t="s">
        <v>117</v>
      </c>
      <c r="AT1591" t="s">
        <v>84</v>
      </c>
      <c r="AU1591" t="s">
        <v>2681</v>
      </c>
    </row>
    <row r="1592" spans="1:47" hidden="1" x14ac:dyDescent="0.3">
      <c r="A1592" t="s">
        <v>7129</v>
      </c>
      <c r="B1592" t="s">
        <v>7130</v>
      </c>
      <c r="C1592" s="1" t="str">
        <f t="shared" si="150"/>
        <v>21:1154</v>
      </c>
      <c r="D1592" s="1" t="str">
        <f t="shared" si="151"/>
        <v>21:0325</v>
      </c>
      <c r="E1592" t="s">
        <v>7131</v>
      </c>
      <c r="F1592" t="s">
        <v>7132</v>
      </c>
      <c r="H1592">
        <v>64.750299999999996</v>
      </c>
      <c r="I1592">
        <v>-107.788</v>
      </c>
      <c r="J1592" s="1" t="str">
        <f t="shared" si="152"/>
        <v>Lake sediments</v>
      </c>
      <c r="K1592" s="1" t="str">
        <f t="shared" si="153"/>
        <v>Unknown</v>
      </c>
      <c r="L1592" t="s">
        <v>84</v>
      </c>
      <c r="M1592" t="s">
        <v>79</v>
      </c>
      <c r="N1592" t="s">
        <v>60</v>
      </c>
      <c r="O1592" t="s">
        <v>650</v>
      </c>
      <c r="P1592" t="s">
        <v>126</v>
      </c>
      <c r="Q1592" t="s">
        <v>84</v>
      </c>
      <c r="R1592" t="s">
        <v>692</v>
      </c>
      <c r="S1592" t="s">
        <v>178</v>
      </c>
      <c r="T1592" t="s">
        <v>594</v>
      </c>
      <c r="U1592" t="s">
        <v>116</v>
      </c>
      <c r="V1592" t="s">
        <v>117</v>
      </c>
      <c r="W1592" t="s">
        <v>7133</v>
      </c>
      <c r="X1592" t="s">
        <v>181</v>
      </c>
      <c r="Y1592" t="s">
        <v>84</v>
      </c>
      <c r="Z1592" t="s">
        <v>84</v>
      </c>
      <c r="AA1592" t="s">
        <v>346</v>
      </c>
      <c r="AB1592" t="s">
        <v>66</v>
      </c>
      <c r="AC1592" t="s">
        <v>84</v>
      </c>
      <c r="AD1592" t="s">
        <v>353</v>
      </c>
      <c r="AE1592" t="s">
        <v>98</v>
      </c>
      <c r="AF1592" t="s">
        <v>84</v>
      </c>
      <c r="AG1592" t="s">
        <v>621</v>
      </c>
      <c r="AH1592" t="s">
        <v>104</v>
      </c>
      <c r="AI1592" t="s">
        <v>260</v>
      </c>
      <c r="AJ1592" t="s">
        <v>84</v>
      </c>
      <c r="AK1592" t="s">
        <v>686</v>
      </c>
      <c r="AL1592" t="s">
        <v>84</v>
      </c>
      <c r="AM1592" t="s">
        <v>84</v>
      </c>
      <c r="AN1592" t="s">
        <v>78</v>
      </c>
      <c r="AO1592" t="s">
        <v>168</v>
      </c>
      <c r="AP1592" t="s">
        <v>119</v>
      </c>
      <c r="AQ1592" t="s">
        <v>56</v>
      </c>
      <c r="AR1592" t="s">
        <v>81</v>
      </c>
      <c r="AS1592" t="s">
        <v>253</v>
      </c>
      <c r="AT1592" t="s">
        <v>84</v>
      </c>
      <c r="AU1592" t="s">
        <v>7134</v>
      </c>
    </row>
    <row r="1593" spans="1:47" hidden="1" x14ac:dyDescent="0.3">
      <c r="A1593" t="s">
        <v>7135</v>
      </c>
      <c r="B1593" t="s">
        <v>7136</v>
      </c>
      <c r="C1593" s="1" t="str">
        <f t="shared" si="150"/>
        <v>21:1154</v>
      </c>
      <c r="D1593" s="1" t="str">
        <f t="shared" si="151"/>
        <v>21:0325</v>
      </c>
      <c r="E1593" t="s">
        <v>7137</v>
      </c>
      <c r="F1593" t="s">
        <v>7138</v>
      </c>
      <c r="H1593">
        <v>64.704499999999996</v>
      </c>
      <c r="I1593">
        <v>-107.807</v>
      </c>
      <c r="J1593" s="1" t="str">
        <f t="shared" si="152"/>
        <v>Lake sediments</v>
      </c>
      <c r="K1593" s="1" t="str">
        <f t="shared" si="153"/>
        <v>Unknown</v>
      </c>
      <c r="L1593" t="s">
        <v>84</v>
      </c>
      <c r="M1593" t="s">
        <v>154</v>
      </c>
      <c r="N1593" t="s">
        <v>60</v>
      </c>
      <c r="O1593" t="s">
        <v>743</v>
      </c>
      <c r="P1593" t="s">
        <v>196</v>
      </c>
      <c r="Q1593" t="s">
        <v>84</v>
      </c>
      <c r="R1593" t="s">
        <v>562</v>
      </c>
      <c r="S1593" t="s">
        <v>58</v>
      </c>
      <c r="T1593" t="s">
        <v>389</v>
      </c>
      <c r="U1593" t="s">
        <v>56</v>
      </c>
      <c r="V1593" t="s">
        <v>253</v>
      </c>
      <c r="W1593" t="s">
        <v>62</v>
      </c>
      <c r="X1593" t="s">
        <v>97</v>
      </c>
      <c r="Y1593" t="s">
        <v>84</v>
      </c>
      <c r="Z1593" t="s">
        <v>84</v>
      </c>
      <c r="AA1593" t="s">
        <v>814</v>
      </c>
      <c r="AB1593" t="s">
        <v>549</v>
      </c>
      <c r="AC1593" t="s">
        <v>84</v>
      </c>
      <c r="AD1593" t="s">
        <v>299</v>
      </c>
      <c r="AE1593" t="s">
        <v>206</v>
      </c>
      <c r="AF1593" t="s">
        <v>84</v>
      </c>
      <c r="AG1593" t="s">
        <v>156</v>
      </c>
      <c r="AH1593" t="s">
        <v>71</v>
      </c>
      <c r="AI1593" t="s">
        <v>464</v>
      </c>
      <c r="AJ1593" t="s">
        <v>84</v>
      </c>
      <c r="AK1593" t="s">
        <v>74</v>
      </c>
      <c r="AL1593" t="s">
        <v>84</v>
      </c>
      <c r="AM1593" t="s">
        <v>84</v>
      </c>
      <c r="AN1593" t="s">
        <v>78</v>
      </c>
      <c r="AO1593" t="s">
        <v>168</v>
      </c>
      <c r="AP1593" t="s">
        <v>202</v>
      </c>
      <c r="AQ1593" t="s">
        <v>340</v>
      </c>
      <c r="AR1593" t="s">
        <v>56</v>
      </c>
      <c r="AS1593" t="s">
        <v>147</v>
      </c>
      <c r="AT1593" t="s">
        <v>84</v>
      </c>
      <c r="AU1593" t="s">
        <v>7139</v>
      </c>
    </row>
    <row r="1594" spans="1:47" hidden="1" x14ac:dyDescent="0.3">
      <c r="A1594" t="s">
        <v>7140</v>
      </c>
      <c r="B1594" t="s">
        <v>7141</v>
      </c>
      <c r="C1594" s="1" t="str">
        <f t="shared" si="150"/>
        <v>21:1154</v>
      </c>
      <c r="D1594" s="1" t="str">
        <f t="shared" si="151"/>
        <v>21:0325</v>
      </c>
      <c r="E1594" t="s">
        <v>7142</v>
      </c>
      <c r="F1594" t="s">
        <v>7143</v>
      </c>
      <c r="H1594">
        <v>64.654600000000002</v>
      </c>
      <c r="I1594">
        <v>-107.79600000000001</v>
      </c>
      <c r="J1594" s="1" t="str">
        <f t="shared" si="152"/>
        <v>Lake sediments</v>
      </c>
      <c r="K1594" s="1" t="str">
        <f t="shared" si="153"/>
        <v>Unknown</v>
      </c>
      <c r="L1594" t="s">
        <v>84</v>
      </c>
      <c r="M1594" t="s">
        <v>332</v>
      </c>
      <c r="N1594" t="s">
        <v>116</v>
      </c>
      <c r="O1594" t="s">
        <v>1363</v>
      </c>
      <c r="P1594" t="s">
        <v>288</v>
      </c>
      <c r="Q1594" t="s">
        <v>84</v>
      </c>
      <c r="R1594" t="s">
        <v>70</v>
      </c>
      <c r="S1594" t="s">
        <v>119</v>
      </c>
      <c r="T1594" t="s">
        <v>164</v>
      </c>
      <c r="U1594" t="s">
        <v>119</v>
      </c>
      <c r="V1594" t="s">
        <v>117</v>
      </c>
      <c r="W1594" t="s">
        <v>2214</v>
      </c>
      <c r="X1594" t="s">
        <v>60</v>
      </c>
      <c r="Y1594" t="s">
        <v>84</v>
      </c>
      <c r="Z1594" t="s">
        <v>84</v>
      </c>
      <c r="AA1594" t="s">
        <v>249</v>
      </c>
      <c r="AB1594" t="s">
        <v>789</v>
      </c>
      <c r="AC1594" t="s">
        <v>84</v>
      </c>
      <c r="AD1594" t="s">
        <v>451</v>
      </c>
      <c r="AE1594" t="s">
        <v>363</v>
      </c>
      <c r="AF1594" t="s">
        <v>84</v>
      </c>
      <c r="AG1594" t="s">
        <v>106</v>
      </c>
      <c r="AH1594" t="s">
        <v>194</v>
      </c>
      <c r="AI1594" t="s">
        <v>474</v>
      </c>
      <c r="AJ1594" t="s">
        <v>84</v>
      </c>
      <c r="AK1594" t="s">
        <v>332</v>
      </c>
      <c r="AL1594" t="s">
        <v>84</v>
      </c>
      <c r="AM1594" t="s">
        <v>84</v>
      </c>
      <c r="AN1594" t="s">
        <v>299</v>
      </c>
      <c r="AO1594" t="s">
        <v>78</v>
      </c>
      <c r="AP1594" t="s">
        <v>58</v>
      </c>
      <c r="AQ1594" t="s">
        <v>183</v>
      </c>
      <c r="AR1594" t="s">
        <v>64</v>
      </c>
      <c r="AS1594" t="s">
        <v>246</v>
      </c>
      <c r="AT1594" t="s">
        <v>84</v>
      </c>
      <c r="AU1594" t="s">
        <v>7144</v>
      </c>
    </row>
    <row r="1595" spans="1:47" hidden="1" x14ac:dyDescent="0.3">
      <c r="A1595" t="s">
        <v>7145</v>
      </c>
      <c r="B1595" t="s">
        <v>7146</v>
      </c>
      <c r="C1595" s="1" t="str">
        <f t="shared" si="150"/>
        <v>21:1154</v>
      </c>
      <c r="D1595" s="1" t="str">
        <f t="shared" si="151"/>
        <v>21:0325</v>
      </c>
      <c r="E1595" t="s">
        <v>7147</v>
      </c>
      <c r="F1595" t="s">
        <v>7148</v>
      </c>
      <c r="H1595">
        <v>64.650800000000004</v>
      </c>
      <c r="I1595">
        <v>-107.694</v>
      </c>
      <c r="J1595" s="1" t="str">
        <f t="shared" si="152"/>
        <v>Lake sediments</v>
      </c>
      <c r="K1595" s="1" t="str">
        <f t="shared" si="153"/>
        <v>Unknown</v>
      </c>
      <c r="L1595" t="s">
        <v>84</v>
      </c>
      <c r="M1595" t="s">
        <v>61</v>
      </c>
      <c r="N1595" t="s">
        <v>53</v>
      </c>
      <c r="O1595" t="s">
        <v>112</v>
      </c>
      <c r="P1595" t="s">
        <v>117</v>
      </c>
      <c r="Q1595" t="s">
        <v>84</v>
      </c>
      <c r="R1595" t="s">
        <v>548</v>
      </c>
      <c r="S1595" t="s">
        <v>60</v>
      </c>
      <c r="T1595" t="s">
        <v>101</v>
      </c>
      <c r="U1595" t="s">
        <v>81</v>
      </c>
      <c r="V1595" t="s">
        <v>137</v>
      </c>
      <c r="W1595" t="s">
        <v>1383</v>
      </c>
      <c r="X1595" t="s">
        <v>119</v>
      </c>
      <c r="Y1595" t="s">
        <v>84</v>
      </c>
      <c r="Z1595" t="s">
        <v>84</v>
      </c>
      <c r="AA1595" t="s">
        <v>337</v>
      </c>
      <c r="AB1595" t="s">
        <v>236</v>
      </c>
      <c r="AC1595" t="s">
        <v>84</v>
      </c>
      <c r="AD1595" t="s">
        <v>1315</v>
      </c>
      <c r="AE1595" t="s">
        <v>111</v>
      </c>
      <c r="AF1595" t="s">
        <v>84</v>
      </c>
      <c r="AG1595" t="s">
        <v>190</v>
      </c>
      <c r="AH1595" t="s">
        <v>71</v>
      </c>
      <c r="AI1595" t="s">
        <v>74</v>
      </c>
      <c r="AJ1595" t="s">
        <v>84</v>
      </c>
      <c r="AK1595" t="s">
        <v>398</v>
      </c>
      <c r="AL1595" t="s">
        <v>84</v>
      </c>
      <c r="AM1595" t="s">
        <v>84</v>
      </c>
      <c r="AN1595" t="s">
        <v>78</v>
      </c>
      <c r="AO1595" t="s">
        <v>78</v>
      </c>
      <c r="AP1595" t="s">
        <v>929</v>
      </c>
      <c r="AQ1595" t="s">
        <v>481</v>
      </c>
      <c r="AR1595" t="s">
        <v>64</v>
      </c>
      <c r="AS1595" t="s">
        <v>253</v>
      </c>
      <c r="AT1595" t="s">
        <v>84</v>
      </c>
      <c r="AU1595" t="s">
        <v>7149</v>
      </c>
    </row>
    <row r="1596" spans="1:47" hidden="1" x14ac:dyDescent="0.3">
      <c r="A1596" t="s">
        <v>7150</v>
      </c>
      <c r="B1596" t="s">
        <v>7151</v>
      </c>
      <c r="C1596" s="1" t="str">
        <f t="shared" si="150"/>
        <v>21:1154</v>
      </c>
      <c r="D1596" s="1" t="str">
        <f t="shared" si="151"/>
        <v>21:0325</v>
      </c>
      <c r="E1596" t="s">
        <v>7152</v>
      </c>
      <c r="F1596" t="s">
        <v>7153</v>
      </c>
      <c r="H1596">
        <v>64.701599999999999</v>
      </c>
      <c r="I1596">
        <v>-107.69499999999999</v>
      </c>
      <c r="J1596" s="1" t="str">
        <f t="shared" si="152"/>
        <v>Lake sediments</v>
      </c>
      <c r="K1596" s="1" t="str">
        <f t="shared" si="153"/>
        <v>Unknown</v>
      </c>
      <c r="L1596" t="s">
        <v>84</v>
      </c>
      <c r="M1596" t="s">
        <v>167</v>
      </c>
      <c r="N1596" t="s">
        <v>97</v>
      </c>
      <c r="O1596" t="s">
        <v>189</v>
      </c>
      <c r="P1596" t="s">
        <v>58</v>
      </c>
      <c r="Q1596" t="s">
        <v>84</v>
      </c>
      <c r="R1596" t="s">
        <v>106</v>
      </c>
      <c r="S1596" t="s">
        <v>114</v>
      </c>
      <c r="T1596" t="s">
        <v>106</v>
      </c>
      <c r="U1596" t="s">
        <v>97</v>
      </c>
      <c r="V1596" t="s">
        <v>300</v>
      </c>
      <c r="W1596" t="s">
        <v>7154</v>
      </c>
      <c r="X1596" t="s">
        <v>181</v>
      </c>
      <c r="Y1596" t="s">
        <v>84</v>
      </c>
      <c r="Z1596" t="s">
        <v>84</v>
      </c>
      <c r="AA1596" t="s">
        <v>413</v>
      </c>
      <c r="AB1596" t="s">
        <v>606</v>
      </c>
      <c r="AC1596" t="s">
        <v>84</v>
      </c>
      <c r="AD1596" t="s">
        <v>888</v>
      </c>
      <c r="AE1596" t="s">
        <v>120</v>
      </c>
      <c r="AF1596" t="s">
        <v>84</v>
      </c>
      <c r="AG1596" t="s">
        <v>93</v>
      </c>
      <c r="AH1596" t="s">
        <v>194</v>
      </c>
      <c r="AI1596" t="s">
        <v>209</v>
      </c>
      <c r="AJ1596" t="s">
        <v>84</v>
      </c>
      <c r="AK1596" t="s">
        <v>600</v>
      </c>
      <c r="AL1596" t="s">
        <v>84</v>
      </c>
      <c r="AM1596" t="s">
        <v>84</v>
      </c>
      <c r="AN1596" t="s">
        <v>154</v>
      </c>
      <c r="AO1596" t="s">
        <v>78</v>
      </c>
      <c r="AP1596" t="s">
        <v>474</v>
      </c>
      <c r="AQ1596" t="s">
        <v>105</v>
      </c>
      <c r="AR1596" t="s">
        <v>63</v>
      </c>
      <c r="AS1596" t="s">
        <v>139</v>
      </c>
      <c r="AT1596" t="s">
        <v>84</v>
      </c>
      <c r="AU1596" t="s">
        <v>7155</v>
      </c>
    </row>
    <row r="1597" spans="1:47" hidden="1" x14ac:dyDescent="0.3">
      <c r="A1597" t="s">
        <v>7156</v>
      </c>
      <c r="B1597" t="s">
        <v>7157</v>
      </c>
      <c r="C1597" s="1" t="str">
        <f t="shared" si="150"/>
        <v>21:1154</v>
      </c>
      <c r="D1597" s="1" t="str">
        <f t="shared" si="151"/>
        <v>21:0325</v>
      </c>
      <c r="E1597" t="s">
        <v>7158</v>
      </c>
      <c r="F1597" t="s">
        <v>7159</v>
      </c>
      <c r="H1597">
        <v>64.7286</v>
      </c>
      <c r="I1597">
        <v>-107.67700000000001</v>
      </c>
      <c r="J1597" s="1" t="str">
        <f t="shared" si="152"/>
        <v>Lake sediments</v>
      </c>
      <c r="K1597" s="1" t="str">
        <f t="shared" si="153"/>
        <v>Unknown</v>
      </c>
      <c r="L1597" t="s">
        <v>84</v>
      </c>
      <c r="M1597" t="s">
        <v>92</v>
      </c>
      <c r="N1597" t="s">
        <v>209</v>
      </c>
      <c r="O1597" t="s">
        <v>282</v>
      </c>
      <c r="P1597" t="s">
        <v>348</v>
      </c>
      <c r="Q1597" t="s">
        <v>84</v>
      </c>
      <c r="R1597" t="s">
        <v>197</v>
      </c>
      <c r="S1597" t="s">
        <v>58</v>
      </c>
      <c r="T1597" t="s">
        <v>234</v>
      </c>
      <c r="U1597" t="s">
        <v>81</v>
      </c>
      <c r="V1597" t="s">
        <v>61</v>
      </c>
      <c r="W1597" t="s">
        <v>390</v>
      </c>
      <c r="X1597" t="s">
        <v>119</v>
      </c>
      <c r="Y1597" t="s">
        <v>84</v>
      </c>
      <c r="Z1597" t="s">
        <v>84</v>
      </c>
      <c r="AA1597" t="s">
        <v>814</v>
      </c>
      <c r="AB1597" t="s">
        <v>274</v>
      </c>
      <c r="AC1597" t="s">
        <v>84</v>
      </c>
      <c r="AD1597" t="s">
        <v>1315</v>
      </c>
      <c r="AE1597" t="s">
        <v>470</v>
      </c>
      <c r="AF1597" t="s">
        <v>84</v>
      </c>
      <c r="AG1597" t="s">
        <v>206</v>
      </c>
      <c r="AH1597" t="s">
        <v>71</v>
      </c>
      <c r="AI1597" t="s">
        <v>195</v>
      </c>
      <c r="AJ1597" t="s">
        <v>84</v>
      </c>
      <c r="AK1597" t="s">
        <v>314</v>
      </c>
      <c r="AL1597" t="s">
        <v>84</v>
      </c>
      <c r="AM1597" t="s">
        <v>84</v>
      </c>
      <c r="AN1597" t="s">
        <v>117</v>
      </c>
      <c r="AO1597" t="s">
        <v>78</v>
      </c>
      <c r="AP1597" t="s">
        <v>252</v>
      </c>
      <c r="AQ1597" t="s">
        <v>167</v>
      </c>
      <c r="AR1597" t="s">
        <v>56</v>
      </c>
      <c r="AS1597" t="s">
        <v>253</v>
      </c>
      <c r="AT1597" t="s">
        <v>84</v>
      </c>
      <c r="AU1597" t="s">
        <v>7160</v>
      </c>
    </row>
    <row r="1598" spans="1:47" hidden="1" x14ac:dyDescent="0.3">
      <c r="A1598" t="s">
        <v>7161</v>
      </c>
      <c r="B1598" t="s">
        <v>7162</v>
      </c>
      <c r="C1598" s="1" t="str">
        <f t="shared" si="150"/>
        <v>21:1154</v>
      </c>
      <c r="D1598" s="1" t="str">
        <f t="shared" si="151"/>
        <v>21:0325</v>
      </c>
      <c r="E1598" t="s">
        <v>7163</v>
      </c>
      <c r="F1598" t="s">
        <v>7164</v>
      </c>
      <c r="H1598">
        <v>64.790099999999995</v>
      </c>
      <c r="I1598">
        <v>-107.645</v>
      </c>
      <c r="J1598" s="1" t="str">
        <f t="shared" si="152"/>
        <v>Lake sediments</v>
      </c>
      <c r="K1598" s="1" t="str">
        <f t="shared" si="153"/>
        <v>Unknown</v>
      </c>
      <c r="L1598" t="s">
        <v>84</v>
      </c>
      <c r="M1598" t="s">
        <v>196</v>
      </c>
      <c r="N1598" t="s">
        <v>60</v>
      </c>
      <c r="O1598" t="s">
        <v>743</v>
      </c>
      <c r="P1598" t="s">
        <v>52</v>
      </c>
      <c r="Q1598" t="s">
        <v>84</v>
      </c>
      <c r="R1598" t="s">
        <v>146</v>
      </c>
      <c r="S1598" t="s">
        <v>79</v>
      </c>
      <c r="T1598" t="s">
        <v>93</v>
      </c>
      <c r="U1598" t="s">
        <v>56</v>
      </c>
      <c r="V1598" t="s">
        <v>117</v>
      </c>
      <c r="W1598" t="s">
        <v>479</v>
      </c>
      <c r="X1598" t="s">
        <v>97</v>
      </c>
      <c r="Y1598" t="s">
        <v>84</v>
      </c>
      <c r="Z1598" t="s">
        <v>84</v>
      </c>
      <c r="AA1598" t="s">
        <v>382</v>
      </c>
      <c r="AB1598" t="s">
        <v>391</v>
      </c>
      <c r="AC1598" t="s">
        <v>84</v>
      </c>
      <c r="AD1598" t="s">
        <v>1862</v>
      </c>
      <c r="AE1598" t="s">
        <v>346</v>
      </c>
      <c r="AF1598" t="s">
        <v>84</v>
      </c>
      <c r="AG1598" t="s">
        <v>59</v>
      </c>
      <c r="AH1598" t="s">
        <v>102</v>
      </c>
      <c r="AI1598" t="s">
        <v>166</v>
      </c>
      <c r="AJ1598" t="s">
        <v>84</v>
      </c>
      <c r="AK1598" t="s">
        <v>430</v>
      </c>
      <c r="AL1598" t="s">
        <v>84</v>
      </c>
      <c r="AM1598" t="s">
        <v>84</v>
      </c>
      <c r="AN1598" t="s">
        <v>78</v>
      </c>
      <c r="AO1598" t="s">
        <v>219</v>
      </c>
      <c r="AP1598" t="s">
        <v>72</v>
      </c>
      <c r="AQ1598" t="s">
        <v>339</v>
      </c>
      <c r="AR1598" t="s">
        <v>64</v>
      </c>
      <c r="AS1598" t="s">
        <v>246</v>
      </c>
      <c r="AT1598" t="s">
        <v>84</v>
      </c>
      <c r="AU1598" t="s">
        <v>7165</v>
      </c>
    </row>
    <row r="1599" spans="1:47" hidden="1" x14ac:dyDescent="0.3">
      <c r="A1599" t="s">
        <v>7166</v>
      </c>
      <c r="B1599" t="s">
        <v>7167</v>
      </c>
      <c r="C1599" s="1" t="str">
        <f t="shared" si="150"/>
        <v>21:1154</v>
      </c>
      <c r="D1599" s="1" t="str">
        <f t="shared" si="151"/>
        <v>21:0325</v>
      </c>
      <c r="E1599" t="s">
        <v>7168</v>
      </c>
      <c r="F1599" t="s">
        <v>7169</v>
      </c>
      <c r="H1599">
        <v>64.830799999999996</v>
      </c>
      <c r="I1599">
        <v>-107.592</v>
      </c>
      <c r="J1599" s="1" t="str">
        <f t="shared" si="152"/>
        <v>Lake sediments</v>
      </c>
      <c r="K1599" s="1" t="str">
        <f t="shared" si="153"/>
        <v>Unknown</v>
      </c>
      <c r="L1599" t="s">
        <v>84</v>
      </c>
      <c r="M1599" t="s">
        <v>332</v>
      </c>
      <c r="N1599" t="s">
        <v>60</v>
      </c>
      <c r="O1599" t="s">
        <v>233</v>
      </c>
      <c r="P1599" t="s">
        <v>161</v>
      </c>
      <c r="Q1599" t="s">
        <v>84</v>
      </c>
      <c r="R1599" t="s">
        <v>106</v>
      </c>
      <c r="S1599" t="s">
        <v>281</v>
      </c>
      <c r="T1599" t="s">
        <v>234</v>
      </c>
      <c r="U1599" t="s">
        <v>56</v>
      </c>
      <c r="V1599" t="s">
        <v>253</v>
      </c>
      <c r="W1599" t="s">
        <v>1260</v>
      </c>
      <c r="X1599" t="s">
        <v>97</v>
      </c>
      <c r="Y1599" t="s">
        <v>84</v>
      </c>
      <c r="Z1599" t="s">
        <v>84</v>
      </c>
      <c r="AA1599" t="s">
        <v>316</v>
      </c>
      <c r="AB1599" t="s">
        <v>150</v>
      </c>
      <c r="AC1599" t="s">
        <v>84</v>
      </c>
      <c r="AD1599" t="s">
        <v>915</v>
      </c>
      <c r="AE1599" t="s">
        <v>120</v>
      </c>
      <c r="AF1599" t="s">
        <v>84</v>
      </c>
      <c r="AG1599" t="s">
        <v>218</v>
      </c>
      <c r="AH1599" t="s">
        <v>71</v>
      </c>
      <c r="AI1599" t="s">
        <v>58</v>
      </c>
      <c r="AJ1599" t="s">
        <v>84</v>
      </c>
      <c r="AK1599" t="s">
        <v>321</v>
      </c>
      <c r="AL1599" t="s">
        <v>84</v>
      </c>
      <c r="AM1599" t="s">
        <v>84</v>
      </c>
      <c r="AN1599" t="s">
        <v>78</v>
      </c>
      <c r="AO1599" t="s">
        <v>78</v>
      </c>
      <c r="AP1599" t="s">
        <v>250</v>
      </c>
      <c r="AQ1599" t="s">
        <v>155</v>
      </c>
      <c r="AR1599" t="s">
        <v>64</v>
      </c>
      <c r="AS1599" t="s">
        <v>81</v>
      </c>
      <c r="AT1599" t="s">
        <v>84</v>
      </c>
      <c r="AU1599" t="s">
        <v>7170</v>
      </c>
    </row>
    <row r="1600" spans="1:47" hidden="1" x14ac:dyDescent="0.3">
      <c r="A1600" t="s">
        <v>7171</v>
      </c>
      <c r="B1600" t="s">
        <v>7172</v>
      </c>
      <c r="C1600" s="1" t="str">
        <f t="shared" si="150"/>
        <v>21:1154</v>
      </c>
      <c r="D1600" s="1" t="str">
        <f t="shared" si="151"/>
        <v>21:0325</v>
      </c>
      <c r="E1600" t="s">
        <v>7173</v>
      </c>
      <c r="F1600" t="s">
        <v>7174</v>
      </c>
      <c r="H1600">
        <v>64.801400000000001</v>
      </c>
      <c r="I1600">
        <v>-107.548</v>
      </c>
      <c r="J1600" s="1" t="str">
        <f t="shared" si="152"/>
        <v>Lake sediments</v>
      </c>
      <c r="K1600" s="1" t="str">
        <f t="shared" si="153"/>
        <v>Unknown</v>
      </c>
      <c r="L1600" t="s">
        <v>84</v>
      </c>
      <c r="M1600" t="s">
        <v>126</v>
      </c>
      <c r="N1600" t="s">
        <v>53</v>
      </c>
      <c r="O1600" t="s">
        <v>457</v>
      </c>
      <c r="P1600" t="s">
        <v>297</v>
      </c>
      <c r="Q1600" t="s">
        <v>84</v>
      </c>
      <c r="R1600" t="s">
        <v>413</v>
      </c>
      <c r="S1600" t="s">
        <v>97</v>
      </c>
      <c r="T1600" t="s">
        <v>149</v>
      </c>
      <c r="U1600" t="s">
        <v>81</v>
      </c>
      <c r="V1600" t="s">
        <v>219</v>
      </c>
      <c r="W1600" t="s">
        <v>383</v>
      </c>
      <c r="X1600" t="s">
        <v>63</v>
      </c>
      <c r="Y1600" t="s">
        <v>84</v>
      </c>
      <c r="Z1600" t="s">
        <v>84</v>
      </c>
      <c r="AA1600" t="s">
        <v>276</v>
      </c>
      <c r="AB1600" t="s">
        <v>274</v>
      </c>
      <c r="AC1600" t="s">
        <v>84</v>
      </c>
      <c r="AD1600" t="s">
        <v>963</v>
      </c>
      <c r="AE1600" t="s">
        <v>111</v>
      </c>
      <c r="AF1600" t="s">
        <v>84</v>
      </c>
      <c r="AG1600" t="s">
        <v>272</v>
      </c>
      <c r="AH1600" t="s">
        <v>71</v>
      </c>
      <c r="AI1600" t="s">
        <v>321</v>
      </c>
      <c r="AJ1600" t="s">
        <v>84</v>
      </c>
      <c r="AK1600" t="s">
        <v>405</v>
      </c>
      <c r="AL1600" t="s">
        <v>84</v>
      </c>
      <c r="AM1600" t="s">
        <v>84</v>
      </c>
      <c r="AN1600" t="s">
        <v>78</v>
      </c>
      <c r="AO1600" t="s">
        <v>78</v>
      </c>
      <c r="AP1600" t="s">
        <v>161</v>
      </c>
      <c r="AQ1600" t="s">
        <v>55</v>
      </c>
      <c r="AR1600" t="s">
        <v>64</v>
      </c>
      <c r="AS1600" t="s">
        <v>253</v>
      </c>
      <c r="AT1600" t="s">
        <v>84</v>
      </c>
      <c r="AU1600" t="s">
        <v>7175</v>
      </c>
    </row>
    <row r="1601" spans="1:47" hidden="1" x14ac:dyDescent="0.3">
      <c r="A1601" t="s">
        <v>7176</v>
      </c>
      <c r="B1601" t="s">
        <v>7177</v>
      </c>
      <c r="C1601" s="1" t="str">
        <f t="shared" si="150"/>
        <v>21:1154</v>
      </c>
      <c r="D1601" s="1" t="str">
        <f t="shared" si="151"/>
        <v>21:0325</v>
      </c>
      <c r="E1601" t="s">
        <v>7178</v>
      </c>
      <c r="F1601" t="s">
        <v>7179</v>
      </c>
      <c r="H1601">
        <v>64.742900000000006</v>
      </c>
      <c r="I1601">
        <v>-107.54600000000001</v>
      </c>
      <c r="J1601" s="1" t="str">
        <f t="shared" si="152"/>
        <v>Lake sediments</v>
      </c>
      <c r="K1601" s="1" t="str">
        <f t="shared" si="153"/>
        <v>Unknown</v>
      </c>
      <c r="L1601" t="s">
        <v>84</v>
      </c>
      <c r="M1601" t="s">
        <v>81</v>
      </c>
      <c r="N1601" t="s">
        <v>53</v>
      </c>
      <c r="O1601" t="s">
        <v>504</v>
      </c>
      <c r="P1601" t="s">
        <v>339</v>
      </c>
      <c r="Q1601" t="s">
        <v>84</v>
      </c>
      <c r="R1601" t="s">
        <v>57</v>
      </c>
      <c r="S1601" t="s">
        <v>119</v>
      </c>
      <c r="T1601" t="s">
        <v>211</v>
      </c>
      <c r="U1601" t="s">
        <v>56</v>
      </c>
      <c r="V1601" t="s">
        <v>95</v>
      </c>
      <c r="W1601" t="s">
        <v>1277</v>
      </c>
      <c r="X1601" t="s">
        <v>119</v>
      </c>
      <c r="Y1601" t="s">
        <v>84</v>
      </c>
      <c r="Z1601" t="s">
        <v>84</v>
      </c>
      <c r="AA1601" t="s">
        <v>65</v>
      </c>
      <c r="AB1601" t="s">
        <v>134</v>
      </c>
      <c r="AC1601" t="s">
        <v>84</v>
      </c>
      <c r="AD1601" t="s">
        <v>1492</v>
      </c>
      <c r="AE1601" t="s">
        <v>336</v>
      </c>
      <c r="AF1601" t="s">
        <v>84</v>
      </c>
      <c r="AG1601" t="s">
        <v>272</v>
      </c>
      <c r="AH1601" t="s">
        <v>194</v>
      </c>
      <c r="AI1601" t="s">
        <v>195</v>
      </c>
      <c r="AJ1601" t="s">
        <v>84</v>
      </c>
      <c r="AK1601" t="s">
        <v>181</v>
      </c>
      <c r="AL1601" t="s">
        <v>84</v>
      </c>
      <c r="AM1601" t="s">
        <v>84</v>
      </c>
      <c r="AN1601" t="s">
        <v>78</v>
      </c>
      <c r="AO1601" t="s">
        <v>219</v>
      </c>
      <c r="AP1601" t="s">
        <v>58</v>
      </c>
      <c r="AQ1601" t="s">
        <v>91</v>
      </c>
      <c r="AR1601" t="s">
        <v>64</v>
      </c>
      <c r="AS1601" t="s">
        <v>81</v>
      </c>
      <c r="AT1601" t="s">
        <v>84</v>
      </c>
      <c r="AU1601" t="s">
        <v>7180</v>
      </c>
    </row>
    <row r="1602" spans="1:47" hidden="1" x14ac:dyDescent="0.3">
      <c r="A1602" t="s">
        <v>7181</v>
      </c>
      <c r="B1602" t="s">
        <v>7182</v>
      </c>
      <c r="C1602" s="1" t="str">
        <f t="shared" si="150"/>
        <v>21:1154</v>
      </c>
      <c r="D1602" s="1" t="str">
        <f t="shared" si="151"/>
        <v>21:0325</v>
      </c>
      <c r="E1602" t="s">
        <v>7183</v>
      </c>
      <c r="F1602" t="s">
        <v>7184</v>
      </c>
      <c r="H1602">
        <v>64.7102</v>
      </c>
      <c r="I1602">
        <v>-107.571</v>
      </c>
      <c r="J1602" s="1" t="str">
        <f t="shared" si="152"/>
        <v>Lake sediments</v>
      </c>
      <c r="K1602" s="1" t="str">
        <f t="shared" si="153"/>
        <v>Unknown</v>
      </c>
      <c r="L1602" t="s">
        <v>84</v>
      </c>
      <c r="M1602" t="s">
        <v>55</v>
      </c>
      <c r="N1602" t="s">
        <v>53</v>
      </c>
      <c r="O1602" t="s">
        <v>233</v>
      </c>
      <c r="P1602" t="s">
        <v>105</v>
      </c>
      <c r="Q1602" t="s">
        <v>84</v>
      </c>
      <c r="R1602" t="s">
        <v>369</v>
      </c>
      <c r="S1602" t="s">
        <v>63</v>
      </c>
      <c r="T1602" t="s">
        <v>68</v>
      </c>
      <c r="U1602" t="s">
        <v>116</v>
      </c>
      <c r="V1602" t="s">
        <v>259</v>
      </c>
      <c r="W1602" t="s">
        <v>441</v>
      </c>
      <c r="X1602" t="s">
        <v>97</v>
      </c>
      <c r="Y1602" t="s">
        <v>84</v>
      </c>
      <c r="Z1602" t="s">
        <v>84</v>
      </c>
      <c r="AA1602" t="s">
        <v>336</v>
      </c>
      <c r="AB1602" t="s">
        <v>236</v>
      </c>
      <c r="AC1602" t="s">
        <v>84</v>
      </c>
      <c r="AD1602" t="s">
        <v>61</v>
      </c>
      <c r="AE1602" t="s">
        <v>162</v>
      </c>
      <c r="AF1602" t="s">
        <v>84</v>
      </c>
      <c r="AG1602" t="s">
        <v>692</v>
      </c>
      <c r="AH1602" t="s">
        <v>194</v>
      </c>
      <c r="AI1602" t="s">
        <v>584</v>
      </c>
      <c r="AJ1602" t="s">
        <v>84</v>
      </c>
      <c r="AK1602" t="s">
        <v>167</v>
      </c>
      <c r="AL1602" t="s">
        <v>84</v>
      </c>
      <c r="AM1602" t="s">
        <v>84</v>
      </c>
      <c r="AN1602" t="s">
        <v>78</v>
      </c>
      <c r="AO1602" t="s">
        <v>78</v>
      </c>
      <c r="AP1602" t="s">
        <v>207</v>
      </c>
      <c r="AQ1602" t="s">
        <v>473</v>
      </c>
      <c r="AR1602" t="s">
        <v>64</v>
      </c>
      <c r="AS1602" t="s">
        <v>253</v>
      </c>
      <c r="AT1602" t="s">
        <v>84</v>
      </c>
      <c r="AU1602" t="s">
        <v>7185</v>
      </c>
    </row>
    <row r="1603" spans="1:47" hidden="1" x14ac:dyDescent="0.3">
      <c r="A1603" t="s">
        <v>7186</v>
      </c>
      <c r="B1603" t="s">
        <v>7187</v>
      </c>
      <c r="C1603" s="1" t="str">
        <f t="shared" si="150"/>
        <v>21:1154</v>
      </c>
      <c r="D1603" s="1" t="str">
        <f t="shared" si="151"/>
        <v>21:0325</v>
      </c>
      <c r="E1603" t="s">
        <v>7188</v>
      </c>
      <c r="F1603" t="s">
        <v>7189</v>
      </c>
      <c r="H1603">
        <v>64.666700000000006</v>
      </c>
      <c r="I1603">
        <v>-107.59099999999999</v>
      </c>
      <c r="J1603" s="1" t="str">
        <f t="shared" si="152"/>
        <v>Lake sediments</v>
      </c>
      <c r="K1603" s="1" t="str">
        <f t="shared" si="153"/>
        <v>Unknown</v>
      </c>
      <c r="L1603" t="s">
        <v>84</v>
      </c>
      <c r="M1603" t="s">
        <v>61</v>
      </c>
      <c r="N1603" t="s">
        <v>53</v>
      </c>
      <c r="O1603" t="s">
        <v>707</v>
      </c>
      <c r="P1603" t="s">
        <v>117</v>
      </c>
      <c r="Q1603" t="s">
        <v>84</v>
      </c>
      <c r="R1603" t="s">
        <v>318</v>
      </c>
      <c r="S1603" t="s">
        <v>116</v>
      </c>
      <c r="T1603" t="s">
        <v>507</v>
      </c>
      <c r="U1603" t="s">
        <v>81</v>
      </c>
      <c r="V1603" t="s">
        <v>168</v>
      </c>
      <c r="W1603" t="s">
        <v>154</v>
      </c>
      <c r="X1603" t="s">
        <v>97</v>
      </c>
      <c r="Y1603" t="s">
        <v>84</v>
      </c>
      <c r="Z1603" t="s">
        <v>84</v>
      </c>
      <c r="AA1603" t="s">
        <v>269</v>
      </c>
      <c r="AB1603" t="s">
        <v>964</v>
      </c>
      <c r="AC1603" t="s">
        <v>84</v>
      </c>
      <c r="AD1603" t="s">
        <v>1354</v>
      </c>
      <c r="AE1603" t="s">
        <v>260</v>
      </c>
      <c r="AF1603" t="s">
        <v>84</v>
      </c>
      <c r="AG1603" t="s">
        <v>414</v>
      </c>
      <c r="AH1603" t="s">
        <v>71</v>
      </c>
      <c r="AI1603" t="s">
        <v>196</v>
      </c>
      <c r="AJ1603" t="s">
        <v>84</v>
      </c>
      <c r="AK1603" t="s">
        <v>56</v>
      </c>
      <c r="AL1603" t="s">
        <v>84</v>
      </c>
      <c r="AM1603" t="s">
        <v>84</v>
      </c>
      <c r="AN1603" t="s">
        <v>78</v>
      </c>
      <c r="AO1603" t="s">
        <v>78</v>
      </c>
      <c r="AP1603" t="s">
        <v>74</v>
      </c>
      <c r="AQ1603" t="s">
        <v>436</v>
      </c>
      <c r="AR1603" t="s">
        <v>64</v>
      </c>
      <c r="AS1603" t="s">
        <v>117</v>
      </c>
      <c r="AT1603" t="s">
        <v>84</v>
      </c>
      <c r="AU1603" t="s">
        <v>7190</v>
      </c>
    </row>
    <row r="1604" spans="1:47" hidden="1" x14ac:dyDescent="0.3">
      <c r="A1604" t="s">
        <v>7191</v>
      </c>
      <c r="B1604" t="s">
        <v>7192</v>
      </c>
      <c r="C1604" s="1" t="str">
        <f t="shared" si="150"/>
        <v>21:1154</v>
      </c>
      <c r="D1604" s="1" t="str">
        <f t="shared" si="151"/>
        <v>21:0325</v>
      </c>
      <c r="E1604" t="s">
        <v>7193</v>
      </c>
      <c r="F1604" t="s">
        <v>7194</v>
      </c>
      <c r="H1604">
        <v>64.674599999999998</v>
      </c>
      <c r="I1604">
        <v>-107.505</v>
      </c>
      <c r="J1604" s="1" t="str">
        <f t="shared" si="152"/>
        <v>Lake sediments</v>
      </c>
      <c r="K1604" s="1" t="str">
        <f t="shared" si="153"/>
        <v>Unknown</v>
      </c>
      <c r="L1604" t="s">
        <v>84</v>
      </c>
      <c r="M1604" t="s">
        <v>196</v>
      </c>
      <c r="N1604" t="s">
        <v>56</v>
      </c>
      <c r="O1604" t="s">
        <v>315</v>
      </c>
      <c r="P1604" t="s">
        <v>166</v>
      </c>
      <c r="Q1604" t="s">
        <v>84</v>
      </c>
      <c r="R1604" t="s">
        <v>123</v>
      </c>
      <c r="S1604" t="s">
        <v>63</v>
      </c>
      <c r="T1604" t="s">
        <v>284</v>
      </c>
      <c r="U1604" t="s">
        <v>116</v>
      </c>
      <c r="V1604" t="s">
        <v>154</v>
      </c>
      <c r="W1604" t="s">
        <v>658</v>
      </c>
      <c r="X1604" t="s">
        <v>97</v>
      </c>
      <c r="Y1604" t="s">
        <v>84</v>
      </c>
      <c r="Z1604" t="s">
        <v>84</v>
      </c>
      <c r="AA1604" t="s">
        <v>206</v>
      </c>
      <c r="AB1604" t="s">
        <v>408</v>
      </c>
      <c r="AC1604" t="s">
        <v>84</v>
      </c>
      <c r="AD1604" t="s">
        <v>353</v>
      </c>
      <c r="AE1604" t="s">
        <v>223</v>
      </c>
      <c r="AF1604" t="s">
        <v>84</v>
      </c>
      <c r="AG1604" t="s">
        <v>389</v>
      </c>
      <c r="AH1604" t="s">
        <v>983</v>
      </c>
      <c r="AI1604" t="s">
        <v>929</v>
      </c>
      <c r="AJ1604" t="s">
        <v>84</v>
      </c>
      <c r="AK1604" t="s">
        <v>103</v>
      </c>
      <c r="AL1604" t="s">
        <v>84</v>
      </c>
      <c r="AM1604" t="s">
        <v>84</v>
      </c>
      <c r="AN1604" t="s">
        <v>104</v>
      </c>
      <c r="AO1604" t="s">
        <v>137</v>
      </c>
      <c r="AP1604" t="s">
        <v>119</v>
      </c>
      <c r="AQ1604" t="s">
        <v>58</v>
      </c>
      <c r="AR1604" t="s">
        <v>64</v>
      </c>
      <c r="AS1604" t="s">
        <v>139</v>
      </c>
      <c r="AT1604" t="s">
        <v>84</v>
      </c>
      <c r="AU1604" t="s">
        <v>7195</v>
      </c>
    </row>
    <row r="1605" spans="1:47" hidden="1" x14ac:dyDescent="0.3">
      <c r="A1605" t="s">
        <v>7196</v>
      </c>
      <c r="B1605" t="s">
        <v>7197</v>
      </c>
      <c r="C1605" s="1" t="str">
        <f t="shared" si="150"/>
        <v>21:1154</v>
      </c>
      <c r="D1605" s="1" t="str">
        <f t="shared" si="151"/>
        <v>21:0325</v>
      </c>
      <c r="E1605" t="s">
        <v>7198</v>
      </c>
      <c r="F1605" t="s">
        <v>7199</v>
      </c>
      <c r="H1605">
        <v>64.659599999999998</v>
      </c>
      <c r="I1605">
        <v>-107.43899999999999</v>
      </c>
      <c r="J1605" s="1" t="str">
        <f t="shared" si="152"/>
        <v>Lake sediments</v>
      </c>
      <c r="K1605" s="1" t="str">
        <f t="shared" si="153"/>
        <v>Unknown</v>
      </c>
      <c r="L1605" t="s">
        <v>84</v>
      </c>
      <c r="M1605" t="s">
        <v>147</v>
      </c>
      <c r="N1605" t="s">
        <v>81</v>
      </c>
      <c r="O1605" t="s">
        <v>375</v>
      </c>
      <c r="P1605" t="s">
        <v>77</v>
      </c>
      <c r="Q1605" t="s">
        <v>84</v>
      </c>
      <c r="R1605" t="s">
        <v>65</v>
      </c>
      <c r="S1605" t="s">
        <v>116</v>
      </c>
      <c r="T1605" t="s">
        <v>111</v>
      </c>
      <c r="U1605" t="s">
        <v>64</v>
      </c>
      <c r="V1605" t="s">
        <v>137</v>
      </c>
      <c r="W1605" t="s">
        <v>1483</v>
      </c>
      <c r="X1605" t="s">
        <v>119</v>
      </c>
      <c r="Y1605" t="s">
        <v>84</v>
      </c>
      <c r="Z1605" t="s">
        <v>84</v>
      </c>
      <c r="AA1605" t="s">
        <v>419</v>
      </c>
      <c r="AB1605" t="s">
        <v>428</v>
      </c>
      <c r="AC1605" t="s">
        <v>84</v>
      </c>
      <c r="AD1605" t="s">
        <v>353</v>
      </c>
      <c r="AE1605" t="s">
        <v>225</v>
      </c>
      <c r="AF1605" t="s">
        <v>84</v>
      </c>
      <c r="AG1605" t="s">
        <v>814</v>
      </c>
      <c r="AH1605" t="s">
        <v>71</v>
      </c>
      <c r="AI1605" t="s">
        <v>339</v>
      </c>
      <c r="AJ1605" t="s">
        <v>84</v>
      </c>
      <c r="AK1605" t="s">
        <v>340</v>
      </c>
      <c r="AL1605" t="s">
        <v>84</v>
      </c>
      <c r="AM1605" t="s">
        <v>84</v>
      </c>
      <c r="AN1605" t="s">
        <v>78</v>
      </c>
      <c r="AO1605" t="s">
        <v>78</v>
      </c>
      <c r="AP1605" t="s">
        <v>288</v>
      </c>
      <c r="AQ1605" t="s">
        <v>299</v>
      </c>
      <c r="AR1605" t="s">
        <v>64</v>
      </c>
      <c r="AS1605" t="s">
        <v>61</v>
      </c>
      <c r="AT1605" t="s">
        <v>84</v>
      </c>
      <c r="AU1605" t="s">
        <v>7200</v>
      </c>
    </row>
    <row r="1606" spans="1:47" hidden="1" x14ac:dyDescent="0.3">
      <c r="A1606" t="s">
        <v>7201</v>
      </c>
      <c r="B1606" t="s">
        <v>7202</v>
      </c>
      <c r="C1606" s="1" t="str">
        <f t="shared" si="150"/>
        <v>21:1154</v>
      </c>
      <c r="D1606" s="1" t="str">
        <f t="shared" si="151"/>
        <v>21:0325</v>
      </c>
      <c r="E1606" t="s">
        <v>7203</v>
      </c>
      <c r="F1606" t="s">
        <v>7204</v>
      </c>
      <c r="H1606">
        <v>64.627200000000002</v>
      </c>
      <c r="I1606">
        <v>-107.35</v>
      </c>
      <c r="J1606" s="1" t="str">
        <f t="shared" si="152"/>
        <v>Lake sediments</v>
      </c>
      <c r="K1606" s="1" t="str">
        <f t="shared" si="153"/>
        <v>Unknown</v>
      </c>
      <c r="L1606" t="s">
        <v>84</v>
      </c>
      <c r="M1606" t="s">
        <v>137</v>
      </c>
      <c r="N1606" t="s">
        <v>53</v>
      </c>
      <c r="O1606" t="s">
        <v>245</v>
      </c>
      <c r="P1606" t="s">
        <v>55</v>
      </c>
      <c r="Q1606" t="s">
        <v>84</v>
      </c>
      <c r="R1606" t="s">
        <v>120</v>
      </c>
      <c r="S1606" t="s">
        <v>116</v>
      </c>
      <c r="T1606" t="s">
        <v>287</v>
      </c>
      <c r="U1606" t="s">
        <v>259</v>
      </c>
      <c r="V1606" t="s">
        <v>168</v>
      </c>
      <c r="W1606" t="s">
        <v>3553</v>
      </c>
      <c r="X1606" t="s">
        <v>97</v>
      </c>
      <c r="Y1606" t="s">
        <v>84</v>
      </c>
      <c r="Z1606" t="s">
        <v>84</v>
      </c>
      <c r="AA1606" t="s">
        <v>111</v>
      </c>
      <c r="AB1606" t="s">
        <v>306</v>
      </c>
      <c r="AC1606" t="s">
        <v>84</v>
      </c>
      <c r="AD1606" t="s">
        <v>451</v>
      </c>
      <c r="AE1606" t="s">
        <v>79</v>
      </c>
      <c r="AF1606" t="s">
        <v>84</v>
      </c>
      <c r="AG1606" t="s">
        <v>249</v>
      </c>
      <c r="AH1606" t="s">
        <v>71</v>
      </c>
      <c r="AI1606" t="s">
        <v>355</v>
      </c>
      <c r="AJ1606" t="s">
        <v>84</v>
      </c>
      <c r="AK1606" t="s">
        <v>170</v>
      </c>
      <c r="AL1606" t="s">
        <v>84</v>
      </c>
      <c r="AM1606" t="s">
        <v>84</v>
      </c>
      <c r="AN1606" t="s">
        <v>168</v>
      </c>
      <c r="AO1606" t="s">
        <v>78</v>
      </c>
      <c r="AP1606" t="s">
        <v>208</v>
      </c>
      <c r="AQ1606" t="s">
        <v>271</v>
      </c>
      <c r="AR1606" t="s">
        <v>64</v>
      </c>
      <c r="AS1606" t="s">
        <v>61</v>
      </c>
      <c r="AT1606" t="s">
        <v>84</v>
      </c>
      <c r="AU1606" t="s">
        <v>7205</v>
      </c>
    </row>
    <row r="1607" spans="1:47" hidden="1" x14ac:dyDescent="0.3">
      <c r="A1607" t="s">
        <v>7206</v>
      </c>
      <c r="B1607" t="s">
        <v>7207</v>
      </c>
      <c r="C1607" s="1" t="str">
        <f t="shared" si="150"/>
        <v>21:1154</v>
      </c>
      <c r="D1607" s="1" t="str">
        <f t="shared" si="151"/>
        <v>21:0325</v>
      </c>
      <c r="E1607" t="s">
        <v>7208</v>
      </c>
      <c r="F1607" t="s">
        <v>7209</v>
      </c>
      <c r="H1607">
        <v>64.575299999999999</v>
      </c>
      <c r="I1607">
        <v>-107.33499999999999</v>
      </c>
      <c r="J1607" s="1" t="str">
        <f t="shared" si="152"/>
        <v>Lake sediments</v>
      </c>
      <c r="K1607" s="1" t="str">
        <f t="shared" si="153"/>
        <v>Unknown</v>
      </c>
      <c r="L1607" t="s">
        <v>84</v>
      </c>
      <c r="M1607" t="s">
        <v>81</v>
      </c>
      <c r="N1607" t="s">
        <v>53</v>
      </c>
      <c r="O1607" t="s">
        <v>1298</v>
      </c>
      <c r="P1607" t="s">
        <v>78</v>
      </c>
      <c r="Q1607" t="s">
        <v>84</v>
      </c>
      <c r="R1607" t="s">
        <v>336</v>
      </c>
      <c r="S1607" t="s">
        <v>81</v>
      </c>
      <c r="T1607" t="s">
        <v>58</v>
      </c>
      <c r="U1607" t="s">
        <v>64</v>
      </c>
      <c r="V1607" t="s">
        <v>251</v>
      </c>
      <c r="W1607" t="s">
        <v>1156</v>
      </c>
      <c r="X1607" t="s">
        <v>116</v>
      </c>
      <c r="Y1607" t="s">
        <v>84</v>
      </c>
      <c r="Z1607" t="s">
        <v>84</v>
      </c>
      <c r="AA1607" t="s">
        <v>225</v>
      </c>
      <c r="AB1607" t="s">
        <v>1530</v>
      </c>
      <c r="AC1607" t="s">
        <v>84</v>
      </c>
      <c r="AD1607" t="s">
        <v>500</v>
      </c>
      <c r="AE1607" t="s">
        <v>58</v>
      </c>
      <c r="AF1607" t="s">
        <v>84</v>
      </c>
      <c r="AG1607" t="s">
        <v>308</v>
      </c>
      <c r="AH1607" t="s">
        <v>71</v>
      </c>
      <c r="AI1607" t="s">
        <v>92</v>
      </c>
      <c r="AJ1607" t="s">
        <v>84</v>
      </c>
      <c r="AK1607" t="s">
        <v>299</v>
      </c>
      <c r="AL1607" t="s">
        <v>84</v>
      </c>
      <c r="AM1607" t="s">
        <v>84</v>
      </c>
      <c r="AN1607" t="s">
        <v>78</v>
      </c>
      <c r="AO1607" t="s">
        <v>78</v>
      </c>
      <c r="AP1607" t="s">
        <v>60</v>
      </c>
      <c r="AQ1607" t="s">
        <v>92</v>
      </c>
      <c r="AR1607" t="s">
        <v>64</v>
      </c>
      <c r="AS1607" t="s">
        <v>95</v>
      </c>
      <c r="AT1607" t="s">
        <v>84</v>
      </c>
      <c r="AU1607" t="s">
        <v>7210</v>
      </c>
    </row>
    <row r="1608" spans="1:47" hidden="1" x14ac:dyDescent="0.3">
      <c r="A1608" t="s">
        <v>7211</v>
      </c>
      <c r="B1608" t="s">
        <v>7212</v>
      </c>
      <c r="C1608" s="1" t="str">
        <f t="shared" si="150"/>
        <v>21:1154</v>
      </c>
      <c r="D1608" s="1" t="str">
        <f t="shared" si="151"/>
        <v>21:0325</v>
      </c>
      <c r="E1608" t="s">
        <v>7213</v>
      </c>
      <c r="F1608" t="s">
        <v>7214</v>
      </c>
      <c r="H1608">
        <v>64.536900000000003</v>
      </c>
      <c r="I1608">
        <v>-107.31699999999999</v>
      </c>
      <c r="J1608" s="1" t="str">
        <f t="shared" si="152"/>
        <v>Lake sediments</v>
      </c>
      <c r="K1608" s="1" t="str">
        <f t="shared" si="153"/>
        <v>Unknown</v>
      </c>
      <c r="L1608" t="s">
        <v>84</v>
      </c>
      <c r="M1608" t="s">
        <v>219</v>
      </c>
      <c r="N1608" t="s">
        <v>53</v>
      </c>
      <c r="O1608" t="s">
        <v>1353</v>
      </c>
      <c r="P1608" t="s">
        <v>78</v>
      </c>
      <c r="Q1608" t="s">
        <v>84</v>
      </c>
      <c r="R1608" t="s">
        <v>336</v>
      </c>
      <c r="S1608" t="s">
        <v>81</v>
      </c>
      <c r="T1608" t="s">
        <v>209</v>
      </c>
      <c r="U1608" t="s">
        <v>64</v>
      </c>
      <c r="V1608" t="s">
        <v>168</v>
      </c>
      <c r="W1608" t="s">
        <v>7215</v>
      </c>
      <c r="X1608" t="s">
        <v>60</v>
      </c>
      <c r="Y1608" t="s">
        <v>84</v>
      </c>
      <c r="Z1608" t="s">
        <v>84</v>
      </c>
      <c r="AA1608" t="s">
        <v>281</v>
      </c>
      <c r="AB1608" t="s">
        <v>194</v>
      </c>
      <c r="AC1608" t="s">
        <v>84</v>
      </c>
      <c r="AD1608" t="s">
        <v>237</v>
      </c>
      <c r="AE1608" t="s">
        <v>114</v>
      </c>
      <c r="AF1608" t="s">
        <v>84</v>
      </c>
      <c r="AG1608" t="s">
        <v>65</v>
      </c>
      <c r="AH1608" t="s">
        <v>71</v>
      </c>
      <c r="AI1608" t="s">
        <v>481</v>
      </c>
      <c r="AJ1608" t="s">
        <v>84</v>
      </c>
      <c r="AK1608" t="s">
        <v>92</v>
      </c>
      <c r="AL1608" t="s">
        <v>84</v>
      </c>
      <c r="AM1608" t="s">
        <v>84</v>
      </c>
      <c r="AN1608" t="s">
        <v>78</v>
      </c>
      <c r="AO1608" t="s">
        <v>78</v>
      </c>
      <c r="AP1608" t="s">
        <v>339</v>
      </c>
      <c r="AQ1608" t="s">
        <v>126</v>
      </c>
      <c r="AR1608" t="s">
        <v>64</v>
      </c>
      <c r="AS1608" t="s">
        <v>95</v>
      </c>
      <c r="AT1608" t="s">
        <v>84</v>
      </c>
      <c r="AU1608" t="s">
        <v>7216</v>
      </c>
    </row>
    <row r="1609" spans="1:47" hidden="1" x14ac:dyDescent="0.3">
      <c r="A1609" t="s">
        <v>7217</v>
      </c>
      <c r="B1609" t="s">
        <v>7218</v>
      </c>
      <c r="C1609" s="1" t="str">
        <f t="shared" si="150"/>
        <v>21:1154</v>
      </c>
      <c r="D1609" s="1" t="str">
        <f t="shared" si="151"/>
        <v>21:0325</v>
      </c>
      <c r="E1609" t="s">
        <v>7219</v>
      </c>
      <c r="F1609" t="s">
        <v>7220</v>
      </c>
      <c r="H1609">
        <v>64.537899999999993</v>
      </c>
      <c r="I1609">
        <v>-107.41500000000001</v>
      </c>
      <c r="J1609" s="1" t="str">
        <f t="shared" si="152"/>
        <v>Lake sediments</v>
      </c>
      <c r="K1609" s="1" t="str">
        <f t="shared" si="153"/>
        <v>Unknown</v>
      </c>
      <c r="L1609" t="s">
        <v>84</v>
      </c>
      <c r="M1609" t="s">
        <v>78</v>
      </c>
      <c r="N1609" t="s">
        <v>53</v>
      </c>
      <c r="O1609" t="s">
        <v>1184</v>
      </c>
      <c r="P1609" t="s">
        <v>168</v>
      </c>
      <c r="Q1609" t="s">
        <v>84</v>
      </c>
      <c r="R1609" t="s">
        <v>162</v>
      </c>
      <c r="S1609" t="s">
        <v>81</v>
      </c>
      <c r="T1609" t="s">
        <v>183</v>
      </c>
      <c r="U1609" t="s">
        <v>64</v>
      </c>
      <c r="V1609" t="s">
        <v>104</v>
      </c>
      <c r="W1609" t="s">
        <v>2815</v>
      </c>
      <c r="X1609" t="s">
        <v>116</v>
      </c>
      <c r="Y1609" t="s">
        <v>84</v>
      </c>
      <c r="Z1609" t="s">
        <v>84</v>
      </c>
      <c r="AA1609" t="s">
        <v>260</v>
      </c>
      <c r="AB1609" t="s">
        <v>4037</v>
      </c>
      <c r="AC1609" t="s">
        <v>84</v>
      </c>
      <c r="AD1609" t="s">
        <v>471</v>
      </c>
      <c r="AE1609" t="s">
        <v>209</v>
      </c>
      <c r="AF1609" t="s">
        <v>84</v>
      </c>
      <c r="AG1609" t="s">
        <v>123</v>
      </c>
      <c r="AH1609" t="s">
        <v>71</v>
      </c>
      <c r="AI1609" t="s">
        <v>481</v>
      </c>
      <c r="AJ1609" t="s">
        <v>84</v>
      </c>
      <c r="AK1609" t="s">
        <v>77</v>
      </c>
      <c r="AL1609" t="s">
        <v>84</v>
      </c>
      <c r="AM1609" t="s">
        <v>84</v>
      </c>
      <c r="AN1609" t="s">
        <v>219</v>
      </c>
      <c r="AO1609" t="s">
        <v>78</v>
      </c>
      <c r="AP1609" t="s">
        <v>436</v>
      </c>
      <c r="AQ1609" t="s">
        <v>333</v>
      </c>
      <c r="AR1609" t="s">
        <v>64</v>
      </c>
      <c r="AS1609" t="s">
        <v>137</v>
      </c>
      <c r="AT1609" t="s">
        <v>84</v>
      </c>
      <c r="AU1609" t="s">
        <v>7221</v>
      </c>
    </row>
    <row r="1610" spans="1:47" hidden="1" x14ac:dyDescent="0.3">
      <c r="A1610" t="s">
        <v>7222</v>
      </c>
      <c r="B1610" t="s">
        <v>7223</v>
      </c>
      <c r="C1610" s="1" t="str">
        <f t="shared" si="150"/>
        <v>21:1154</v>
      </c>
      <c r="D1610" s="1" t="str">
        <f t="shared" si="151"/>
        <v>21:0325</v>
      </c>
      <c r="E1610" t="s">
        <v>7224</v>
      </c>
      <c r="F1610" t="s">
        <v>7225</v>
      </c>
      <c r="H1610">
        <v>64.531899999999993</v>
      </c>
      <c r="I1610">
        <v>-107.563</v>
      </c>
      <c r="J1610" s="1" t="str">
        <f t="shared" si="152"/>
        <v>Lake sediments</v>
      </c>
      <c r="K1610" s="1" t="str">
        <f t="shared" si="153"/>
        <v>Unknown</v>
      </c>
      <c r="L1610" t="s">
        <v>84</v>
      </c>
      <c r="M1610" t="s">
        <v>210</v>
      </c>
      <c r="N1610" t="s">
        <v>53</v>
      </c>
      <c r="O1610" t="s">
        <v>650</v>
      </c>
      <c r="P1610" t="s">
        <v>436</v>
      </c>
      <c r="Q1610" t="s">
        <v>84</v>
      </c>
      <c r="R1610" t="s">
        <v>414</v>
      </c>
      <c r="S1610" t="s">
        <v>63</v>
      </c>
      <c r="T1610" t="s">
        <v>206</v>
      </c>
      <c r="U1610" t="s">
        <v>81</v>
      </c>
      <c r="V1610" t="s">
        <v>154</v>
      </c>
      <c r="W1610" t="s">
        <v>361</v>
      </c>
      <c r="X1610" t="s">
        <v>63</v>
      </c>
      <c r="Y1610" t="s">
        <v>84</v>
      </c>
      <c r="Z1610" t="s">
        <v>84</v>
      </c>
      <c r="AA1610" t="s">
        <v>101</v>
      </c>
      <c r="AB1610" t="s">
        <v>121</v>
      </c>
      <c r="AC1610" t="s">
        <v>84</v>
      </c>
      <c r="AD1610" t="s">
        <v>658</v>
      </c>
      <c r="AE1610" t="s">
        <v>337</v>
      </c>
      <c r="AF1610" t="s">
        <v>84</v>
      </c>
      <c r="AG1610" t="s">
        <v>127</v>
      </c>
      <c r="AH1610" t="s">
        <v>983</v>
      </c>
      <c r="AI1610" t="s">
        <v>533</v>
      </c>
      <c r="AJ1610" t="s">
        <v>84</v>
      </c>
      <c r="AK1610" t="s">
        <v>473</v>
      </c>
      <c r="AL1610" t="s">
        <v>84</v>
      </c>
      <c r="AM1610" t="s">
        <v>84</v>
      </c>
      <c r="AN1610" t="s">
        <v>219</v>
      </c>
      <c r="AO1610" t="s">
        <v>168</v>
      </c>
      <c r="AP1610" t="s">
        <v>97</v>
      </c>
      <c r="AQ1610" t="s">
        <v>481</v>
      </c>
      <c r="AR1610" t="s">
        <v>64</v>
      </c>
      <c r="AS1610" t="s">
        <v>139</v>
      </c>
      <c r="AT1610" t="s">
        <v>84</v>
      </c>
      <c r="AU1610" t="s">
        <v>7226</v>
      </c>
    </row>
    <row r="1611" spans="1:47" hidden="1" x14ac:dyDescent="0.3">
      <c r="A1611" t="s">
        <v>7227</v>
      </c>
      <c r="B1611" t="s">
        <v>7228</v>
      </c>
      <c r="C1611" s="1" t="str">
        <f t="shared" si="150"/>
        <v>21:1154</v>
      </c>
      <c r="D1611" s="1" t="str">
        <f t="shared" si="151"/>
        <v>21:0325</v>
      </c>
      <c r="E1611" t="s">
        <v>7229</v>
      </c>
      <c r="F1611" t="s">
        <v>7230</v>
      </c>
      <c r="H1611">
        <v>64.530100000000004</v>
      </c>
      <c r="I1611">
        <v>-107.685</v>
      </c>
      <c r="J1611" s="1" t="str">
        <f t="shared" si="152"/>
        <v>Lake sediments</v>
      </c>
      <c r="K1611" s="1" t="str">
        <f t="shared" si="153"/>
        <v>Unknown</v>
      </c>
      <c r="L1611" t="s">
        <v>84</v>
      </c>
      <c r="M1611" t="s">
        <v>95</v>
      </c>
      <c r="N1611" t="s">
        <v>53</v>
      </c>
      <c r="O1611" t="s">
        <v>245</v>
      </c>
      <c r="P1611" t="s">
        <v>170</v>
      </c>
      <c r="Q1611" t="s">
        <v>84</v>
      </c>
      <c r="R1611" t="s">
        <v>65</v>
      </c>
      <c r="S1611" t="s">
        <v>56</v>
      </c>
      <c r="T1611" t="s">
        <v>269</v>
      </c>
      <c r="U1611" t="s">
        <v>259</v>
      </c>
      <c r="V1611" t="s">
        <v>168</v>
      </c>
      <c r="W1611" t="s">
        <v>219</v>
      </c>
      <c r="X1611" t="s">
        <v>97</v>
      </c>
      <c r="Y1611" t="s">
        <v>84</v>
      </c>
      <c r="Z1611" t="s">
        <v>84</v>
      </c>
      <c r="AA1611" t="s">
        <v>507</v>
      </c>
      <c r="AB1611" t="s">
        <v>935</v>
      </c>
      <c r="AC1611" t="s">
        <v>84</v>
      </c>
      <c r="AD1611" t="s">
        <v>147</v>
      </c>
      <c r="AE1611" t="s">
        <v>178</v>
      </c>
      <c r="AF1611" t="s">
        <v>84</v>
      </c>
      <c r="AG1611" t="s">
        <v>176</v>
      </c>
      <c r="AH1611" t="s">
        <v>71</v>
      </c>
      <c r="AI1611" t="s">
        <v>155</v>
      </c>
      <c r="AJ1611" t="s">
        <v>84</v>
      </c>
      <c r="AK1611" t="s">
        <v>436</v>
      </c>
      <c r="AL1611" t="s">
        <v>84</v>
      </c>
      <c r="AM1611" t="s">
        <v>84</v>
      </c>
      <c r="AN1611" t="s">
        <v>78</v>
      </c>
      <c r="AO1611" t="s">
        <v>78</v>
      </c>
      <c r="AP1611" t="s">
        <v>264</v>
      </c>
      <c r="AQ1611" t="s">
        <v>595</v>
      </c>
      <c r="AR1611" t="s">
        <v>64</v>
      </c>
      <c r="AS1611" t="s">
        <v>61</v>
      </c>
      <c r="AT1611" t="s">
        <v>84</v>
      </c>
      <c r="AU1611" t="s">
        <v>7231</v>
      </c>
    </row>
    <row r="1612" spans="1:47" hidden="1" x14ac:dyDescent="0.3">
      <c r="A1612" t="s">
        <v>7232</v>
      </c>
      <c r="B1612" t="s">
        <v>7233</v>
      </c>
      <c r="C1612" s="1" t="str">
        <f t="shared" si="150"/>
        <v>21:1154</v>
      </c>
      <c r="D1612" s="1" t="str">
        <f t="shared" si="151"/>
        <v>21:0325</v>
      </c>
      <c r="E1612" t="s">
        <v>7234</v>
      </c>
      <c r="F1612" t="s">
        <v>7235</v>
      </c>
      <c r="H1612">
        <v>64.522499999999994</v>
      </c>
      <c r="I1612">
        <v>-107.751</v>
      </c>
      <c r="J1612" s="1" t="str">
        <f t="shared" si="152"/>
        <v>Lake sediments</v>
      </c>
      <c r="K1612" s="1" t="str">
        <f t="shared" si="153"/>
        <v>Unknown</v>
      </c>
      <c r="L1612" t="s">
        <v>84</v>
      </c>
      <c r="M1612" t="s">
        <v>61</v>
      </c>
      <c r="N1612" t="s">
        <v>53</v>
      </c>
      <c r="O1612" t="s">
        <v>360</v>
      </c>
      <c r="P1612" t="s">
        <v>55</v>
      </c>
      <c r="Q1612" t="s">
        <v>84</v>
      </c>
      <c r="R1612" t="s">
        <v>206</v>
      </c>
      <c r="S1612" t="s">
        <v>56</v>
      </c>
      <c r="T1612" t="s">
        <v>419</v>
      </c>
      <c r="U1612" t="s">
        <v>64</v>
      </c>
      <c r="V1612" t="s">
        <v>104</v>
      </c>
      <c r="W1612" t="s">
        <v>7236</v>
      </c>
      <c r="X1612" t="s">
        <v>60</v>
      </c>
      <c r="Y1612" t="s">
        <v>84</v>
      </c>
      <c r="Z1612" t="s">
        <v>84</v>
      </c>
      <c r="AA1612" t="s">
        <v>178</v>
      </c>
      <c r="AB1612" t="s">
        <v>549</v>
      </c>
      <c r="AC1612" t="s">
        <v>84</v>
      </c>
      <c r="AD1612" t="s">
        <v>353</v>
      </c>
      <c r="AE1612" t="s">
        <v>209</v>
      </c>
      <c r="AF1612" t="s">
        <v>84</v>
      </c>
      <c r="AG1612" t="s">
        <v>363</v>
      </c>
      <c r="AH1612" t="s">
        <v>983</v>
      </c>
      <c r="AI1612" t="s">
        <v>116</v>
      </c>
      <c r="AJ1612" t="s">
        <v>84</v>
      </c>
      <c r="AK1612" t="s">
        <v>333</v>
      </c>
      <c r="AL1612" t="s">
        <v>84</v>
      </c>
      <c r="AM1612" t="s">
        <v>84</v>
      </c>
      <c r="AN1612" t="s">
        <v>78</v>
      </c>
      <c r="AO1612" t="s">
        <v>78</v>
      </c>
      <c r="AP1612" t="s">
        <v>210</v>
      </c>
      <c r="AQ1612" t="s">
        <v>95</v>
      </c>
      <c r="AR1612" t="s">
        <v>64</v>
      </c>
      <c r="AS1612" t="s">
        <v>259</v>
      </c>
      <c r="AT1612" t="s">
        <v>84</v>
      </c>
      <c r="AU1612" t="s">
        <v>7237</v>
      </c>
    </row>
    <row r="1613" spans="1:47" hidden="1" x14ac:dyDescent="0.3">
      <c r="A1613" t="s">
        <v>7238</v>
      </c>
      <c r="B1613" t="s">
        <v>7239</v>
      </c>
      <c r="C1613" s="1" t="str">
        <f t="shared" si="150"/>
        <v>21:1154</v>
      </c>
      <c r="D1613" s="1" t="str">
        <f t="shared" si="151"/>
        <v>21:0325</v>
      </c>
      <c r="E1613" t="s">
        <v>7240</v>
      </c>
      <c r="F1613" t="s">
        <v>7241</v>
      </c>
      <c r="H1613">
        <v>64.567599999999999</v>
      </c>
      <c r="I1613">
        <v>-107.768</v>
      </c>
      <c r="J1613" s="1" t="str">
        <f t="shared" si="152"/>
        <v>Lake sediments</v>
      </c>
      <c r="K1613" s="1" t="str">
        <f t="shared" si="153"/>
        <v>Unknown</v>
      </c>
      <c r="L1613" t="s">
        <v>84</v>
      </c>
      <c r="M1613" t="s">
        <v>481</v>
      </c>
      <c r="N1613" t="s">
        <v>181</v>
      </c>
      <c r="O1613" t="s">
        <v>532</v>
      </c>
      <c r="P1613" t="s">
        <v>78</v>
      </c>
      <c r="Q1613" t="s">
        <v>84</v>
      </c>
      <c r="R1613" t="s">
        <v>156</v>
      </c>
      <c r="S1613" t="s">
        <v>181</v>
      </c>
      <c r="T1613" t="s">
        <v>334</v>
      </c>
      <c r="U1613" t="s">
        <v>81</v>
      </c>
      <c r="V1613" t="s">
        <v>219</v>
      </c>
      <c r="W1613" t="s">
        <v>1337</v>
      </c>
      <c r="X1613" t="s">
        <v>63</v>
      </c>
      <c r="Y1613" t="s">
        <v>84</v>
      </c>
      <c r="Z1613" t="s">
        <v>84</v>
      </c>
      <c r="AA1613" t="s">
        <v>176</v>
      </c>
      <c r="AB1613" t="s">
        <v>576</v>
      </c>
      <c r="AC1613" t="s">
        <v>84</v>
      </c>
      <c r="AD1613" t="s">
        <v>147</v>
      </c>
      <c r="AE1613" t="s">
        <v>507</v>
      </c>
      <c r="AF1613" t="s">
        <v>84</v>
      </c>
      <c r="AG1613" t="s">
        <v>93</v>
      </c>
      <c r="AH1613" t="s">
        <v>983</v>
      </c>
      <c r="AI1613" t="s">
        <v>277</v>
      </c>
      <c r="AJ1613" t="s">
        <v>84</v>
      </c>
      <c r="AK1613" t="s">
        <v>210</v>
      </c>
      <c r="AL1613" t="s">
        <v>84</v>
      </c>
      <c r="AM1613" t="s">
        <v>84</v>
      </c>
      <c r="AN1613" t="s">
        <v>78</v>
      </c>
      <c r="AO1613" t="s">
        <v>78</v>
      </c>
      <c r="AP1613" t="s">
        <v>309</v>
      </c>
      <c r="AQ1613" t="s">
        <v>277</v>
      </c>
      <c r="AR1613" t="s">
        <v>64</v>
      </c>
      <c r="AS1613" t="s">
        <v>81</v>
      </c>
      <c r="AT1613" t="s">
        <v>84</v>
      </c>
      <c r="AU1613" t="s">
        <v>7242</v>
      </c>
    </row>
    <row r="1614" spans="1:47" hidden="1" x14ac:dyDescent="0.3">
      <c r="A1614" t="s">
        <v>7243</v>
      </c>
      <c r="B1614" t="s">
        <v>7244</v>
      </c>
      <c r="C1614" s="1" t="str">
        <f t="shared" si="150"/>
        <v>21:1154</v>
      </c>
      <c r="D1614" s="1" t="str">
        <f t="shared" si="151"/>
        <v>21:0325</v>
      </c>
      <c r="E1614" t="s">
        <v>7245</v>
      </c>
      <c r="F1614" t="s">
        <v>7246</v>
      </c>
      <c r="H1614">
        <v>64.616799999999998</v>
      </c>
      <c r="I1614">
        <v>-107.76600000000001</v>
      </c>
      <c r="J1614" s="1" t="str">
        <f t="shared" si="152"/>
        <v>Lake sediments</v>
      </c>
      <c r="K1614" s="1" t="str">
        <f t="shared" si="153"/>
        <v>Unknown</v>
      </c>
      <c r="L1614" t="s">
        <v>84</v>
      </c>
      <c r="M1614" t="s">
        <v>82</v>
      </c>
      <c r="N1614" t="s">
        <v>60</v>
      </c>
      <c r="O1614" t="s">
        <v>315</v>
      </c>
      <c r="P1614" t="s">
        <v>253</v>
      </c>
      <c r="Q1614" t="s">
        <v>84</v>
      </c>
      <c r="R1614" t="s">
        <v>363</v>
      </c>
      <c r="S1614" t="s">
        <v>60</v>
      </c>
      <c r="T1614" t="s">
        <v>98</v>
      </c>
      <c r="U1614" t="s">
        <v>56</v>
      </c>
      <c r="V1614" t="s">
        <v>137</v>
      </c>
      <c r="W1614" t="s">
        <v>376</v>
      </c>
      <c r="X1614" t="s">
        <v>60</v>
      </c>
      <c r="Y1614" t="s">
        <v>84</v>
      </c>
      <c r="Z1614" t="s">
        <v>84</v>
      </c>
      <c r="AA1614" t="s">
        <v>507</v>
      </c>
      <c r="AB1614" t="s">
        <v>99</v>
      </c>
      <c r="AC1614" t="s">
        <v>84</v>
      </c>
      <c r="AD1614" t="s">
        <v>61</v>
      </c>
      <c r="AE1614" t="s">
        <v>209</v>
      </c>
      <c r="AF1614" t="s">
        <v>84</v>
      </c>
      <c r="AG1614" t="s">
        <v>164</v>
      </c>
      <c r="AH1614" t="s">
        <v>194</v>
      </c>
      <c r="AI1614" t="s">
        <v>314</v>
      </c>
      <c r="AJ1614" t="s">
        <v>84</v>
      </c>
      <c r="AK1614" t="s">
        <v>271</v>
      </c>
      <c r="AL1614" t="s">
        <v>84</v>
      </c>
      <c r="AM1614" t="s">
        <v>84</v>
      </c>
      <c r="AN1614" t="s">
        <v>78</v>
      </c>
      <c r="AO1614" t="s">
        <v>78</v>
      </c>
      <c r="AP1614" t="s">
        <v>125</v>
      </c>
      <c r="AQ1614" t="s">
        <v>340</v>
      </c>
      <c r="AR1614" t="s">
        <v>64</v>
      </c>
      <c r="AS1614" t="s">
        <v>147</v>
      </c>
      <c r="AT1614" t="s">
        <v>84</v>
      </c>
      <c r="AU1614" t="s">
        <v>7247</v>
      </c>
    </row>
    <row r="1615" spans="1:47" hidden="1" x14ac:dyDescent="0.3">
      <c r="A1615" t="s">
        <v>7248</v>
      </c>
      <c r="B1615" t="s">
        <v>7249</v>
      </c>
      <c r="C1615" s="1" t="str">
        <f t="shared" si="150"/>
        <v>21:1154</v>
      </c>
      <c r="D1615" s="1" t="str">
        <f t="shared" si="151"/>
        <v>21:0325</v>
      </c>
      <c r="E1615" t="s">
        <v>7250</v>
      </c>
      <c r="F1615" t="s">
        <v>7251</v>
      </c>
      <c r="H1615">
        <v>64.599100000000007</v>
      </c>
      <c r="I1615">
        <v>-107.693</v>
      </c>
      <c r="J1615" s="1" t="str">
        <f t="shared" si="152"/>
        <v>Lake sediments</v>
      </c>
      <c r="K1615" s="1" t="str">
        <f t="shared" si="153"/>
        <v>Unknown</v>
      </c>
      <c r="L1615" t="s">
        <v>84</v>
      </c>
      <c r="M1615" t="s">
        <v>117</v>
      </c>
      <c r="N1615" t="s">
        <v>53</v>
      </c>
      <c r="O1615" t="s">
        <v>1184</v>
      </c>
      <c r="P1615" t="s">
        <v>56</v>
      </c>
      <c r="Q1615" t="s">
        <v>84</v>
      </c>
      <c r="R1615" t="s">
        <v>149</v>
      </c>
      <c r="S1615" t="s">
        <v>56</v>
      </c>
      <c r="T1615" t="s">
        <v>281</v>
      </c>
      <c r="U1615" t="s">
        <v>259</v>
      </c>
      <c r="V1615" t="s">
        <v>168</v>
      </c>
      <c r="W1615" t="s">
        <v>4928</v>
      </c>
      <c r="X1615" t="s">
        <v>60</v>
      </c>
      <c r="Y1615" t="s">
        <v>84</v>
      </c>
      <c r="Z1615" t="s">
        <v>84</v>
      </c>
      <c r="AA1615" t="s">
        <v>111</v>
      </c>
      <c r="AB1615" t="s">
        <v>549</v>
      </c>
      <c r="AC1615" t="s">
        <v>84</v>
      </c>
      <c r="AD1615" t="s">
        <v>893</v>
      </c>
      <c r="AE1615" t="s">
        <v>79</v>
      </c>
      <c r="AF1615" t="s">
        <v>84</v>
      </c>
      <c r="AG1615" t="s">
        <v>548</v>
      </c>
      <c r="AH1615" t="s">
        <v>71</v>
      </c>
      <c r="AI1615" t="s">
        <v>297</v>
      </c>
      <c r="AJ1615" t="s">
        <v>84</v>
      </c>
      <c r="AK1615" t="s">
        <v>333</v>
      </c>
      <c r="AL1615" t="s">
        <v>84</v>
      </c>
      <c r="AM1615" t="s">
        <v>84</v>
      </c>
      <c r="AN1615" t="s">
        <v>78</v>
      </c>
      <c r="AO1615" t="s">
        <v>251</v>
      </c>
      <c r="AP1615" t="s">
        <v>355</v>
      </c>
      <c r="AQ1615" t="s">
        <v>246</v>
      </c>
      <c r="AR1615" t="s">
        <v>64</v>
      </c>
      <c r="AS1615" t="s">
        <v>95</v>
      </c>
      <c r="AT1615" t="s">
        <v>84</v>
      </c>
      <c r="AU1615" t="s">
        <v>7252</v>
      </c>
    </row>
    <row r="1616" spans="1:47" hidden="1" x14ac:dyDescent="0.3">
      <c r="A1616" t="s">
        <v>7253</v>
      </c>
      <c r="B1616" t="s">
        <v>7254</v>
      </c>
      <c r="C1616" s="1" t="str">
        <f t="shared" si="150"/>
        <v>21:1154</v>
      </c>
      <c r="D1616" s="1" t="str">
        <f t="shared" si="151"/>
        <v>21:0325</v>
      </c>
      <c r="E1616" t="s">
        <v>7255</v>
      </c>
      <c r="F1616" t="s">
        <v>7256</v>
      </c>
      <c r="H1616">
        <v>64.570700000000002</v>
      </c>
      <c r="I1616">
        <v>-107.676</v>
      </c>
      <c r="J1616" s="1" t="str">
        <f t="shared" si="152"/>
        <v>Lake sediments</v>
      </c>
      <c r="K1616" s="1" t="str">
        <f t="shared" si="153"/>
        <v>Unknown</v>
      </c>
      <c r="L1616" t="s">
        <v>84</v>
      </c>
      <c r="M1616" t="s">
        <v>81</v>
      </c>
      <c r="N1616" t="s">
        <v>53</v>
      </c>
      <c r="O1616" t="s">
        <v>1116</v>
      </c>
      <c r="P1616" t="s">
        <v>77</v>
      </c>
      <c r="Q1616" t="s">
        <v>84</v>
      </c>
      <c r="R1616" t="s">
        <v>192</v>
      </c>
      <c r="S1616" t="s">
        <v>116</v>
      </c>
      <c r="T1616" t="s">
        <v>281</v>
      </c>
      <c r="U1616" t="s">
        <v>64</v>
      </c>
      <c r="V1616" t="s">
        <v>168</v>
      </c>
      <c r="W1616" t="s">
        <v>2450</v>
      </c>
      <c r="X1616" t="s">
        <v>181</v>
      </c>
      <c r="Y1616" t="s">
        <v>84</v>
      </c>
      <c r="Z1616" t="s">
        <v>84</v>
      </c>
      <c r="AA1616" t="s">
        <v>281</v>
      </c>
      <c r="AB1616" t="s">
        <v>593</v>
      </c>
      <c r="AC1616" t="s">
        <v>84</v>
      </c>
      <c r="AD1616" t="s">
        <v>1442</v>
      </c>
      <c r="AE1616" t="s">
        <v>209</v>
      </c>
      <c r="AF1616" t="s">
        <v>84</v>
      </c>
      <c r="AG1616" t="s">
        <v>336</v>
      </c>
      <c r="AH1616" t="s">
        <v>71</v>
      </c>
      <c r="AI1616" t="s">
        <v>421</v>
      </c>
      <c r="AJ1616" t="s">
        <v>84</v>
      </c>
      <c r="AK1616" t="s">
        <v>436</v>
      </c>
      <c r="AL1616" t="s">
        <v>84</v>
      </c>
      <c r="AM1616" t="s">
        <v>84</v>
      </c>
      <c r="AN1616" t="s">
        <v>78</v>
      </c>
      <c r="AO1616" t="s">
        <v>78</v>
      </c>
      <c r="AP1616" t="s">
        <v>339</v>
      </c>
      <c r="AQ1616" t="s">
        <v>283</v>
      </c>
      <c r="AR1616" t="s">
        <v>64</v>
      </c>
      <c r="AS1616" t="s">
        <v>95</v>
      </c>
      <c r="AT1616" t="s">
        <v>84</v>
      </c>
      <c r="AU1616" t="s">
        <v>6201</v>
      </c>
    </row>
    <row r="1617" spans="1:47" hidden="1" x14ac:dyDescent="0.3">
      <c r="A1617" t="s">
        <v>7257</v>
      </c>
      <c r="B1617" t="s">
        <v>7258</v>
      </c>
      <c r="C1617" s="1" t="str">
        <f t="shared" si="150"/>
        <v>21:1154</v>
      </c>
      <c r="D1617" s="1" t="str">
        <f t="shared" si="151"/>
        <v>21:0325</v>
      </c>
      <c r="E1617" t="s">
        <v>7259</v>
      </c>
      <c r="F1617" t="s">
        <v>7260</v>
      </c>
      <c r="H1617">
        <v>64.571299999999994</v>
      </c>
      <c r="I1617">
        <v>-107.57299999999999</v>
      </c>
      <c r="J1617" s="1" t="str">
        <f t="shared" si="152"/>
        <v>Lake sediments</v>
      </c>
      <c r="K1617" s="1" t="str">
        <f t="shared" si="153"/>
        <v>Unknown</v>
      </c>
      <c r="L1617" t="s">
        <v>84</v>
      </c>
      <c r="M1617" t="s">
        <v>78</v>
      </c>
      <c r="N1617" t="s">
        <v>53</v>
      </c>
      <c r="O1617" t="s">
        <v>352</v>
      </c>
      <c r="P1617" t="s">
        <v>170</v>
      </c>
      <c r="Q1617" t="s">
        <v>84</v>
      </c>
      <c r="R1617" t="s">
        <v>336</v>
      </c>
      <c r="S1617" t="s">
        <v>81</v>
      </c>
      <c r="T1617" t="s">
        <v>178</v>
      </c>
      <c r="U1617" t="s">
        <v>64</v>
      </c>
      <c r="V1617" t="s">
        <v>104</v>
      </c>
      <c r="W1617" t="s">
        <v>7261</v>
      </c>
      <c r="X1617" t="s">
        <v>116</v>
      </c>
      <c r="Y1617" t="s">
        <v>84</v>
      </c>
      <c r="Z1617" t="s">
        <v>84</v>
      </c>
      <c r="AA1617" t="s">
        <v>225</v>
      </c>
      <c r="AB1617" t="s">
        <v>221</v>
      </c>
      <c r="AC1617" t="s">
        <v>84</v>
      </c>
      <c r="AD1617" t="s">
        <v>370</v>
      </c>
      <c r="AE1617" t="s">
        <v>183</v>
      </c>
      <c r="AF1617" t="s">
        <v>84</v>
      </c>
      <c r="AG1617" t="s">
        <v>149</v>
      </c>
      <c r="AH1617" t="s">
        <v>71</v>
      </c>
      <c r="AI1617" t="s">
        <v>283</v>
      </c>
      <c r="AJ1617" t="s">
        <v>84</v>
      </c>
      <c r="AK1617" t="s">
        <v>92</v>
      </c>
      <c r="AL1617" t="s">
        <v>84</v>
      </c>
      <c r="AM1617" t="s">
        <v>84</v>
      </c>
      <c r="AN1617" t="s">
        <v>154</v>
      </c>
      <c r="AO1617" t="s">
        <v>78</v>
      </c>
      <c r="AP1617" t="s">
        <v>297</v>
      </c>
      <c r="AQ1617" t="s">
        <v>246</v>
      </c>
      <c r="AR1617" t="s">
        <v>64</v>
      </c>
      <c r="AS1617" t="s">
        <v>259</v>
      </c>
      <c r="AT1617" t="s">
        <v>84</v>
      </c>
      <c r="AU1617" t="s">
        <v>7262</v>
      </c>
    </row>
    <row r="1618" spans="1:47" hidden="1" x14ac:dyDescent="0.3">
      <c r="A1618" t="s">
        <v>7263</v>
      </c>
      <c r="B1618" t="s">
        <v>7264</v>
      </c>
      <c r="C1618" s="1" t="str">
        <f t="shared" si="150"/>
        <v>21:1154</v>
      </c>
      <c r="D1618" s="1" t="str">
        <f t="shared" si="151"/>
        <v>21:0325</v>
      </c>
      <c r="E1618" t="s">
        <v>7265</v>
      </c>
      <c r="F1618" t="s">
        <v>7266</v>
      </c>
      <c r="H1618">
        <v>64.569800000000001</v>
      </c>
      <c r="I1618">
        <v>-107.46899999999999</v>
      </c>
      <c r="J1618" s="1" t="str">
        <f t="shared" si="152"/>
        <v>Lake sediments</v>
      </c>
      <c r="K1618" s="1" t="str">
        <f t="shared" si="153"/>
        <v>Unknown</v>
      </c>
      <c r="L1618" t="s">
        <v>84</v>
      </c>
      <c r="M1618" t="s">
        <v>219</v>
      </c>
      <c r="N1618" t="s">
        <v>53</v>
      </c>
      <c r="O1618" t="s">
        <v>1116</v>
      </c>
      <c r="P1618" t="s">
        <v>78</v>
      </c>
      <c r="Q1618" t="s">
        <v>84</v>
      </c>
      <c r="R1618" t="s">
        <v>176</v>
      </c>
      <c r="S1618" t="s">
        <v>56</v>
      </c>
      <c r="T1618" t="s">
        <v>111</v>
      </c>
      <c r="U1618" t="s">
        <v>259</v>
      </c>
      <c r="V1618" t="s">
        <v>104</v>
      </c>
      <c r="W1618" t="s">
        <v>7267</v>
      </c>
      <c r="X1618" t="s">
        <v>60</v>
      </c>
      <c r="Y1618" t="s">
        <v>84</v>
      </c>
      <c r="Z1618" t="s">
        <v>84</v>
      </c>
      <c r="AA1618" t="s">
        <v>183</v>
      </c>
      <c r="AB1618" t="s">
        <v>221</v>
      </c>
      <c r="AC1618" t="s">
        <v>84</v>
      </c>
      <c r="AD1618" t="s">
        <v>1315</v>
      </c>
      <c r="AE1618" t="s">
        <v>114</v>
      </c>
      <c r="AF1618" t="s">
        <v>84</v>
      </c>
      <c r="AG1618" t="s">
        <v>384</v>
      </c>
      <c r="AH1618" t="s">
        <v>71</v>
      </c>
      <c r="AI1618" t="s">
        <v>283</v>
      </c>
      <c r="AJ1618" t="s">
        <v>84</v>
      </c>
      <c r="AK1618" t="s">
        <v>55</v>
      </c>
      <c r="AL1618" t="s">
        <v>84</v>
      </c>
      <c r="AM1618" t="s">
        <v>84</v>
      </c>
      <c r="AN1618" t="s">
        <v>78</v>
      </c>
      <c r="AO1618" t="s">
        <v>168</v>
      </c>
      <c r="AP1618" t="s">
        <v>297</v>
      </c>
      <c r="AQ1618" t="s">
        <v>139</v>
      </c>
      <c r="AR1618" t="s">
        <v>64</v>
      </c>
      <c r="AS1618" t="s">
        <v>154</v>
      </c>
      <c r="AT1618" t="s">
        <v>84</v>
      </c>
      <c r="AU1618" t="s">
        <v>7268</v>
      </c>
    </row>
    <row r="1619" spans="1:47" hidden="1" x14ac:dyDescent="0.3">
      <c r="A1619" t="s">
        <v>7269</v>
      </c>
      <c r="B1619" t="s">
        <v>7270</v>
      </c>
      <c r="C1619" s="1" t="str">
        <f t="shared" si="150"/>
        <v>21:1154</v>
      </c>
      <c r="D1619" s="1" t="str">
        <f t="shared" si="151"/>
        <v>21:0325</v>
      </c>
      <c r="E1619" t="s">
        <v>7271</v>
      </c>
      <c r="F1619" t="s">
        <v>7272</v>
      </c>
      <c r="H1619">
        <v>64.594700000000003</v>
      </c>
      <c r="I1619">
        <v>-107.477</v>
      </c>
      <c r="J1619" s="1" t="str">
        <f t="shared" si="152"/>
        <v>Lake sediments</v>
      </c>
      <c r="K1619" s="1" t="str">
        <f t="shared" si="153"/>
        <v>Unknown</v>
      </c>
      <c r="L1619" t="s">
        <v>84</v>
      </c>
      <c r="M1619" t="s">
        <v>78</v>
      </c>
      <c r="N1619" t="s">
        <v>53</v>
      </c>
      <c r="O1619" t="s">
        <v>1184</v>
      </c>
      <c r="P1619" t="s">
        <v>78</v>
      </c>
      <c r="Q1619" t="s">
        <v>84</v>
      </c>
      <c r="R1619" t="s">
        <v>176</v>
      </c>
      <c r="S1619" t="s">
        <v>81</v>
      </c>
      <c r="T1619" t="s">
        <v>507</v>
      </c>
      <c r="U1619" t="s">
        <v>64</v>
      </c>
      <c r="V1619" t="s">
        <v>104</v>
      </c>
      <c r="W1619" t="s">
        <v>7273</v>
      </c>
      <c r="X1619" t="s">
        <v>97</v>
      </c>
      <c r="Y1619" t="s">
        <v>84</v>
      </c>
      <c r="Z1619" t="s">
        <v>84</v>
      </c>
      <c r="AA1619" t="s">
        <v>79</v>
      </c>
      <c r="AB1619" t="s">
        <v>306</v>
      </c>
      <c r="AC1619" t="s">
        <v>84</v>
      </c>
      <c r="AD1619" t="s">
        <v>2646</v>
      </c>
      <c r="AE1619" t="s">
        <v>209</v>
      </c>
      <c r="AF1619" t="s">
        <v>84</v>
      </c>
      <c r="AG1619" t="s">
        <v>101</v>
      </c>
      <c r="AH1619" t="s">
        <v>71</v>
      </c>
      <c r="AI1619" t="s">
        <v>473</v>
      </c>
      <c r="AJ1619" t="s">
        <v>84</v>
      </c>
      <c r="AK1619" t="s">
        <v>92</v>
      </c>
      <c r="AL1619" t="s">
        <v>84</v>
      </c>
      <c r="AM1619" t="s">
        <v>84</v>
      </c>
      <c r="AN1619" t="s">
        <v>137</v>
      </c>
      <c r="AO1619" t="s">
        <v>78</v>
      </c>
      <c r="AP1619" t="s">
        <v>116</v>
      </c>
      <c r="AQ1619" t="s">
        <v>95</v>
      </c>
      <c r="AR1619" t="s">
        <v>64</v>
      </c>
      <c r="AS1619" t="s">
        <v>61</v>
      </c>
      <c r="AT1619" t="s">
        <v>84</v>
      </c>
      <c r="AU1619" t="s">
        <v>7274</v>
      </c>
    </row>
    <row r="1620" spans="1:47" hidden="1" x14ac:dyDescent="0.3">
      <c r="A1620" t="s">
        <v>7275</v>
      </c>
      <c r="B1620" t="s">
        <v>7276</v>
      </c>
      <c r="C1620" s="1" t="str">
        <f t="shared" si="150"/>
        <v>21:1154</v>
      </c>
      <c r="D1620" s="1" t="str">
        <f t="shared" si="151"/>
        <v>21:0325</v>
      </c>
      <c r="E1620" t="s">
        <v>7277</v>
      </c>
      <c r="F1620" t="s">
        <v>7278</v>
      </c>
      <c r="H1620">
        <v>64.618300000000005</v>
      </c>
      <c r="I1620">
        <v>-107.554</v>
      </c>
      <c r="J1620" s="1" t="str">
        <f t="shared" si="152"/>
        <v>Lake sediments</v>
      </c>
      <c r="K1620" s="1" t="str">
        <f t="shared" si="153"/>
        <v>Unknown</v>
      </c>
      <c r="L1620" t="s">
        <v>84</v>
      </c>
      <c r="M1620" t="s">
        <v>147</v>
      </c>
      <c r="N1620" t="s">
        <v>53</v>
      </c>
      <c r="O1620" t="s">
        <v>1116</v>
      </c>
      <c r="P1620" t="s">
        <v>82</v>
      </c>
      <c r="Q1620" t="s">
        <v>84</v>
      </c>
      <c r="R1620" t="s">
        <v>363</v>
      </c>
      <c r="S1620" t="s">
        <v>116</v>
      </c>
      <c r="T1620" t="s">
        <v>287</v>
      </c>
      <c r="U1620" t="s">
        <v>259</v>
      </c>
      <c r="V1620" t="s">
        <v>168</v>
      </c>
      <c r="W1620" t="s">
        <v>5005</v>
      </c>
      <c r="X1620" t="s">
        <v>181</v>
      </c>
      <c r="Y1620" t="s">
        <v>84</v>
      </c>
      <c r="Z1620" t="s">
        <v>84</v>
      </c>
      <c r="AA1620" t="s">
        <v>419</v>
      </c>
      <c r="AB1620" t="s">
        <v>121</v>
      </c>
      <c r="AC1620" t="s">
        <v>84</v>
      </c>
      <c r="AD1620" t="s">
        <v>353</v>
      </c>
      <c r="AE1620" t="s">
        <v>225</v>
      </c>
      <c r="AF1620" t="s">
        <v>84</v>
      </c>
      <c r="AG1620" t="s">
        <v>273</v>
      </c>
      <c r="AH1620" t="s">
        <v>71</v>
      </c>
      <c r="AI1620" t="s">
        <v>473</v>
      </c>
      <c r="AJ1620" t="s">
        <v>84</v>
      </c>
      <c r="AK1620" t="s">
        <v>271</v>
      </c>
      <c r="AL1620" t="s">
        <v>84</v>
      </c>
      <c r="AM1620" t="s">
        <v>84</v>
      </c>
      <c r="AN1620" t="s">
        <v>78</v>
      </c>
      <c r="AO1620" t="s">
        <v>104</v>
      </c>
      <c r="AP1620" t="s">
        <v>422</v>
      </c>
      <c r="AQ1620" t="s">
        <v>116</v>
      </c>
      <c r="AR1620" t="s">
        <v>64</v>
      </c>
      <c r="AS1620" t="s">
        <v>253</v>
      </c>
      <c r="AT1620" t="s">
        <v>84</v>
      </c>
      <c r="AU1620" t="s">
        <v>7279</v>
      </c>
    </row>
    <row r="1621" spans="1:47" hidden="1" x14ac:dyDescent="0.3">
      <c r="A1621" t="s">
        <v>7280</v>
      </c>
      <c r="B1621" t="s">
        <v>7281</v>
      </c>
      <c r="C1621" s="1" t="str">
        <f t="shared" si="150"/>
        <v>21:1154</v>
      </c>
      <c r="D1621" s="1" t="str">
        <f t="shared" si="151"/>
        <v>21:0325</v>
      </c>
      <c r="E1621" t="s">
        <v>7282</v>
      </c>
      <c r="F1621" t="s">
        <v>7283</v>
      </c>
      <c r="H1621">
        <v>64.712800000000001</v>
      </c>
      <c r="I1621">
        <v>-107.46599999999999</v>
      </c>
      <c r="J1621" s="1" t="str">
        <f t="shared" si="152"/>
        <v>Lake sediments</v>
      </c>
      <c r="K1621" s="1" t="str">
        <f t="shared" si="153"/>
        <v>Unknown</v>
      </c>
      <c r="L1621" t="s">
        <v>84</v>
      </c>
      <c r="M1621" t="s">
        <v>147</v>
      </c>
      <c r="N1621" t="s">
        <v>53</v>
      </c>
      <c r="O1621" t="s">
        <v>375</v>
      </c>
      <c r="P1621" t="s">
        <v>78</v>
      </c>
      <c r="Q1621" t="s">
        <v>84</v>
      </c>
      <c r="R1621" t="s">
        <v>272</v>
      </c>
      <c r="S1621" t="s">
        <v>97</v>
      </c>
      <c r="T1621" t="s">
        <v>149</v>
      </c>
      <c r="U1621" t="s">
        <v>81</v>
      </c>
      <c r="V1621" t="s">
        <v>259</v>
      </c>
      <c r="W1621" t="s">
        <v>728</v>
      </c>
      <c r="X1621" t="s">
        <v>63</v>
      </c>
      <c r="Y1621" t="s">
        <v>84</v>
      </c>
      <c r="Z1621" t="s">
        <v>84</v>
      </c>
      <c r="AA1621" t="s">
        <v>470</v>
      </c>
      <c r="AB1621" t="s">
        <v>606</v>
      </c>
      <c r="AC1621" t="s">
        <v>84</v>
      </c>
      <c r="AD1621" t="s">
        <v>1369</v>
      </c>
      <c r="AE1621" t="s">
        <v>287</v>
      </c>
      <c r="AF1621" t="s">
        <v>84</v>
      </c>
      <c r="AG1621" t="s">
        <v>296</v>
      </c>
      <c r="AH1621" t="s">
        <v>71</v>
      </c>
      <c r="AI1621" t="s">
        <v>202</v>
      </c>
      <c r="AJ1621" t="s">
        <v>84</v>
      </c>
      <c r="AK1621" t="s">
        <v>314</v>
      </c>
      <c r="AL1621" t="s">
        <v>84</v>
      </c>
      <c r="AM1621" t="s">
        <v>84</v>
      </c>
      <c r="AN1621" t="s">
        <v>259</v>
      </c>
      <c r="AO1621" t="s">
        <v>104</v>
      </c>
      <c r="AP1621" t="s">
        <v>293</v>
      </c>
      <c r="AQ1621" t="s">
        <v>82</v>
      </c>
      <c r="AR1621" t="s">
        <v>64</v>
      </c>
      <c r="AS1621" t="s">
        <v>300</v>
      </c>
      <c r="AT1621" t="s">
        <v>84</v>
      </c>
      <c r="AU1621" t="s">
        <v>7284</v>
      </c>
    </row>
    <row r="1622" spans="1:47" hidden="1" x14ac:dyDescent="0.3">
      <c r="A1622" t="s">
        <v>7285</v>
      </c>
      <c r="B1622" t="s">
        <v>7286</v>
      </c>
      <c r="C1622" s="1" t="str">
        <f t="shared" si="150"/>
        <v>21:1154</v>
      </c>
      <c r="D1622" s="1" t="str">
        <f t="shared" si="151"/>
        <v>21:0325</v>
      </c>
      <c r="E1622" t="s">
        <v>7287</v>
      </c>
      <c r="F1622" t="s">
        <v>7288</v>
      </c>
      <c r="H1622">
        <v>64.715900000000005</v>
      </c>
      <c r="I1622">
        <v>-107.379</v>
      </c>
      <c r="J1622" s="1" t="str">
        <f t="shared" si="152"/>
        <v>Lake sediments</v>
      </c>
      <c r="K1622" s="1" t="str">
        <f t="shared" si="153"/>
        <v>Unknown</v>
      </c>
      <c r="L1622" t="s">
        <v>84</v>
      </c>
      <c r="M1622" t="s">
        <v>78</v>
      </c>
      <c r="N1622" t="s">
        <v>53</v>
      </c>
      <c r="O1622" t="s">
        <v>375</v>
      </c>
      <c r="P1622" t="s">
        <v>78</v>
      </c>
      <c r="Q1622" t="s">
        <v>84</v>
      </c>
      <c r="R1622" t="s">
        <v>149</v>
      </c>
      <c r="S1622" t="s">
        <v>56</v>
      </c>
      <c r="T1622" t="s">
        <v>111</v>
      </c>
      <c r="U1622" t="s">
        <v>81</v>
      </c>
      <c r="V1622" t="s">
        <v>168</v>
      </c>
      <c r="W1622" t="s">
        <v>5370</v>
      </c>
      <c r="X1622" t="s">
        <v>63</v>
      </c>
      <c r="Y1622" t="s">
        <v>84</v>
      </c>
      <c r="Z1622" t="s">
        <v>84</v>
      </c>
      <c r="AA1622" t="s">
        <v>281</v>
      </c>
      <c r="AB1622" t="s">
        <v>121</v>
      </c>
      <c r="AC1622" t="s">
        <v>84</v>
      </c>
      <c r="AD1622" t="s">
        <v>182</v>
      </c>
      <c r="AE1622" t="s">
        <v>114</v>
      </c>
      <c r="AF1622" t="s">
        <v>84</v>
      </c>
      <c r="AG1622" t="s">
        <v>140</v>
      </c>
      <c r="AH1622" t="s">
        <v>194</v>
      </c>
      <c r="AI1622" t="s">
        <v>314</v>
      </c>
      <c r="AJ1622" t="s">
        <v>84</v>
      </c>
      <c r="AK1622" t="s">
        <v>340</v>
      </c>
      <c r="AL1622" t="s">
        <v>84</v>
      </c>
      <c r="AM1622" t="s">
        <v>84</v>
      </c>
      <c r="AN1622" t="s">
        <v>78</v>
      </c>
      <c r="AO1622" t="s">
        <v>78</v>
      </c>
      <c r="AP1622" t="s">
        <v>124</v>
      </c>
      <c r="AQ1622" t="s">
        <v>117</v>
      </c>
      <c r="AR1622" t="s">
        <v>64</v>
      </c>
      <c r="AS1622" t="s">
        <v>300</v>
      </c>
      <c r="AT1622" t="s">
        <v>84</v>
      </c>
      <c r="AU1622" t="s">
        <v>7289</v>
      </c>
    </row>
    <row r="1623" spans="1:47" hidden="1" x14ac:dyDescent="0.3">
      <c r="A1623" t="s">
        <v>7290</v>
      </c>
      <c r="B1623" t="s">
        <v>7291</v>
      </c>
      <c r="C1623" s="1" t="str">
        <f t="shared" si="150"/>
        <v>21:1154</v>
      </c>
      <c r="D1623" s="1" t="str">
        <f t="shared" si="151"/>
        <v>21:0325</v>
      </c>
      <c r="E1623" t="s">
        <v>7292</v>
      </c>
      <c r="F1623" t="s">
        <v>7293</v>
      </c>
      <c r="H1623">
        <v>64.757400000000004</v>
      </c>
      <c r="I1623">
        <v>-107.343</v>
      </c>
      <c r="J1623" s="1" t="str">
        <f t="shared" si="152"/>
        <v>Lake sediments</v>
      </c>
      <c r="K1623" s="1" t="str">
        <f t="shared" si="153"/>
        <v>Unknown</v>
      </c>
      <c r="L1623" t="s">
        <v>84</v>
      </c>
      <c r="M1623" t="s">
        <v>95</v>
      </c>
      <c r="N1623" t="s">
        <v>53</v>
      </c>
      <c r="O1623" t="s">
        <v>381</v>
      </c>
      <c r="P1623" t="s">
        <v>309</v>
      </c>
      <c r="Q1623" t="s">
        <v>84</v>
      </c>
      <c r="R1623" t="s">
        <v>234</v>
      </c>
      <c r="S1623" t="s">
        <v>97</v>
      </c>
      <c r="T1623" t="s">
        <v>152</v>
      </c>
      <c r="U1623" t="s">
        <v>56</v>
      </c>
      <c r="V1623" t="s">
        <v>259</v>
      </c>
      <c r="W1623" t="s">
        <v>248</v>
      </c>
      <c r="X1623" t="s">
        <v>97</v>
      </c>
      <c r="Y1623" t="s">
        <v>84</v>
      </c>
      <c r="Z1623" t="s">
        <v>84</v>
      </c>
      <c r="AA1623" t="s">
        <v>206</v>
      </c>
      <c r="AB1623" t="s">
        <v>121</v>
      </c>
      <c r="AC1623" t="s">
        <v>84</v>
      </c>
      <c r="AD1623" t="s">
        <v>61</v>
      </c>
      <c r="AE1623" t="s">
        <v>287</v>
      </c>
      <c r="AF1623" t="s">
        <v>84</v>
      </c>
      <c r="AG1623" t="s">
        <v>692</v>
      </c>
      <c r="AH1623" t="s">
        <v>71</v>
      </c>
      <c r="AI1623" t="s">
        <v>202</v>
      </c>
      <c r="AJ1623" t="s">
        <v>84</v>
      </c>
      <c r="AK1623" t="s">
        <v>196</v>
      </c>
      <c r="AL1623" t="s">
        <v>84</v>
      </c>
      <c r="AM1623" t="s">
        <v>84</v>
      </c>
      <c r="AN1623" t="s">
        <v>78</v>
      </c>
      <c r="AO1623" t="s">
        <v>78</v>
      </c>
      <c r="AP1623" t="s">
        <v>250</v>
      </c>
      <c r="AQ1623" t="s">
        <v>155</v>
      </c>
      <c r="AR1623" t="s">
        <v>64</v>
      </c>
      <c r="AS1623" t="s">
        <v>300</v>
      </c>
      <c r="AT1623" t="s">
        <v>84</v>
      </c>
      <c r="AU1623" t="s">
        <v>7294</v>
      </c>
    </row>
    <row r="1624" spans="1:47" hidden="1" x14ac:dyDescent="0.3">
      <c r="A1624" t="s">
        <v>7295</v>
      </c>
      <c r="B1624" t="s">
        <v>7296</v>
      </c>
      <c r="C1624" s="1" t="str">
        <f t="shared" si="150"/>
        <v>21:1154</v>
      </c>
      <c r="D1624" s="1" t="str">
        <f t="shared" si="151"/>
        <v>21:0325</v>
      </c>
      <c r="E1624" t="s">
        <v>7297</v>
      </c>
      <c r="F1624" t="s">
        <v>7298</v>
      </c>
      <c r="H1624">
        <v>64.746600000000001</v>
      </c>
      <c r="I1624">
        <v>-107.45699999999999</v>
      </c>
      <c r="J1624" s="1" t="str">
        <f t="shared" si="152"/>
        <v>Lake sediments</v>
      </c>
      <c r="K1624" s="1" t="str">
        <f t="shared" si="153"/>
        <v>Unknown</v>
      </c>
      <c r="L1624" t="s">
        <v>84</v>
      </c>
      <c r="M1624" t="s">
        <v>340</v>
      </c>
      <c r="N1624" t="s">
        <v>56</v>
      </c>
      <c r="O1624" t="s">
        <v>315</v>
      </c>
      <c r="P1624" t="s">
        <v>314</v>
      </c>
      <c r="Q1624" t="s">
        <v>84</v>
      </c>
      <c r="R1624" t="s">
        <v>272</v>
      </c>
      <c r="S1624" t="s">
        <v>181</v>
      </c>
      <c r="T1624" t="s">
        <v>336</v>
      </c>
      <c r="U1624" t="s">
        <v>81</v>
      </c>
      <c r="V1624" t="s">
        <v>259</v>
      </c>
      <c r="W1624" t="s">
        <v>1135</v>
      </c>
      <c r="X1624" t="s">
        <v>119</v>
      </c>
      <c r="Y1624" t="s">
        <v>84</v>
      </c>
      <c r="Z1624" t="s">
        <v>84</v>
      </c>
      <c r="AA1624" t="s">
        <v>101</v>
      </c>
      <c r="AB1624" t="s">
        <v>102</v>
      </c>
      <c r="AC1624" t="s">
        <v>84</v>
      </c>
      <c r="AD1624" t="s">
        <v>888</v>
      </c>
      <c r="AE1624" t="s">
        <v>111</v>
      </c>
      <c r="AF1624" t="s">
        <v>84</v>
      </c>
      <c r="AG1624" t="s">
        <v>308</v>
      </c>
      <c r="AH1624" t="s">
        <v>194</v>
      </c>
      <c r="AI1624" t="s">
        <v>226</v>
      </c>
      <c r="AJ1624" t="s">
        <v>84</v>
      </c>
      <c r="AK1624" t="s">
        <v>155</v>
      </c>
      <c r="AL1624" t="s">
        <v>84</v>
      </c>
      <c r="AM1624" t="s">
        <v>84</v>
      </c>
      <c r="AN1624" t="s">
        <v>78</v>
      </c>
      <c r="AO1624" t="s">
        <v>78</v>
      </c>
      <c r="AP1624" t="s">
        <v>702</v>
      </c>
      <c r="AQ1624" t="s">
        <v>333</v>
      </c>
      <c r="AR1624" t="s">
        <v>64</v>
      </c>
      <c r="AS1624" t="s">
        <v>139</v>
      </c>
      <c r="AT1624" t="s">
        <v>84</v>
      </c>
      <c r="AU1624" t="s">
        <v>7299</v>
      </c>
    </row>
    <row r="1625" spans="1:47" hidden="1" x14ac:dyDescent="0.3">
      <c r="A1625" t="s">
        <v>7300</v>
      </c>
      <c r="B1625" t="s">
        <v>7301</v>
      </c>
      <c r="C1625" s="1" t="str">
        <f t="shared" si="150"/>
        <v>21:1154</v>
      </c>
      <c r="D1625" s="1" t="str">
        <f t="shared" si="151"/>
        <v>21:0325</v>
      </c>
      <c r="E1625" t="s">
        <v>7302</v>
      </c>
      <c r="F1625" t="s">
        <v>7303</v>
      </c>
      <c r="H1625">
        <v>64.774699999999996</v>
      </c>
      <c r="I1625">
        <v>-107.47</v>
      </c>
      <c r="J1625" s="1" t="str">
        <f t="shared" si="152"/>
        <v>Lake sediments</v>
      </c>
      <c r="K1625" s="1" t="str">
        <f t="shared" si="153"/>
        <v>Unknown</v>
      </c>
      <c r="L1625" t="s">
        <v>84</v>
      </c>
      <c r="M1625" t="s">
        <v>253</v>
      </c>
      <c r="N1625" t="s">
        <v>116</v>
      </c>
      <c r="O1625" t="s">
        <v>233</v>
      </c>
      <c r="P1625" t="s">
        <v>81</v>
      </c>
      <c r="Q1625" t="s">
        <v>84</v>
      </c>
      <c r="R1625" t="s">
        <v>382</v>
      </c>
      <c r="S1625" t="s">
        <v>60</v>
      </c>
      <c r="T1625" t="s">
        <v>276</v>
      </c>
      <c r="U1625" t="s">
        <v>81</v>
      </c>
      <c r="V1625" t="s">
        <v>219</v>
      </c>
      <c r="W1625" t="s">
        <v>2190</v>
      </c>
      <c r="X1625" t="s">
        <v>97</v>
      </c>
      <c r="Y1625" t="s">
        <v>84</v>
      </c>
      <c r="Z1625" t="s">
        <v>84</v>
      </c>
      <c r="AA1625" t="s">
        <v>287</v>
      </c>
      <c r="AB1625" t="s">
        <v>593</v>
      </c>
      <c r="AC1625" t="s">
        <v>84</v>
      </c>
      <c r="AD1625" t="s">
        <v>1414</v>
      </c>
      <c r="AE1625" t="s">
        <v>79</v>
      </c>
      <c r="AF1625" t="s">
        <v>84</v>
      </c>
      <c r="AG1625" t="s">
        <v>131</v>
      </c>
      <c r="AH1625" t="s">
        <v>71</v>
      </c>
      <c r="AI1625" t="s">
        <v>686</v>
      </c>
      <c r="AJ1625" t="s">
        <v>84</v>
      </c>
      <c r="AK1625" t="s">
        <v>398</v>
      </c>
      <c r="AL1625" t="s">
        <v>84</v>
      </c>
      <c r="AM1625" t="s">
        <v>84</v>
      </c>
      <c r="AN1625" t="s">
        <v>78</v>
      </c>
      <c r="AO1625" t="s">
        <v>78</v>
      </c>
      <c r="AP1625" t="s">
        <v>321</v>
      </c>
      <c r="AQ1625" t="s">
        <v>170</v>
      </c>
      <c r="AR1625" t="s">
        <v>64</v>
      </c>
      <c r="AS1625" t="s">
        <v>117</v>
      </c>
      <c r="AT1625" t="s">
        <v>84</v>
      </c>
      <c r="AU1625" t="s">
        <v>7304</v>
      </c>
    </row>
    <row r="1626" spans="1:47" hidden="1" x14ac:dyDescent="0.3">
      <c r="A1626" t="s">
        <v>7305</v>
      </c>
      <c r="B1626" t="s">
        <v>7306</v>
      </c>
      <c r="C1626" s="1" t="str">
        <f t="shared" si="150"/>
        <v>21:1154</v>
      </c>
      <c r="D1626" s="1" t="str">
        <f t="shared" si="151"/>
        <v>21:0325</v>
      </c>
      <c r="E1626" t="s">
        <v>7307</v>
      </c>
      <c r="F1626" t="s">
        <v>7308</v>
      </c>
      <c r="H1626">
        <v>64.785499999999999</v>
      </c>
      <c r="I1626">
        <v>-107.355</v>
      </c>
      <c r="J1626" s="1" t="str">
        <f t="shared" si="152"/>
        <v>Lake sediments</v>
      </c>
      <c r="K1626" s="1" t="str">
        <f t="shared" si="153"/>
        <v>Unknown</v>
      </c>
      <c r="L1626" t="s">
        <v>84</v>
      </c>
      <c r="M1626" t="s">
        <v>117</v>
      </c>
      <c r="N1626" t="s">
        <v>53</v>
      </c>
      <c r="O1626" t="s">
        <v>245</v>
      </c>
      <c r="P1626" t="s">
        <v>82</v>
      </c>
      <c r="Q1626" t="s">
        <v>84</v>
      </c>
      <c r="R1626" t="s">
        <v>120</v>
      </c>
      <c r="S1626" t="s">
        <v>116</v>
      </c>
      <c r="T1626" t="s">
        <v>178</v>
      </c>
      <c r="U1626" t="s">
        <v>259</v>
      </c>
      <c r="V1626" t="s">
        <v>168</v>
      </c>
      <c r="W1626" t="s">
        <v>2767</v>
      </c>
      <c r="X1626" t="s">
        <v>60</v>
      </c>
      <c r="Y1626" t="s">
        <v>84</v>
      </c>
      <c r="Z1626" t="s">
        <v>84</v>
      </c>
      <c r="AA1626" t="s">
        <v>281</v>
      </c>
      <c r="AB1626" t="s">
        <v>935</v>
      </c>
      <c r="AC1626" t="s">
        <v>84</v>
      </c>
      <c r="AD1626" t="s">
        <v>61</v>
      </c>
      <c r="AE1626" t="s">
        <v>209</v>
      </c>
      <c r="AF1626" t="s">
        <v>84</v>
      </c>
      <c r="AG1626" t="s">
        <v>149</v>
      </c>
      <c r="AH1626" t="s">
        <v>71</v>
      </c>
      <c r="AI1626" t="s">
        <v>210</v>
      </c>
      <c r="AJ1626" t="s">
        <v>84</v>
      </c>
      <c r="AK1626" t="s">
        <v>436</v>
      </c>
      <c r="AL1626" t="s">
        <v>84</v>
      </c>
      <c r="AM1626" t="s">
        <v>84</v>
      </c>
      <c r="AN1626" t="s">
        <v>78</v>
      </c>
      <c r="AO1626" t="s">
        <v>78</v>
      </c>
      <c r="AP1626" t="s">
        <v>355</v>
      </c>
      <c r="AQ1626" t="s">
        <v>253</v>
      </c>
      <c r="AR1626" t="s">
        <v>64</v>
      </c>
      <c r="AS1626" t="s">
        <v>95</v>
      </c>
      <c r="AT1626" t="s">
        <v>84</v>
      </c>
      <c r="AU1626" t="s">
        <v>6069</v>
      </c>
    </row>
    <row r="1627" spans="1:47" hidden="1" x14ac:dyDescent="0.3">
      <c r="A1627" t="s">
        <v>7309</v>
      </c>
      <c r="B1627" t="s">
        <v>7310</v>
      </c>
      <c r="C1627" s="1" t="str">
        <f t="shared" si="150"/>
        <v>21:1154</v>
      </c>
      <c r="D1627" s="1" t="str">
        <f t="shared" si="151"/>
        <v>21:0325</v>
      </c>
      <c r="E1627" t="s">
        <v>7311</v>
      </c>
      <c r="F1627" t="s">
        <v>7312</v>
      </c>
      <c r="H1627">
        <v>64.852000000000004</v>
      </c>
      <c r="I1627">
        <v>-107.384</v>
      </c>
      <c r="J1627" s="1" t="str">
        <f t="shared" si="152"/>
        <v>Lake sediments</v>
      </c>
      <c r="K1627" s="1" t="str">
        <f t="shared" si="153"/>
        <v>Unknown</v>
      </c>
      <c r="L1627" t="s">
        <v>84</v>
      </c>
      <c r="M1627" t="s">
        <v>78</v>
      </c>
      <c r="N1627" t="s">
        <v>53</v>
      </c>
      <c r="O1627" t="s">
        <v>90</v>
      </c>
      <c r="P1627" t="s">
        <v>473</v>
      </c>
      <c r="Q1627" t="s">
        <v>84</v>
      </c>
      <c r="R1627" t="s">
        <v>156</v>
      </c>
      <c r="S1627" t="s">
        <v>97</v>
      </c>
      <c r="T1627" t="s">
        <v>120</v>
      </c>
      <c r="U1627" t="s">
        <v>81</v>
      </c>
      <c r="V1627" t="s">
        <v>219</v>
      </c>
      <c r="W1627" t="s">
        <v>248</v>
      </c>
      <c r="X1627" t="s">
        <v>63</v>
      </c>
      <c r="Y1627" t="s">
        <v>84</v>
      </c>
      <c r="Z1627" t="s">
        <v>84</v>
      </c>
      <c r="AA1627" t="s">
        <v>276</v>
      </c>
      <c r="AB1627" t="s">
        <v>99</v>
      </c>
      <c r="AC1627" t="s">
        <v>84</v>
      </c>
      <c r="AD1627" t="s">
        <v>353</v>
      </c>
      <c r="AE1627" t="s">
        <v>281</v>
      </c>
      <c r="AF1627" t="s">
        <v>84</v>
      </c>
      <c r="AG1627" t="s">
        <v>369</v>
      </c>
      <c r="AH1627" t="s">
        <v>194</v>
      </c>
      <c r="AI1627" t="s">
        <v>929</v>
      </c>
      <c r="AJ1627" t="s">
        <v>84</v>
      </c>
      <c r="AK1627" t="s">
        <v>297</v>
      </c>
      <c r="AL1627" t="s">
        <v>84</v>
      </c>
      <c r="AM1627" t="s">
        <v>84</v>
      </c>
      <c r="AN1627" t="s">
        <v>78</v>
      </c>
      <c r="AO1627" t="s">
        <v>104</v>
      </c>
      <c r="AP1627" t="s">
        <v>636</v>
      </c>
      <c r="AQ1627" t="s">
        <v>436</v>
      </c>
      <c r="AR1627" t="s">
        <v>64</v>
      </c>
      <c r="AS1627" t="s">
        <v>77</v>
      </c>
      <c r="AT1627" t="s">
        <v>84</v>
      </c>
      <c r="AU1627" t="s">
        <v>4720</v>
      </c>
    </row>
    <row r="1628" spans="1:47" hidden="1" x14ac:dyDescent="0.3">
      <c r="A1628" t="s">
        <v>7313</v>
      </c>
      <c r="B1628" t="s">
        <v>7314</v>
      </c>
      <c r="C1628" s="1" t="str">
        <f t="shared" si="150"/>
        <v>21:1154</v>
      </c>
      <c r="D1628" s="1" t="str">
        <f t="shared" si="151"/>
        <v>21:0325</v>
      </c>
      <c r="E1628" t="s">
        <v>7315</v>
      </c>
      <c r="F1628" t="s">
        <v>7316</v>
      </c>
      <c r="H1628">
        <v>64.818399999999997</v>
      </c>
      <c r="I1628">
        <v>-107.518</v>
      </c>
      <c r="J1628" s="1" t="str">
        <f t="shared" si="152"/>
        <v>Lake sediments</v>
      </c>
      <c r="K1628" s="1" t="str">
        <f t="shared" si="153"/>
        <v>Unknown</v>
      </c>
      <c r="L1628" t="s">
        <v>84</v>
      </c>
      <c r="M1628" t="s">
        <v>77</v>
      </c>
      <c r="N1628" t="s">
        <v>53</v>
      </c>
      <c r="O1628" t="s">
        <v>315</v>
      </c>
      <c r="P1628" t="s">
        <v>117</v>
      </c>
      <c r="Q1628" t="s">
        <v>84</v>
      </c>
      <c r="R1628" t="s">
        <v>65</v>
      </c>
      <c r="S1628" t="s">
        <v>60</v>
      </c>
      <c r="T1628" t="s">
        <v>470</v>
      </c>
      <c r="U1628" t="s">
        <v>81</v>
      </c>
      <c r="V1628" t="s">
        <v>168</v>
      </c>
      <c r="W1628" t="s">
        <v>1409</v>
      </c>
      <c r="X1628" t="s">
        <v>181</v>
      </c>
      <c r="Y1628" t="s">
        <v>84</v>
      </c>
      <c r="Z1628" t="s">
        <v>84</v>
      </c>
      <c r="AA1628" t="s">
        <v>269</v>
      </c>
      <c r="AB1628" t="s">
        <v>306</v>
      </c>
      <c r="AC1628" t="s">
        <v>84</v>
      </c>
      <c r="AD1628" t="s">
        <v>1442</v>
      </c>
      <c r="AE1628" t="s">
        <v>260</v>
      </c>
      <c r="AF1628" t="s">
        <v>84</v>
      </c>
      <c r="AG1628" t="s">
        <v>414</v>
      </c>
      <c r="AH1628" t="s">
        <v>71</v>
      </c>
      <c r="AI1628" t="s">
        <v>52</v>
      </c>
      <c r="AJ1628" t="s">
        <v>84</v>
      </c>
      <c r="AK1628" t="s">
        <v>481</v>
      </c>
      <c r="AL1628" t="s">
        <v>84</v>
      </c>
      <c r="AM1628" t="s">
        <v>84</v>
      </c>
      <c r="AN1628" t="s">
        <v>78</v>
      </c>
      <c r="AO1628" t="s">
        <v>78</v>
      </c>
      <c r="AP1628" t="s">
        <v>181</v>
      </c>
      <c r="AQ1628" t="s">
        <v>81</v>
      </c>
      <c r="AR1628" t="s">
        <v>64</v>
      </c>
      <c r="AS1628" t="s">
        <v>147</v>
      </c>
      <c r="AT1628" t="s">
        <v>84</v>
      </c>
      <c r="AU1628" t="s">
        <v>7317</v>
      </c>
    </row>
    <row r="1629" spans="1:47" hidden="1" x14ac:dyDescent="0.3">
      <c r="A1629" t="s">
        <v>7318</v>
      </c>
      <c r="B1629" t="s">
        <v>7319</v>
      </c>
      <c r="C1629" s="1" t="str">
        <f t="shared" si="150"/>
        <v>21:1154</v>
      </c>
      <c r="D1629" s="1" t="str">
        <f t="shared" si="151"/>
        <v>21:0325</v>
      </c>
      <c r="E1629" t="s">
        <v>7320</v>
      </c>
      <c r="F1629" t="s">
        <v>7321</v>
      </c>
      <c r="H1629">
        <v>64.853899999999996</v>
      </c>
      <c r="I1629">
        <v>-107.56399999999999</v>
      </c>
      <c r="J1629" s="1" t="str">
        <f t="shared" si="152"/>
        <v>Lake sediments</v>
      </c>
      <c r="K1629" s="1" t="str">
        <f t="shared" si="153"/>
        <v>Unknown</v>
      </c>
      <c r="L1629" t="s">
        <v>84</v>
      </c>
      <c r="M1629" t="s">
        <v>246</v>
      </c>
      <c r="N1629" t="s">
        <v>60</v>
      </c>
      <c r="O1629" t="s">
        <v>90</v>
      </c>
      <c r="P1629" t="s">
        <v>167</v>
      </c>
      <c r="Q1629" t="s">
        <v>84</v>
      </c>
      <c r="R1629" t="s">
        <v>132</v>
      </c>
      <c r="S1629" t="s">
        <v>63</v>
      </c>
      <c r="T1629" t="s">
        <v>156</v>
      </c>
      <c r="U1629" t="s">
        <v>56</v>
      </c>
      <c r="V1629" t="s">
        <v>95</v>
      </c>
      <c r="W1629" t="s">
        <v>246</v>
      </c>
      <c r="X1629" t="s">
        <v>63</v>
      </c>
      <c r="Y1629" t="s">
        <v>84</v>
      </c>
      <c r="Z1629" t="s">
        <v>84</v>
      </c>
      <c r="AA1629" t="s">
        <v>318</v>
      </c>
      <c r="AB1629" t="s">
        <v>66</v>
      </c>
      <c r="AC1629" t="s">
        <v>84</v>
      </c>
      <c r="AD1629" t="s">
        <v>376</v>
      </c>
      <c r="AE1629" t="s">
        <v>287</v>
      </c>
      <c r="AF1629" t="s">
        <v>84</v>
      </c>
      <c r="AG1629" t="s">
        <v>308</v>
      </c>
      <c r="AH1629" t="s">
        <v>194</v>
      </c>
      <c r="AI1629" t="s">
        <v>138</v>
      </c>
      <c r="AJ1629" t="s">
        <v>84</v>
      </c>
      <c r="AK1629" t="s">
        <v>196</v>
      </c>
      <c r="AL1629" t="s">
        <v>84</v>
      </c>
      <c r="AM1629" t="s">
        <v>84</v>
      </c>
      <c r="AN1629" t="s">
        <v>78</v>
      </c>
      <c r="AO1629" t="s">
        <v>104</v>
      </c>
      <c r="AP1629" t="s">
        <v>89</v>
      </c>
      <c r="AQ1629" t="s">
        <v>196</v>
      </c>
      <c r="AR1629" t="s">
        <v>64</v>
      </c>
      <c r="AS1629" t="s">
        <v>300</v>
      </c>
      <c r="AT1629" t="s">
        <v>84</v>
      </c>
      <c r="AU1629" t="s">
        <v>7322</v>
      </c>
    </row>
    <row r="1630" spans="1:47" hidden="1" x14ac:dyDescent="0.3">
      <c r="A1630" t="s">
        <v>7323</v>
      </c>
      <c r="B1630" t="s">
        <v>7324</v>
      </c>
      <c r="C1630" s="1" t="str">
        <f t="shared" si="150"/>
        <v>21:1154</v>
      </c>
      <c r="D1630" s="1" t="str">
        <f t="shared" si="151"/>
        <v>21:0325</v>
      </c>
      <c r="E1630" t="s">
        <v>7325</v>
      </c>
      <c r="F1630" t="s">
        <v>7326</v>
      </c>
      <c r="H1630">
        <v>64.848200000000006</v>
      </c>
      <c r="I1630">
        <v>-107.691</v>
      </c>
      <c r="J1630" s="1" t="str">
        <f t="shared" si="152"/>
        <v>Lake sediments</v>
      </c>
      <c r="K1630" s="1" t="str">
        <f t="shared" si="153"/>
        <v>Unknown</v>
      </c>
      <c r="L1630" t="s">
        <v>84</v>
      </c>
      <c r="M1630" t="s">
        <v>153</v>
      </c>
      <c r="N1630" t="s">
        <v>53</v>
      </c>
      <c r="O1630" t="s">
        <v>493</v>
      </c>
      <c r="P1630" t="s">
        <v>81</v>
      </c>
      <c r="Q1630" t="s">
        <v>84</v>
      </c>
      <c r="R1630" t="s">
        <v>273</v>
      </c>
      <c r="S1630" t="s">
        <v>63</v>
      </c>
      <c r="T1630" t="s">
        <v>338</v>
      </c>
      <c r="U1630" t="s">
        <v>81</v>
      </c>
      <c r="V1630" t="s">
        <v>259</v>
      </c>
      <c r="W1630" t="s">
        <v>222</v>
      </c>
      <c r="X1630" t="s">
        <v>63</v>
      </c>
      <c r="Y1630" t="s">
        <v>84</v>
      </c>
      <c r="Z1630" t="s">
        <v>84</v>
      </c>
      <c r="AA1630" t="s">
        <v>162</v>
      </c>
      <c r="AB1630" t="s">
        <v>306</v>
      </c>
      <c r="AC1630" t="s">
        <v>84</v>
      </c>
      <c r="AD1630" t="s">
        <v>1442</v>
      </c>
      <c r="AE1630" t="s">
        <v>281</v>
      </c>
      <c r="AF1630" t="s">
        <v>84</v>
      </c>
      <c r="AG1630" t="s">
        <v>218</v>
      </c>
      <c r="AH1630" t="s">
        <v>194</v>
      </c>
      <c r="AI1630" t="s">
        <v>298</v>
      </c>
      <c r="AJ1630" t="s">
        <v>84</v>
      </c>
      <c r="AK1630" t="s">
        <v>405</v>
      </c>
      <c r="AL1630" t="s">
        <v>84</v>
      </c>
      <c r="AM1630" t="s">
        <v>84</v>
      </c>
      <c r="AN1630" t="s">
        <v>78</v>
      </c>
      <c r="AO1630" t="s">
        <v>78</v>
      </c>
      <c r="AP1630" t="s">
        <v>288</v>
      </c>
      <c r="AQ1630" t="s">
        <v>246</v>
      </c>
      <c r="AR1630" t="s">
        <v>64</v>
      </c>
      <c r="AS1630" t="s">
        <v>300</v>
      </c>
      <c r="AT1630" t="s">
        <v>84</v>
      </c>
      <c r="AU1630" t="s">
        <v>7327</v>
      </c>
    </row>
    <row r="1631" spans="1:47" hidden="1" x14ac:dyDescent="0.3">
      <c r="A1631" t="s">
        <v>7328</v>
      </c>
      <c r="B1631" t="s">
        <v>7329</v>
      </c>
      <c r="C1631" s="1" t="str">
        <f t="shared" si="150"/>
        <v>21:1154</v>
      </c>
      <c r="D1631" s="1" t="str">
        <f t="shared" si="151"/>
        <v>21:0325</v>
      </c>
      <c r="E1631" t="s">
        <v>7330</v>
      </c>
      <c r="F1631" t="s">
        <v>7331</v>
      </c>
      <c r="H1631">
        <v>64.891800000000003</v>
      </c>
      <c r="I1631">
        <v>-107.715</v>
      </c>
      <c r="J1631" s="1" t="str">
        <f t="shared" si="152"/>
        <v>Lake sediments</v>
      </c>
      <c r="K1631" s="1" t="str">
        <f t="shared" si="153"/>
        <v>Unknown</v>
      </c>
      <c r="L1631" t="s">
        <v>84</v>
      </c>
      <c r="M1631" t="s">
        <v>120</v>
      </c>
      <c r="N1631" t="s">
        <v>223</v>
      </c>
      <c r="O1631" t="s">
        <v>345</v>
      </c>
      <c r="P1631" t="s">
        <v>81</v>
      </c>
      <c r="Q1631" t="s">
        <v>84</v>
      </c>
      <c r="R1631" t="s">
        <v>338</v>
      </c>
      <c r="S1631" t="s">
        <v>181</v>
      </c>
      <c r="T1631" t="s">
        <v>825</v>
      </c>
      <c r="U1631" t="s">
        <v>116</v>
      </c>
      <c r="V1631" t="s">
        <v>137</v>
      </c>
      <c r="W1631" t="s">
        <v>7332</v>
      </c>
      <c r="X1631" t="s">
        <v>181</v>
      </c>
      <c r="Y1631" t="s">
        <v>84</v>
      </c>
      <c r="Z1631" t="s">
        <v>84</v>
      </c>
      <c r="AA1631" t="s">
        <v>507</v>
      </c>
      <c r="AB1631" t="s">
        <v>428</v>
      </c>
      <c r="AC1631" t="s">
        <v>84</v>
      </c>
      <c r="AD1631" t="s">
        <v>4928</v>
      </c>
      <c r="AE1631" t="s">
        <v>58</v>
      </c>
      <c r="AF1631" t="s">
        <v>84</v>
      </c>
      <c r="AG1631" t="s">
        <v>272</v>
      </c>
      <c r="AH1631" t="s">
        <v>95</v>
      </c>
      <c r="AI1631" t="s">
        <v>166</v>
      </c>
      <c r="AJ1631" t="s">
        <v>84</v>
      </c>
      <c r="AK1631" t="s">
        <v>595</v>
      </c>
      <c r="AL1631" t="s">
        <v>84</v>
      </c>
      <c r="AM1631" t="s">
        <v>84</v>
      </c>
      <c r="AN1631" t="s">
        <v>259</v>
      </c>
      <c r="AO1631" t="s">
        <v>78</v>
      </c>
      <c r="AP1631" t="s">
        <v>332</v>
      </c>
      <c r="AQ1631" t="s">
        <v>300</v>
      </c>
      <c r="AR1631" t="s">
        <v>64</v>
      </c>
      <c r="AS1631" t="s">
        <v>147</v>
      </c>
      <c r="AT1631" t="s">
        <v>84</v>
      </c>
      <c r="AU1631" t="s">
        <v>7333</v>
      </c>
    </row>
    <row r="1632" spans="1:47" hidden="1" x14ac:dyDescent="0.3">
      <c r="A1632" t="s">
        <v>7334</v>
      </c>
      <c r="B1632" t="s">
        <v>7335</v>
      </c>
      <c r="C1632" s="1" t="str">
        <f t="shared" si="150"/>
        <v>21:1154</v>
      </c>
      <c r="D1632" s="1" t="str">
        <f t="shared" si="151"/>
        <v>21:0325</v>
      </c>
      <c r="E1632" t="s">
        <v>7336</v>
      </c>
      <c r="F1632" t="s">
        <v>7337</v>
      </c>
      <c r="H1632">
        <v>64.911299999999997</v>
      </c>
      <c r="I1632">
        <v>-107.73099999999999</v>
      </c>
      <c r="J1632" s="1" t="str">
        <f t="shared" si="152"/>
        <v>Lake sediments</v>
      </c>
      <c r="K1632" s="1" t="str">
        <f t="shared" si="153"/>
        <v>Unknown</v>
      </c>
      <c r="L1632" t="s">
        <v>84</v>
      </c>
      <c r="M1632" t="s">
        <v>271</v>
      </c>
      <c r="N1632" t="s">
        <v>119</v>
      </c>
      <c r="O1632" t="s">
        <v>345</v>
      </c>
      <c r="P1632" t="s">
        <v>595</v>
      </c>
      <c r="Q1632" t="s">
        <v>84</v>
      </c>
      <c r="R1632" t="s">
        <v>548</v>
      </c>
      <c r="S1632" t="s">
        <v>60</v>
      </c>
      <c r="T1632" t="s">
        <v>206</v>
      </c>
      <c r="U1632" t="s">
        <v>81</v>
      </c>
      <c r="V1632" t="s">
        <v>219</v>
      </c>
      <c r="W1632" t="s">
        <v>630</v>
      </c>
      <c r="X1632" t="s">
        <v>181</v>
      </c>
      <c r="Y1632" t="s">
        <v>84</v>
      </c>
      <c r="Z1632" t="s">
        <v>84</v>
      </c>
      <c r="AA1632" t="s">
        <v>162</v>
      </c>
      <c r="AB1632" t="s">
        <v>428</v>
      </c>
      <c r="AC1632" t="s">
        <v>84</v>
      </c>
      <c r="AD1632" t="s">
        <v>963</v>
      </c>
      <c r="AE1632" t="s">
        <v>79</v>
      </c>
      <c r="AF1632" t="s">
        <v>84</v>
      </c>
      <c r="AG1632" t="s">
        <v>548</v>
      </c>
      <c r="AH1632" t="s">
        <v>102</v>
      </c>
      <c r="AI1632" t="s">
        <v>422</v>
      </c>
      <c r="AJ1632" t="s">
        <v>84</v>
      </c>
      <c r="AK1632" t="s">
        <v>283</v>
      </c>
      <c r="AL1632" t="s">
        <v>84</v>
      </c>
      <c r="AM1632" t="s">
        <v>84</v>
      </c>
      <c r="AN1632" t="s">
        <v>78</v>
      </c>
      <c r="AO1632" t="s">
        <v>78</v>
      </c>
      <c r="AP1632" t="s">
        <v>584</v>
      </c>
      <c r="AQ1632" t="s">
        <v>300</v>
      </c>
      <c r="AR1632" t="s">
        <v>64</v>
      </c>
      <c r="AS1632" t="s">
        <v>117</v>
      </c>
      <c r="AT1632" t="s">
        <v>84</v>
      </c>
      <c r="AU1632" t="s">
        <v>7338</v>
      </c>
    </row>
    <row r="1633" spans="1:47" hidden="1" x14ac:dyDescent="0.3">
      <c r="A1633" t="s">
        <v>7339</v>
      </c>
      <c r="B1633" t="s">
        <v>7340</v>
      </c>
      <c r="C1633" s="1" t="str">
        <f t="shared" si="150"/>
        <v>21:1154</v>
      </c>
      <c r="D1633" s="1" t="str">
        <f t="shared" si="151"/>
        <v>21:0325</v>
      </c>
      <c r="E1633" t="s">
        <v>7341</v>
      </c>
      <c r="F1633" t="s">
        <v>7342</v>
      </c>
      <c r="H1633">
        <v>64.965699999999998</v>
      </c>
      <c r="I1633">
        <v>-107.748</v>
      </c>
      <c r="J1633" s="1" t="str">
        <f t="shared" si="152"/>
        <v>Lake sediments</v>
      </c>
      <c r="K1633" s="1" t="str">
        <f t="shared" si="153"/>
        <v>Unknown</v>
      </c>
      <c r="L1633" t="s">
        <v>84</v>
      </c>
      <c r="M1633" t="s">
        <v>348</v>
      </c>
      <c r="N1633" t="s">
        <v>53</v>
      </c>
      <c r="O1633" t="s">
        <v>163</v>
      </c>
      <c r="P1633" t="s">
        <v>77</v>
      </c>
      <c r="Q1633" t="s">
        <v>84</v>
      </c>
      <c r="R1633" t="s">
        <v>296</v>
      </c>
      <c r="S1633" t="s">
        <v>181</v>
      </c>
      <c r="T1633" t="s">
        <v>318</v>
      </c>
      <c r="U1633" t="s">
        <v>64</v>
      </c>
      <c r="V1633" t="s">
        <v>219</v>
      </c>
      <c r="W1633" t="s">
        <v>1013</v>
      </c>
      <c r="X1633" t="s">
        <v>63</v>
      </c>
      <c r="Y1633" t="s">
        <v>84</v>
      </c>
      <c r="Z1633" t="s">
        <v>84</v>
      </c>
      <c r="AA1633" t="s">
        <v>507</v>
      </c>
      <c r="AB1633" t="s">
        <v>102</v>
      </c>
      <c r="AC1633" t="s">
        <v>84</v>
      </c>
      <c r="AD1633" t="s">
        <v>1308</v>
      </c>
      <c r="AE1633" t="s">
        <v>79</v>
      </c>
      <c r="AF1633" t="s">
        <v>84</v>
      </c>
      <c r="AG1633" t="s">
        <v>223</v>
      </c>
      <c r="AH1633" t="s">
        <v>194</v>
      </c>
      <c r="AI1633" t="s">
        <v>430</v>
      </c>
      <c r="AJ1633" t="s">
        <v>84</v>
      </c>
      <c r="AK1633" t="s">
        <v>348</v>
      </c>
      <c r="AL1633" t="s">
        <v>84</v>
      </c>
      <c r="AM1633" t="s">
        <v>84</v>
      </c>
      <c r="AN1633" t="s">
        <v>78</v>
      </c>
      <c r="AO1633" t="s">
        <v>78</v>
      </c>
      <c r="AP1633" t="s">
        <v>74</v>
      </c>
      <c r="AQ1633" t="s">
        <v>253</v>
      </c>
      <c r="AR1633" t="s">
        <v>64</v>
      </c>
      <c r="AS1633" t="s">
        <v>139</v>
      </c>
      <c r="AT1633" t="s">
        <v>84</v>
      </c>
      <c r="AU1633" t="s">
        <v>7343</v>
      </c>
    </row>
    <row r="1634" spans="1:47" hidden="1" x14ac:dyDescent="0.3">
      <c r="A1634" t="s">
        <v>7344</v>
      </c>
      <c r="B1634" t="s">
        <v>7345</v>
      </c>
      <c r="C1634" s="1" t="str">
        <f t="shared" si="150"/>
        <v>21:1154</v>
      </c>
      <c r="D1634" s="1" t="str">
        <f t="shared" si="151"/>
        <v>21:0325</v>
      </c>
      <c r="E1634" t="s">
        <v>7346</v>
      </c>
      <c r="F1634" t="s">
        <v>7347</v>
      </c>
      <c r="H1634">
        <v>64.938000000000002</v>
      </c>
      <c r="I1634">
        <v>-107.05</v>
      </c>
      <c r="J1634" s="1" t="str">
        <f t="shared" si="152"/>
        <v>Lake sediments</v>
      </c>
      <c r="K1634" s="1" t="str">
        <f t="shared" si="153"/>
        <v>Unknown</v>
      </c>
      <c r="L1634" t="s">
        <v>84</v>
      </c>
      <c r="M1634" t="s">
        <v>147</v>
      </c>
      <c r="N1634" t="s">
        <v>53</v>
      </c>
      <c r="O1634" t="s">
        <v>90</v>
      </c>
      <c r="P1634" t="s">
        <v>78</v>
      </c>
      <c r="Q1634" t="s">
        <v>84</v>
      </c>
      <c r="R1634" t="s">
        <v>607</v>
      </c>
      <c r="S1634" t="s">
        <v>181</v>
      </c>
      <c r="T1634" t="s">
        <v>65</v>
      </c>
      <c r="U1634" t="s">
        <v>259</v>
      </c>
      <c r="V1634" t="s">
        <v>259</v>
      </c>
      <c r="W1634" t="s">
        <v>519</v>
      </c>
      <c r="X1634" t="s">
        <v>58</v>
      </c>
      <c r="Y1634" t="s">
        <v>84</v>
      </c>
      <c r="Z1634" t="s">
        <v>84</v>
      </c>
      <c r="AA1634" t="s">
        <v>176</v>
      </c>
      <c r="AB1634" t="s">
        <v>66</v>
      </c>
      <c r="AC1634" t="s">
        <v>84</v>
      </c>
      <c r="AD1634" t="s">
        <v>1369</v>
      </c>
      <c r="AE1634" t="s">
        <v>419</v>
      </c>
      <c r="AF1634" t="s">
        <v>84</v>
      </c>
      <c r="AG1634" t="s">
        <v>316</v>
      </c>
      <c r="AH1634" t="s">
        <v>194</v>
      </c>
      <c r="AI1634" t="s">
        <v>252</v>
      </c>
      <c r="AJ1634" t="s">
        <v>84</v>
      </c>
      <c r="AK1634" t="s">
        <v>297</v>
      </c>
      <c r="AL1634" t="s">
        <v>84</v>
      </c>
      <c r="AM1634" t="s">
        <v>84</v>
      </c>
      <c r="AN1634" t="s">
        <v>78</v>
      </c>
      <c r="AO1634" t="s">
        <v>78</v>
      </c>
      <c r="AP1634" t="s">
        <v>138</v>
      </c>
      <c r="AQ1634" t="s">
        <v>595</v>
      </c>
      <c r="AR1634" t="s">
        <v>64</v>
      </c>
      <c r="AS1634" t="s">
        <v>82</v>
      </c>
      <c r="AT1634" t="s">
        <v>84</v>
      </c>
      <c r="AU1634" t="s">
        <v>7348</v>
      </c>
    </row>
    <row r="1635" spans="1:47" hidden="1" x14ac:dyDescent="0.3">
      <c r="A1635" t="s">
        <v>7349</v>
      </c>
      <c r="B1635" t="s">
        <v>7350</v>
      </c>
      <c r="C1635" s="1" t="str">
        <f t="shared" si="150"/>
        <v>21:1154</v>
      </c>
      <c r="D1635" s="1" t="str">
        <f t="shared" si="151"/>
        <v>21:0325</v>
      </c>
      <c r="E1635" t="s">
        <v>7351</v>
      </c>
      <c r="F1635" t="s">
        <v>7352</v>
      </c>
      <c r="H1635">
        <v>64.894800000000004</v>
      </c>
      <c r="I1635">
        <v>-107.03100000000001</v>
      </c>
      <c r="J1635" s="1" t="str">
        <f t="shared" si="152"/>
        <v>Lake sediments</v>
      </c>
      <c r="K1635" s="1" t="str">
        <f t="shared" si="153"/>
        <v>Unknown</v>
      </c>
      <c r="L1635" t="s">
        <v>84</v>
      </c>
      <c r="M1635" t="s">
        <v>117</v>
      </c>
      <c r="N1635" t="s">
        <v>53</v>
      </c>
      <c r="O1635" t="s">
        <v>203</v>
      </c>
      <c r="P1635" t="s">
        <v>398</v>
      </c>
      <c r="Q1635" t="s">
        <v>84</v>
      </c>
      <c r="R1635" t="s">
        <v>354</v>
      </c>
      <c r="S1635" t="s">
        <v>181</v>
      </c>
      <c r="T1635" t="s">
        <v>276</v>
      </c>
      <c r="U1635" t="s">
        <v>259</v>
      </c>
      <c r="V1635" t="s">
        <v>137</v>
      </c>
      <c r="W1635" t="s">
        <v>1354</v>
      </c>
      <c r="X1635" t="s">
        <v>97</v>
      </c>
      <c r="Y1635" t="s">
        <v>84</v>
      </c>
      <c r="Z1635" t="s">
        <v>84</v>
      </c>
      <c r="AA1635" t="s">
        <v>507</v>
      </c>
      <c r="AB1635" t="s">
        <v>236</v>
      </c>
      <c r="AC1635" t="s">
        <v>84</v>
      </c>
      <c r="AD1635" t="s">
        <v>3553</v>
      </c>
      <c r="AE1635" t="s">
        <v>183</v>
      </c>
      <c r="AF1635" t="s">
        <v>84</v>
      </c>
      <c r="AG1635" t="s">
        <v>334</v>
      </c>
      <c r="AH1635" t="s">
        <v>71</v>
      </c>
      <c r="AI1635" t="s">
        <v>600</v>
      </c>
      <c r="AJ1635" t="s">
        <v>84</v>
      </c>
      <c r="AK1635" t="s">
        <v>348</v>
      </c>
      <c r="AL1635" t="s">
        <v>84</v>
      </c>
      <c r="AM1635" t="s">
        <v>84</v>
      </c>
      <c r="AN1635" t="s">
        <v>78</v>
      </c>
      <c r="AO1635" t="s">
        <v>104</v>
      </c>
      <c r="AP1635" t="s">
        <v>533</v>
      </c>
      <c r="AQ1635" t="s">
        <v>77</v>
      </c>
      <c r="AR1635" t="s">
        <v>64</v>
      </c>
      <c r="AS1635" t="s">
        <v>117</v>
      </c>
      <c r="AT1635" t="s">
        <v>84</v>
      </c>
      <c r="AU1635" t="s">
        <v>7353</v>
      </c>
    </row>
    <row r="1636" spans="1:47" hidden="1" x14ac:dyDescent="0.3">
      <c r="A1636" t="s">
        <v>7354</v>
      </c>
      <c r="B1636" t="s">
        <v>7355</v>
      </c>
      <c r="C1636" s="1" t="str">
        <f t="shared" si="150"/>
        <v>21:1154</v>
      </c>
      <c r="D1636" s="1" t="str">
        <f t="shared" si="151"/>
        <v>21:0325</v>
      </c>
      <c r="E1636" t="s">
        <v>7356</v>
      </c>
      <c r="F1636" t="s">
        <v>7357</v>
      </c>
      <c r="H1636">
        <v>64.771799999999999</v>
      </c>
      <c r="I1636">
        <v>-107.038</v>
      </c>
      <c r="J1636" s="1" t="str">
        <f t="shared" si="152"/>
        <v>Lake sediments</v>
      </c>
      <c r="K1636" s="1" t="str">
        <f t="shared" si="153"/>
        <v>Unknown</v>
      </c>
      <c r="L1636" t="s">
        <v>84</v>
      </c>
      <c r="M1636" t="s">
        <v>95</v>
      </c>
      <c r="N1636" t="s">
        <v>53</v>
      </c>
      <c r="O1636" t="s">
        <v>1353</v>
      </c>
      <c r="P1636" t="s">
        <v>81</v>
      </c>
      <c r="Q1636" t="s">
        <v>84</v>
      </c>
      <c r="R1636" t="s">
        <v>65</v>
      </c>
      <c r="S1636" t="s">
        <v>64</v>
      </c>
      <c r="T1636" t="s">
        <v>260</v>
      </c>
      <c r="U1636" t="s">
        <v>259</v>
      </c>
      <c r="V1636" t="s">
        <v>137</v>
      </c>
      <c r="W1636" t="s">
        <v>7236</v>
      </c>
      <c r="X1636" t="s">
        <v>116</v>
      </c>
      <c r="Y1636" t="s">
        <v>84</v>
      </c>
      <c r="Z1636" t="s">
        <v>84</v>
      </c>
      <c r="AA1636" t="s">
        <v>111</v>
      </c>
      <c r="AB1636" t="s">
        <v>6554</v>
      </c>
      <c r="AC1636" t="s">
        <v>84</v>
      </c>
      <c r="AD1636" t="s">
        <v>831</v>
      </c>
      <c r="AE1636" t="s">
        <v>260</v>
      </c>
      <c r="AF1636" t="s">
        <v>84</v>
      </c>
      <c r="AG1636" t="s">
        <v>382</v>
      </c>
      <c r="AH1636" t="s">
        <v>194</v>
      </c>
      <c r="AI1636" t="s">
        <v>283</v>
      </c>
      <c r="AJ1636" t="s">
        <v>84</v>
      </c>
      <c r="AK1636" t="s">
        <v>481</v>
      </c>
      <c r="AL1636" t="s">
        <v>84</v>
      </c>
      <c r="AM1636" t="s">
        <v>84</v>
      </c>
      <c r="AN1636" t="s">
        <v>78</v>
      </c>
      <c r="AO1636" t="s">
        <v>78</v>
      </c>
      <c r="AP1636" t="s">
        <v>321</v>
      </c>
      <c r="AQ1636" t="s">
        <v>239</v>
      </c>
      <c r="AR1636" t="s">
        <v>64</v>
      </c>
      <c r="AS1636" t="s">
        <v>259</v>
      </c>
      <c r="AT1636" t="s">
        <v>84</v>
      </c>
      <c r="AU1636" t="s">
        <v>7358</v>
      </c>
    </row>
    <row r="1637" spans="1:47" hidden="1" x14ac:dyDescent="0.3">
      <c r="A1637" t="s">
        <v>7359</v>
      </c>
      <c r="B1637" t="s">
        <v>7360</v>
      </c>
      <c r="C1637" s="1" t="str">
        <f t="shared" si="150"/>
        <v>21:1154</v>
      </c>
      <c r="D1637" s="1" t="str">
        <f t="shared" si="151"/>
        <v>21:0325</v>
      </c>
      <c r="E1637" t="s">
        <v>7361</v>
      </c>
      <c r="F1637" t="s">
        <v>7362</v>
      </c>
      <c r="H1637">
        <v>64.814400000000006</v>
      </c>
      <c r="I1637">
        <v>-107.039</v>
      </c>
      <c r="J1637" s="1" t="str">
        <f t="shared" si="152"/>
        <v>Lake sediments</v>
      </c>
      <c r="K1637" s="1" t="str">
        <f t="shared" si="153"/>
        <v>Unknown</v>
      </c>
      <c r="L1637" t="s">
        <v>84</v>
      </c>
      <c r="M1637" t="s">
        <v>137</v>
      </c>
      <c r="N1637" t="s">
        <v>81</v>
      </c>
      <c r="O1637" t="s">
        <v>270</v>
      </c>
      <c r="P1637" t="s">
        <v>202</v>
      </c>
      <c r="Q1637" t="s">
        <v>84</v>
      </c>
      <c r="R1637" t="s">
        <v>954</v>
      </c>
      <c r="S1637" t="s">
        <v>181</v>
      </c>
      <c r="T1637" t="s">
        <v>336</v>
      </c>
      <c r="U1637" t="s">
        <v>181</v>
      </c>
      <c r="V1637" t="s">
        <v>139</v>
      </c>
      <c r="W1637" t="s">
        <v>658</v>
      </c>
      <c r="X1637" t="s">
        <v>181</v>
      </c>
      <c r="Y1637" t="s">
        <v>84</v>
      </c>
      <c r="Z1637" t="s">
        <v>84</v>
      </c>
      <c r="AA1637" t="s">
        <v>59</v>
      </c>
      <c r="AB1637" t="s">
        <v>2680</v>
      </c>
      <c r="AC1637" t="s">
        <v>84</v>
      </c>
      <c r="AD1637" t="s">
        <v>1409</v>
      </c>
      <c r="AE1637" t="s">
        <v>156</v>
      </c>
      <c r="AF1637" t="s">
        <v>84</v>
      </c>
      <c r="AG1637" t="s">
        <v>70</v>
      </c>
      <c r="AH1637" t="s">
        <v>71</v>
      </c>
      <c r="AI1637" t="s">
        <v>226</v>
      </c>
      <c r="AJ1637" t="s">
        <v>84</v>
      </c>
      <c r="AK1637" t="s">
        <v>183</v>
      </c>
      <c r="AL1637" t="s">
        <v>84</v>
      </c>
      <c r="AM1637" t="s">
        <v>84</v>
      </c>
      <c r="AN1637" t="s">
        <v>78</v>
      </c>
      <c r="AO1637" t="s">
        <v>78</v>
      </c>
      <c r="AP1637" t="s">
        <v>337</v>
      </c>
      <c r="AQ1637" t="s">
        <v>223</v>
      </c>
      <c r="AR1637" t="s">
        <v>64</v>
      </c>
      <c r="AS1637" t="s">
        <v>92</v>
      </c>
      <c r="AT1637" t="s">
        <v>84</v>
      </c>
      <c r="AU1637" t="s">
        <v>7363</v>
      </c>
    </row>
    <row r="1638" spans="1:47" hidden="1" x14ac:dyDescent="0.3">
      <c r="A1638" t="s">
        <v>7364</v>
      </c>
      <c r="B1638" t="s">
        <v>7365</v>
      </c>
      <c r="C1638" s="1" t="str">
        <f t="shared" si="150"/>
        <v>21:1154</v>
      </c>
      <c r="D1638" s="1" t="str">
        <f t="shared" si="151"/>
        <v>21:0325</v>
      </c>
      <c r="E1638" t="s">
        <v>7366</v>
      </c>
      <c r="F1638" t="s">
        <v>7367</v>
      </c>
      <c r="H1638">
        <v>64.849100000000007</v>
      </c>
      <c r="I1638">
        <v>-107.01</v>
      </c>
      <c r="J1638" s="1" t="str">
        <f t="shared" si="152"/>
        <v>Lake sediments</v>
      </c>
      <c r="K1638" s="1" t="str">
        <f t="shared" si="153"/>
        <v>Unknown</v>
      </c>
      <c r="L1638" t="s">
        <v>84</v>
      </c>
      <c r="M1638" t="s">
        <v>82</v>
      </c>
      <c r="N1638" t="s">
        <v>81</v>
      </c>
      <c r="O1638" t="s">
        <v>203</v>
      </c>
      <c r="P1638" t="s">
        <v>398</v>
      </c>
      <c r="Q1638" t="s">
        <v>84</v>
      </c>
      <c r="R1638" t="s">
        <v>70</v>
      </c>
      <c r="S1638" t="s">
        <v>97</v>
      </c>
      <c r="T1638" t="s">
        <v>120</v>
      </c>
      <c r="U1638" t="s">
        <v>60</v>
      </c>
      <c r="V1638" t="s">
        <v>139</v>
      </c>
      <c r="W1638" t="s">
        <v>285</v>
      </c>
      <c r="X1638" t="s">
        <v>97</v>
      </c>
      <c r="Y1638" t="s">
        <v>84</v>
      </c>
      <c r="Z1638" t="s">
        <v>84</v>
      </c>
      <c r="AA1638" t="s">
        <v>156</v>
      </c>
      <c r="AB1638" t="s">
        <v>7368</v>
      </c>
      <c r="AC1638" t="s">
        <v>84</v>
      </c>
      <c r="AD1638" t="s">
        <v>2128</v>
      </c>
      <c r="AE1638" t="s">
        <v>296</v>
      </c>
      <c r="AF1638" t="s">
        <v>84</v>
      </c>
      <c r="AG1638" t="s">
        <v>692</v>
      </c>
      <c r="AH1638" t="s">
        <v>71</v>
      </c>
      <c r="AI1638" t="s">
        <v>293</v>
      </c>
      <c r="AJ1638" t="s">
        <v>84</v>
      </c>
      <c r="AK1638" t="s">
        <v>232</v>
      </c>
      <c r="AL1638" t="s">
        <v>84</v>
      </c>
      <c r="AM1638" t="s">
        <v>84</v>
      </c>
      <c r="AN1638" t="s">
        <v>78</v>
      </c>
      <c r="AO1638" t="s">
        <v>259</v>
      </c>
      <c r="AP1638" t="s">
        <v>79</v>
      </c>
      <c r="AQ1638" t="s">
        <v>607</v>
      </c>
      <c r="AR1638" t="s">
        <v>64</v>
      </c>
      <c r="AS1638" t="s">
        <v>348</v>
      </c>
      <c r="AT1638" t="s">
        <v>84</v>
      </c>
      <c r="AU1638" t="s">
        <v>7369</v>
      </c>
    </row>
    <row r="1639" spans="1:47" hidden="1" x14ac:dyDescent="0.3">
      <c r="A1639" t="s">
        <v>7370</v>
      </c>
      <c r="B1639" t="s">
        <v>7371</v>
      </c>
      <c r="C1639" s="1" t="str">
        <f t="shared" si="150"/>
        <v>21:1154</v>
      </c>
      <c r="D1639" s="1" t="str">
        <f t="shared" si="151"/>
        <v>21:0325</v>
      </c>
      <c r="E1639" t="s">
        <v>7372</v>
      </c>
      <c r="F1639" t="s">
        <v>7373</v>
      </c>
      <c r="H1639">
        <v>64.902199999999993</v>
      </c>
      <c r="I1639">
        <v>-111.01900000000001</v>
      </c>
      <c r="J1639" s="1" t="str">
        <f t="shared" si="152"/>
        <v>Lake sediments</v>
      </c>
      <c r="K1639" s="1" t="str">
        <f t="shared" si="153"/>
        <v>Unknown</v>
      </c>
      <c r="L1639" t="s">
        <v>84</v>
      </c>
      <c r="M1639" t="s">
        <v>77</v>
      </c>
      <c r="N1639" t="s">
        <v>116</v>
      </c>
      <c r="O1639" t="s">
        <v>345</v>
      </c>
      <c r="P1639" t="s">
        <v>91</v>
      </c>
      <c r="Q1639" t="s">
        <v>84</v>
      </c>
      <c r="R1639" t="s">
        <v>136</v>
      </c>
      <c r="S1639" t="s">
        <v>116</v>
      </c>
      <c r="T1639" t="s">
        <v>152</v>
      </c>
      <c r="U1639" t="s">
        <v>81</v>
      </c>
      <c r="V1639" t="s">
        <v>219</v>
      </c>
      <c r="W1639" t="s">
        <v>353</v>
      </c>
      <c r="X1639" t="s">
        <v>60</v>
      </c>
      <c r="Y1639" t="s">
        <v>84</v>
      </c>
      <c r="Z1639" t="s">
        <v>84</v>
      </c>
      <c r="AA1639" t="s">
        <v>223</v>
      </c>
      <c r="AB1639" t="s">
        <v>593</v>
      </c>
      <c r="AC1639" t="s">
        <v>84</v>
      </c>
      <c r="AD1639" t="s">
        <v>81</v>
      </c>
      <c r="AE1639" t="s">
        <v>79</v>
      </c>
      <c r="AF1639" t="s">
        <v>84</v>
      </c>
      <c r="AG1639" t="s">
        <v>156</v>
      </c>
      <c r="AH1639" t="s">
        <v>71</v>
      </c>
      <c r="AI1639" t="s">
        <v>355</v>
      </c>
      <c r="AJ1639" t="s">
        <v>84</v>
      </c>
      <c r="AK1639" t="s">
        <v>105</v>
      </c>
      <c r="AL1639" t="s">
        <v>84</v>
      </c>
      <c r="AM1639" t="s">
        <v>84</v>
      </c>
      <c r="AN1639" t="s">
        <v>78</v>
      </c>
      <c r="AO1639" t="s">
        <v>78</v>
      </c>
      <c r="AP1639" t="s">
        <v>169</v>
      </c>
      <c r="AQ1639" t="s">
        <v>210</v>
      </c>
      <c r="AR1639" t="s">
        <v>64</v>
      </c>
      <c r="AS1639" t="s">
        <v>95</v>
      </c>
      <c r="AT1639" t="s">
        <v>84</v>
      </c>
      <c r="AU1639" t="s">
        <v>7149</v>
      </c>
    </row>
    <row r="1640" spans="1:47" hidden="1" x14ac:dyDescent="0.3">
      <c r="A1640" t="s">
        <v>7374</v>
      </c>
      <c r="B1640" t="s">
        <v>7375</v>
      </c>
      <c r="C1640" s="1" t="str">
        <f t="shared" si="150"/>
        <v>21:1154</v>
      </c>
      <c r="D1640" s="1" t="str">
        <f t="shared" si="151"/>
        <v>21:0325</v>
      </c>
      <c r="E1640" t="s">
        <v>7376</v>
      </c>
      <c r="F1640" t="s">
        <v>7377</v>
      </c>
      <c r="H1640">
        <v>64.906000000000006</v>
      </c>
      <c r="I1640">
        <v>-110.971</v>
      </c>
      <c r="J1640" s="1" t="str">
        <f t="shared" si="152"/>
        <v>Lake sediments</v>
      </c>
      <c r="K1640" s="1" t="str">
        <f t="shared" si="153"/>
        <v>Unknown</v>
      </c>
      <c r="L1640" t="s">
        <v>84</v>
      </c>
      <c r="M1640" t="s">
        <v>259</v>
      </c>
      <c r="N1640" t="s">
        <v>53</v>
      </c>
      <c r="O1640" t="s">
        <v>1800</v>
      </c>
      <c r="P1640" t="s">
        <v>333</v>
      </c>
      <c r="Q1640" t="s">
        <v>84</v>
      </c>
      <c r="R1640" t="s">
        <v>284</v>
      </c>
      <c r="S1640" t="s">
        <v>116</v>
      </c>
      <c r="T1640" t="s">
        <v>276</v>
      </c>
      <c r="U1640" t="s">
        <v>81</v>
      </c>
      <c r="V1640" t="s">
        <v>219</v>
      </c>
      <c r="W1640" t="s">
        <v>4856</v>
      </c>
      <c r="X1640" t="s">
        <v>116</v>
      </c>
      <c r="Y1640" t="s">
        <v>84</v>
      </c>
      <c r="Z1640" t="s">
        <v>84</v>
      </c>
      <c r="AA1640" t="s">
        <v>269</v>
      </c>
      <c r="AB1640" t="s">
        <v>4037</v>
      </c>
      <c r="AC1640" t="s">
        <v>84</v>
      </c>
      <c r="AD1640" t="s">
        <v>222</v>
      </c>
      <c r="AE1640" t="s">
        <v>260</v>
      </c>
      <c r="AF1640" t="s">
        <v>84</v>
      </c>
      <c r="AG1640" t="s">
        <v>136</v>
      </c>
      <c r="AH1640" t="s">
        <v>71</v>
      </c>
      <c r="AI1640" t="s">
        <v>210</v>
      </c>
      <c r="AJ1640" t="s">
        <v>84</v>
      </c>
      <c r="AK1640" t="s">
        <v>348</v>
      </c>
      <c r="AL1640" t="s">
        <v>84</v>
      </c>
      <c r="AM1640" t="s">
        <v>84</v>
      </c>
      <c r="AN1640" t="s">
        <v>78</v>
      </c>
      <c r="AO1640" t="s">
        <v>78</v>
      </c>
      <c r="AP1640" t="s">
        <v>97</v>
      </c>
      <c r="AQ1640" t="s">
        <v>481</v>
      </c>
      <c r="AR1640" t="s">
        <v>64</v>
      </c>
      <c r="AS1640" t="s">
        <v>154</v>
      </c>
      <c r="AT1640" t="s">
        <v>84</v>
      </c>
      <c r="AU1640" t="s">
        <v>7378</v>
      </c>
    </row>
    <row r="1641" spans="1:47" hidden="1" x14ac:dyDescent="0.3">
      <c r="A1641" t="s">
        <v>7379</v>
      </c>
      <c r="B1641" t="s">
        <v>7380</v>
      </c>
      <c r="C1641" s="1" t="str">
        <f t="shared" si="150"/>
        <v>21:1154</v>
      </c>
      <c r="D1641" s="1" t="str">
        <f t="shared" si="151"/>
        <v>21:0325</v>
      </c>
      <c r="E1641" t="s">
        <v>7381</v>
      </c>
      <c r="F1641" t="s">
        <v>7382</v>
      </c>
      <c r="H1641">
        <v>64.937899999999999</v>
      </c>
      <c r="I1641">
        <v>-110.95399999999999</v>
      </c>
      <c r="J1641" s="1" t="str">
        <f t="shared" si="152"/>
        <v>Lake sediments</v>
      </c>
      <c r="K1641" s="1" t="str">
        <f t="shared" si="153"/>
        <v>Unknown</v>
      </c>
      <c r="L1641" t="s">
        <v>84</v>
      </c>
      <c r="M1641" t="s">
        <v>78</v>
      </c>
      <c r="N1641" t="s">
        <v>53</v>
      </c>
      <c r="O1641" t="s">
        <v>163</v>
      </c>
      <c r="P1641" t="s">
        <v>333</v>
      </c>
      <c r="Q1641" t="s">
        <v>84</v>
      </c>
      <c r="R1641" t="s">
        <v>211</v>
      </c>
      <c r="S1641" t="s">
        <v>116</v>
      </c>
      <c r="T1641" t="s">
        <v>162</v>
      </c>
      <c r="U1641" t="s">
        <v>81</v>
      </c>
      <c r="V1641" t="s">
        <v>219</v>
      </c>
      <c r="W1641" t="s">
        <v>1817</v>
      </c>
      <c r="X1641" t="s">
        <v>60</v>
      </c>
      <c r="Y1641" t="s">
        <v>84</v>
      </c>
      <c r="Z1641" t="s">
        <v>84</v>
      </c>
      <c r="AA1641" t="s">
        <v>507</v>
      </c>
      <c r="AB1641" t="s">
        <v>1530</v>
      </c>
      <c r="AC1641" t="s">
        <v>84</v>
      </c>
      <c r="AD1641" t="s">
        <v>469</v>
      </c>
      <c r="AE1641" t="s">
        <v>79</v>
      </c>
      <c r="AF1641" t="s">
        <v>84</v>
      </c>
      <c r="AG1641" t="s">
        <v>384</v>
      </c>
      <c r="AH1641" t="s">
        <v>71</v>
      </c>
      <c r="AI1641" t="s">
        <v>210</v>
      </c>
      <c r="AJ1641" t="s">
        <v>84</v>
      </c>
      <c r="AK1641" t="s">
        <v>91</v>
      </c>
      <c r="AL1641" t="s">
        <v>84</v>
      </c>
      <c r="AM1641" t="s">
        <v>84</v>
      </c>
      <c r="AN1641" t="s">
        <v>78</v>
      </c>
      <c r="AO1641" t="s">
        <v>78</v>
      </c>
      <c r="AP1641" t="s">
        <v>584</v>
      </c>
      <c r="AQ1641" t="s">
        <v>299</v>
      </c>
      <c r="AR1641" t="s">
        <v>64</v>
      </c>
      <c r="AS1641" t="s">
        <v>154</v>
      </c>
      <c r="AT1641" t="s">
        <v>84</v>
      </c>
      <c r="AU1641" t="s">
        <v>7383</v>
      </c>
    </row>
    <row r="1642" spans="1:47" hidden="1" x14ac:dyDescent="0.3">
      <c r="A1642" t="s">
        <v>7384</v>
      </c>
      <c r="B1642" t="s">
        <v>7385</v>
      </c>
      <c r="C1642" s="1" t="str">
        <f t="shared" si="150"/>
        <v>21:1154</v>
      </c>
      <c r="D1642" s="1" t="str">
        <f t="shared" si="151"/>
        <v>21:0325</v>
      </c>
      <c r="E1642" t="s">
        <v>7386</v>
      </c>
      <c r="F1642" t="s">
        <v>7387</v>
      </c>
      <c r="H1642">
        <v>64.982100000000003</v>
      </c>
      <c r="I1642">
        <v>-110.94799999999999</v>
      </c>
      <c r="J1642" s="1" t="str">
        <f t="shared" si="152"/>
        <v>Lake sediments</v>
      </c>
      <c r="K1642" s="1" t="str">
        <f t="shared" si="153"/>
        <v>Unknown</v>
      </c>
      <c r="L1642" t="s">
        <v>84</v>
      </c>
      <c r="M1642" t="s">
        <v>421</v>
      </c>
      <c r="N1642" t="s">
        <v>116</v>
      </c>
      <c r="O1642" t="s">
        <v>189</v>
      </c>
      <c r="P1642" t="s">
        <v>259</v>
      </c>
      <c r="Q1642" t="s">
        <v>84</v>
      </c>
      <c r="R1642" t="s">
        <v>814</v>
      </c>
      <c r="S1642" t="s">
        <v>60</v>
      </c>
      <c r="T1642" t="s">
        <v>814</v>
      </c>
      <c r="U1642" t="s">
        <v>81</v>
      </c>
      <c r="V1642" t="s">
        <v>259</v>
      </c>
      <c r="W1642" t="s">
        <v>147</v>
      </c>
      <c r="X1642" t="s">
        <v>60</v>
      </c>
      <c r="Y1642" t="s">
        <v>84</v>
      </c>
      <c r="Z1642" t="s">
        <v>84</v>
      </c>
      <c r="AA1642" t="s">
        <v>281</v>
      </c>
      <c r="AB1642" t="s">
        <v>593</v>
      </c>
      <c r="AC1642" t="s">
        <v>84</v>
      </c>
      <c r="AD1642" t="s">
        <v>81</v>
      </c>
      <c r="AE1642" t="s">
        <v>260</v>
      </c>
      <c r="AF1642" t="s">
        <v>84</v>
      </c>
      <c r="AG1642" t="s">
        <v>814</v>
      </c>
      <c r="AH1642" t="s">
        <v>194</v>
      </c>
      <c r="AI1642" t="s">
        <v>125</v>
      </c>
      <c r="AJ1642" t="s">
        <v>84</v>
      </c>
      <c r="AK1642" t="s">
        <v>481</v>
      </c>
      <c r="AL1642" t="s">
        <v>84</v>
      </c>
      <c r="AM1642" t="s">
        <v>84</v>
      </c>
      <c r="AN1642" t="s">
        <v>78</v>
      </c>
      <c r="AO1642" t="s">
        <v>78</v>
      </c>
      <c r="AP1642" t="s">
        <v>167</v>
      </c>
      <c r="AQ1642" t="s">
        <v>253</v>
      </c>
      <c r="AR1642" t="s">
        <v>64</v>
      </c>
      <c r="AS1642" t="s">
        <v>147</v>
      </c>
      <c r="AT1642" t="s">
        <v>84</v>
      </c>
      <c r="AU1642" t="s">
        <v>7388</v>
      </c>
    </row>
    <row r="1643" spans="1:47" hidden="1" x14ac:dyDescent="0.3">
      <c r="A1643" t="s">
        <v>7389</v>
      </c>
      <c r="B1643" t="s">
        <v>7390</v>
      </c>
      <c r="C1643" s="1" t="str">
        <f t="shared" si="150"/>
        <v>21:1154</v>
      </c>
      <c r="D1643" s="1" t="str">
        <f t="shared" si="151"/>
        <v>21:0325</v>
      </c>
      <c r="E1643" t="s">
        <v>7391</v>
      </c>
      <c r="F1643" t="s">
        <v>7392</v>
      </c>
      <c r="H1643">
        <v>64.985600000000005</v>
      </c>
      <c r="I1643">
        <v>-110.85</v>
      </c>
      <c r="J1643" s="1" t="str">
        <f t="shared" si="152"/>
        <v>Lake sediments</v>
      </c>
      <c r="K1643" s="1" t="str">
        <f t="shared" si="153"/>
        <v>Unknown</v>
      </c>
      <c r="L1643" t="s">
        <v>84</v>
      </c>
      <c r="M1643" t="s">
        <v>81</v>
      </c>
      <c r="N1643" t="s">
        <v>53</v>
      </c>
      <c r="O1643" t="s">
        <v>203</v>
      </c>
      <c r="P1643" t="s">
        <v>259</v>
      </c>
      <c r="Q1643" t="s">
        <v>84</v>
      </c>
      <c r="R1643" t="s">
        <v>83</v>
      </c>
      <c r="S1643" t="s">
        <v>181</v>
      </c>
      <c r="T1643" t="s">
        <v>284</v>
      </c>
      <c r="U1643" t="s">
        <v>81</v>
      </c>
      <c r="V1643" t="s">
        <v>154</v>
      </c>
      <c r="W1643" t="s">
        <v>237</v>
      </c>
      <c r="X1643" t="s">
        <v>63</v>
      </c>
      <c r="Y1643" t="s">
        <v>84</v>
      </c>
      <c r="Z1643" t="s">
        <v>84</v>
      </c>
      <c r="AA1643" t="s">
        <v>192</v>
      </c>
      <c r="AB1643" t="s">
        <v>134</v>
      </c>
      <c r="AC1643" t="s">
        <v>84</v>
      </c>
      <c r="AD1643" t="s">
        <v>527</v>
      </c>
      <c r="AE1643" t="s">
        <v>223</v>
      </c>
      <c r="AF1643" t="s">
        <v>84</v>
      </c>
      <c r="AG1643" t="s">
        <v>414</v>
      </c>
      <c r="AH1643" t="s">
        <v>71</v>
      </c>
      <c r="AI1643" t="s">
        <v>97</v>
      </c>
      <c r="AJ1643" t="s">
        <v>84</v>
      </c>
      <c r="AK1643" t="s">
        <v>124</v>
      </c>
      <c r="AL1643" t="s">
        <v>84</v>
      </c>
      <c r="AM1643" t="s">
        <v>84</v>
      </c>
      <c r="AN1643" t="s">
        <v>147</v>
      </c>
      <c r="AO1643" t="s">
        <v>78</v>
      </c>
      <c r="AP1643" t="s">
        <v>72</v>
      </c>
      <c r="AQ1643" t="s">
        <v>595</v>
      </c>
      <c r="AR1643" t="s">
        <v>64</v>
      </c>
      <c r="AS1643" t="s">
        <v>81</v>
      </c>
      <c r="AT1643" t="s">
        <v>84</v>
      </c>
      <c r="AU1643" t="s">
        <v>7393</v>
      </c>
    </row>
    <row r="1644" spans="1:47" hidden="1" x14ac:dyDescent="0.3">
      <c r="A1644" t="s">
        <v>7394</v>
      </c>
      <c r="B1644" t="s">
        <v>7395</v>
      </c>
      <c r="C1644" s="1" t="str">
        <f t="shared" si="150"/>
        <v>21:1154</v>
      </c>
      <c r="D1644" s="1" t="str">
        <f t="shared" si="151"/>
        <v>21:0325</v>
      </c>
      <c r="E1644" t="s">
        <v>7396</v>
      </c>
      <c r="F1644" t="s">
        <v>7397</v>
      </c>
      <c r="H1644">
        <v>64.943799999999996</v>
      </c>
      <c r="I1644">
        <v>-110.827</v>
      </c>
      <c r="J1644" s="1" t="str">
        <f t="shared" si="152"/>
        <v>Lake sediments</v>
      </c>
      <c r="K1644" s="1" t="str">
        <f t="shared" si="153"/>
        <v>Unknown</v>
      </c>
      <c r="L1644" t="s">
        <v>84</v>
      </c>
      <c r="M1644" t="s">
        <v>355</v>
      </c>
      <c r="N1644" t="s">
        <v>53</v>
      </c>
      <c r="O1644" t="s">
        <v>397</v>
      </c>
      <c r="P1644" t="s">
        <v>78</v>
      </c>
      <c r="Q1644" t="s">
        <v>84</v>
      </c>
      <c r="R1644" t="s">
        <v>413</v>
      </c>
      <c r="S1644" t="s">
        <v>58</v>
      </c>
      <c r="T1644" t="s">
        <v>692</v>
      </c>
      <c r="U1644" t="s">
        <v>60</v>
      </c>
      <c r="V1644" t="s">
        <v>259</v>
      </c>
      <c r="W1644" t="s">
        <v>133</v>
      </c>
      <c r="X1644" t="s">
        <v>60</v>
      </c>
      <c r="Y1644" t="s">
        <v>84</v>
      </c>
      <c r="Z1644" t="s">
        <v>84</v>
      </c>
      <c r="AA1644" t="s">
        <v>152</v>
      </c>
      <c r="AB1644" t="s">
        <v>306</v>
      </c>
      <c r="AC1644" t="s">
        <v>84</v>
      </c>
      <c r="AD1644" t="s">
        <v>728</v>
      </c>
      <c r="AE1644" t="s">
        <v>269</v>
      </c>
      <c r="AF1644" t="s">
        <v>84</v>
      </c>
      <c r="AG1644" t="s">
        <v>420</v>
      </c>
      <c r="AH1644" t="s">
        <v>71</v>
      </c>
      <c r="AI1644" t="s">
        <v>72</v>
      </c>
      <c r="AJ1644" t="s">
        <v>84</v>
      </c>
      <c r="AK1644" t="s">
        <v>473</v>
      </c>
      <c r="AL1644" t="s">
        <v>84</v>
      </c>
      <c r="AM1644" t="s">
        <v>84</v>
      </c>
      <c r="AN1644" t="s">
        <v>147</v>
      </c>
      <c r="AO1644" t="s">
        <v>168</v>
      </c>
      <c r="AP1644" t="s">
        <v>97</v>
      </c>
      <c r="AQ1644" t="s">
        <v>398</v>
      </c>
      <c r="AR1644" t="s">
        <v>64</v>
      </c>
      <c r="AS1644" t="s">
        <v>61</v>
      </c>
      <c r="AT1644" t="s">
        <v>84</v>
      </c>
      <c r="AU1644" t="s">
        <v>7398</v>
      </c>
    </row>
    <row r="1645" spans="1:47" hidden="1" x14ac:dyDescent="0.3">
      <c r="A1645" t="s">
        <v>7399</v>
      </c>
      <c r="B1645" t="s">
        <v>7400</v>
      </c>
      <c r="C1645" s="1" t="str">
        <f t="shared" ref="C1645:C1708" si="154">HYPERLINK("https://geochem.nrcan.gc.ca/cdogs/content/bdl/bdl211154_e.htm", "21:1154")</f>
        <v>21:1154</v>
      </c>
      <c r="D1645" s="1" t="str">
        <f t="shared" ref="D1645:D1708" si="155">HYPERLINK("https://geochem.nrcan.gc.ca/cdogs/content/svy/svy210325_e.htm", "21:0325")</f>
        <v>21:0325</v>
      </c>
      <c r="E1645" t="s">
        <v>7401</v>
      </c>
      <c r="F1645" t="s">
        <v>7402</v>
      </c>
      <c r="H1645">
        <v>64.911900000000003</v>
      </c>
      <c r="I1645">
        <v>-110.81</v>
      </c>
      <c r="J1645" s="1" t="str">
        <f t="shared" ref="J1645:J1708" si="156">HYPERLINK("https://geochem.nrcan.gc.ca/cdogs/content/kwd/kwd020023_e.htm", "Lake sediments")</f>
        <v>Lake sediments</v>
      </c>
      <c r="K1645" s="1" t="str">
        <f t="shared" ref="K1645:K1708" si="157">HYPERLINK("https://geochem.nrcan.gc.ca/cdogs/content/kwd/kwd080001_e.htm", "Unknown")</f>
        <v>Unknown</v>
      </c>
      <c r="L1645" t="s">
        <v>84</v>
      </c>
      <c r="M1645" t="s">
        <v>82</v>
      </c>
      <c r="N1645" t="s">
        <v>53</v>
      </c>
      <c r="O1645" t="s">
        <v>216</v>
      </c>
      <c r="P1645" t="s">
        <v>333</v>
      </c>
      <c r="Q1645" t="s">
        <v>84</v>
      </c>
      <c r="R1645" t="s">
        <v>296</v>
      </c>
      <c r="S1645" t="s">
        <v>60</v>
      </c>
      <c r="T1645" t="s">
        <v>149</v>
      </c>
      <c r="U1645" t="s">
        <v>81</v>
      </c>
      <c r="V1645" t="s">
        <v>137</v>
      </c>
      <c r="W1645" t="s">
        <v>718</v>
      </c>
      <c r="X1645" t="s">
        <v>60</v>
      </c>
      <c r="Y1645" t="s">
        <v>84</v>
      </c>
      <c r="Z1645" t="s">
        <v>84</v>
      </c>
      <c r="AA1645" t="s">
        <v>287</v>
      </c>
      <c r="AB1645" t="s">
        <v>549</v>
      </c>
      <c r="AC1645" t="s">
        <v>84</v>
      </c>
      <c r="AD1645" t="s">
        <v>441</v>
      </c>
      <c r="AE1645" t="s">
        <v>183</v>
      </c>
      <c r="AF1645" t="s">
        <v>84</v>
      </c>
      <c r="AG1645" t="s">
        <v>327</v>
      </c>
      <c r="AH1645" t="s">
        <v>71</v>
      </c>
      <c r="AI1645" t="s">
        <v>686</v>
      </c>
      <c r="AJ1645" t="s">
        <v>84</v>
      </c>
      <c r="AK1645" t="s">
        <v>91</v>
      </c>
      <c r="AL1645" t="s">
        <v>84</v>
      </c>
      <c r="AM1645" t="s">
        <v>84</v>
      </c>
      <c r="AN1645" t="s">
        <v>78</v>
      </c>
      <c r="AO1645" t="s">
        <v>78</v>
      </c>
      <c r="AP1645" t="s">
        <v>584</v>
      </c>
      <c r="AQ1645" t="s">
        <v>55</v>
      </c>
      <c r="AR1645" t="s">
        <v>64</v>
      </c>
      <c r="AS1645" t="s">
        <v>95</v>
      </c>
      <c r="AT1645" t="s">
        <v>84</v>
      </c>
      <c r="AU1645" t="s">
        <v>7403</v>
      </c>
    </row>
    <row r="1646" spans="1:47" hidden="1" x14ac:dyDescent="0.3">
      <c r="A1646" t="s">
        <v>7404</v>
      </c>
      <c r="B1646" t="s">
        <v>7405</v>
      </c>
      <c r="C1646" s="1" t="str">
        <f t="shared" si="154"/>
        <v>21:1154</v>
      </c>
      <c r="D1646" s="1" t="str">
        <f t="shared" si="155"/>
        <v>21:0325</v>
      </c>
      <c r="E1646" t="s">
        <v>7406</v>
      </c>
      <c r="F1646" t="s">
        <v>7407</v>
      </c>
      <c r="H1646">
        <v>64.874799999999993</v>
      </c>
      <c r="I1646">
        <v>-110.84099999999999</v>
      </c>
      <c r="J1646" s="1" t="str">
        <f t="shared" si="156"/>
        <v>Lake sediments</v>
      </c>
      <c r="K1646" s="1" t="str">
        <f t="shared" si="157"/>
        <v>Unknown</v>
      </c>
      <c r="L1646" t="s">
        <v>84</v>
      </c>
      <c r="M1646" t="s">
        <v>259</v>
      </c>
      <c r="N1646" t="s">
        <v>53</v>
      </c>
      <c r="O1646" t="s">
        <v>830</v>
      </c>
      <c r="P1646" t="s">
        <v>595</v>
      </c>
      <c r="Q1646" t="s">
        <v>84</v>
      </c>
      <c r="R1646" t="s">
        <v>470</v>
      </c>
      <c r="S1646" t="s">
        <v>56</v>
      </c>
      <c r="T1646" t="s">
        <v>162</v>
      </c>
      <c r="U1646" t="s">
        <v>81</v>
      </c>
      <c r="V1646" t="s">
        <v>168</v>
      </c>
      <c r="W1646" t="s">
        <v>5037</v>
      </c>
      <c r="X1646" t="s">
        <v>56</v>
      </c>
      <c r="Y1646" t="s">
        <v>84</v>
      </c>
      <c r="Z1646" t="s">
        <v>84</v>
      </c>
      <c r="AA1646" t="s">
        <v>183</v>
      </c>
      <c r="AB1646" t="s">
        <v>948</v>
      </c>
      <c r="AC1646" t="s">
        <v>84</v>
      </c>
      <c r="AD1646" t="s">
        <v>527</v>
      </c>
      <c r="AE1646" t="s">
        <v>58</v>
      </c>
      <c r="AF1646" t="s">
        <v>84</v>
      </c>
      <c r="AG1646" t="s">
        <v>164</v>
      </c>
      <c r="AH1646" t="s">
        <v>71</v>
      </c>
      <c r="AI1646" t="s">
        <v>421</v>
      </c>
      <c r="AJ1646" t="s">
        <v>84</v>
      </c>
      <c r="AK1646" t="s">
        <v>92</v>
      </c>
      <c r="AL1646" t="s">
        <v>84</v>
      </c>
      <c r="AM1646" t="s">
        <v>84</v>
      </c>
      <c r="AN1646" t="s">
        <v>219</v>
      </c>
      <c r="AO1646" t="s">
        <v>78</v>
      </c>
      <c r="AP1646" t="s">
        <v>167</v>
      </c>
      <c r="AQ1646" t="s">
        <v>246</v>
      </c>
      <c r="AR1646" t="s">
        <v>64</v>
      </c>
      <c r="AS1646" t="s">
        <v>168</v>
      </c>
      <c r="AT1646" t="s">
        <v>84</v>
      </c>
      <c r="AU1646" t="s">
        <v>7408</v>
      </c>
    </row>
    <row r="1647" spans="1:47" hidden="1" x14ac:dyDescent="0.3">
      <c r="A1647" t="s">
        <v>7409</v>
      </c>
      <c r="B1647" t="s">
        <v>7410</v>
      </c>
      <c r="C1647" s="1" t="str">
        <f t="shared" si="154"/>
        <v>21:1154</v>
      </c>
      <c r="D1647" s="1" t="str">
        <f t="shared" si="155"/>
        <v>21:0325</v>
      </c>
      <c r="E1647" t="s">
        <v>7411</v>
      </c>
      <c r="F1647" t="s">
        <v>7412</v>
      </c>
      <c r="H1647">
        <v>64.836600000000004</v>
      </c>
      <c r="I1647">
        <v>-110.827</v>
      </c>
      <c r="J1647" s="1" t="str">
        <f t="shared" si="156"/>
        <v>Lake sediments</v>
      </c>
      <c r="K1647" s="1" t="str">
        <f t="shared" si="157"/>
        <v>Unknown</v>
      </c>
      <c r="L1647" t="s">
        <v>84</v>
      </c>
      <c r="M1647" t="s">
        <v>126</v>
      </c>
      <c r="N1647" t="s">
        <v>53</v>
      </c>
      <c r="O1647" t="s">
        <v>835</v>
      </c>
      <c r="P1647" t="s">
        <v>77</v>
      </c>
      <c r="Q1647" t="s">
        <v>84</v>
      </c>
      <c r="R1647" t="s">
        <v>113</v>
      </c>
      <c r="S1647" t="s">
        <v>181</v>
      </c>
      <c r="T1647" t="s">
        <v>548</v>
      </c>
      <c r="U1647" t="s">
        <v>56</v>
      </c>
      <c r="V1647" t="s">
        <v>154</v>
      </c>
      <c r="W1647" t="s">
        <v>1135</v>
      </c>
      <c r="X1647" t="s">
        <v>97</v>
      </c>
      <c r="Y1647" t="s">
        <v>84</v>
      </c>
      <c r="Z1647" t="s">
        <v>84</v>
      </c>
      <c r="AA1647" t="s">
        <v>68</v>
      </c>
      <c r="AB1647" t="s">
        <v>606</v>
      </c>
      <c r="AC1647" t="s">
        <v>84</v>
      </c>
      <c r="AD1647" t="s">
        <v>883</v>
      </c>
      <c r="AE1647" t="s">
        <v>176</v>
      </c>
      <c r="AF1647" t="s">
        <v>84</v>
      </c>
      <c r="AG1647" t="s">
        <v>420</v>
      </c>
      <c r="AH1647" t="s">
        <v>71</v>
      </c>
      <c r="AI1647" t="s">
        <v>600</v>
      </c>
      <c r="AJ1647" t="s">
        <v>84</v>
      </c>
      <c r="AK1647" t="s">
        <v>74</v>
      </c>
      <c r="AL1647" t="s">
        <v>84</v>
      </c>
      <c r="AM1647" t="s">
        <v>84</v>
      </c>
      <c r="AN1647" t="s">
        <v>78</v>
      </c>
      <c r="AO1647" t="s">
        <v>154</v>
      </c>
      <c r="AP1647" t="s">
        <v>209</v>
      </c>
      <c r="AQ1647" t="s">
        <v>60</v>
      </c>
      <c r="AR1647" t="s">
        <v>64</v>
      </c>
      <c r="AS1647" t="s">
        <v>300</v>
      </c>
      <c r="AT1647" t="s">
        <v>84</v>
      </c>
      <c r="AU1647" t="s">
        <v>7363</v>
      </c>
    </row>
    <row r="1648" spans="1:47" hidden="1" x14ac:dyDescent="0.3">
      <c r="A1648" t="s">
        <v>7413</v>
      </c>
      <c r="B1648" t="s">
        <v>7414</v>
      </c>
      <c r="C1648" s="1" t="str">
        <f t="shared" si="154"/>
        <v>21:1154</v>
      </c>
      <c r="D1648" s="1" t="str">
        <f t="shared" si="155"/>
        <v>21:0325</v>
      </c>
      <c r="E1648" t="s">
        <v>7415</v>
      </c>
      <c r="F1648" t="s">
        <v>7416</v>
      </c>
      <c r="H1648">
        <v>64.767300000000006</v>
      </c>
      <c r="I1648">
        <v>-110.874</v>
      </c>
      <c r="J1648" s="1" t="str">
        <f t="shared" si="156"/>
        <v>Lake sediments</v>
      </c>
      <c r="K1648" s="1" t="str">
        <f t="shared" si="157"/>
        <v>Unknown</v>
      </c>
      <c r="L1648" t="s">
        <v>84</v>
      </c>
      <c r="M1648" t="s">
        <v>533</v>
      </c>
      <c r="N1648" t="s">
        <v>116</v>
      </c>
      <c r="O1648" t="s">
        <v>163</v>
      </c>
      <c r="P1648" t="s">
        <v>300</v>
      </c>
      <c r="Q1648" t="s">
        <v>84</v>
      </c>
      <c r="R1648" t="s">
        <v>156</v>
      </c>
      <c r="S1648" t="s">
        <v>58</v>
      </c>
      <c r="T1648" t="s">
        <v>131</v>
      </c>
      <c r="U1648" t="s">
        <v>56</v>
      </c>
      <c r="V1648" t="s">
        <v>259</v>
      </c>
      <c r="W1648" t="s">
        <v>459</v>
      </c>
      <c r="X1648" t="s">
        <v>60</v>
      </c>
      <c r="Y1648" t="s">
        <v>84</v>
      </c>
      <c r="Z1648" t="s">
        <v>84</v>
      </c>
      <c r="AA1648" t="s">
        <v>276</v>
      </c>
      <c r="AB1648" t="s">
        <v>306</v>
      </c>
      <c r="AC1648" t="s">
        <v>84</v>
      </c>
      <c r="AD1648" t="s">
        <v>237</v>
      </c>
      <c r="AE1648" t="s">
        <v>287</v>
      </c>
      <c r="AF1648" t="s">
        <v>84</v>
      </c>
      <c r="AG1648" t="s">
        <v>127</v>
      </c>
      <c r="AH1648" t="s">
        <v>983</v>
      </c>
      <c r="AI1648" t="s">
        <v>309</v>
      </c>
      <c r="AJ1648" t="s">
        <v>84</v>
      </c>
      <c r="AK1648" t="s">
        <v>210</v>
      </c>
      <c r="AL1648" t="s">
        <v>84</v>
      </c>
      <c r="AM1648" t="s">
        <v>84</v>
      </c>
      <c r="AN1648" t="s">
        <v>78</v>
      </c>
      <c r="AO1648" t="s">
        <v>78</v>
      </c>
      <c r="AP1648" t="s">
        <v>533</v>
      </c>
      <c r="AQ1648" t="s">
        <v>481</v>
      </c>
      <c r="AR1648" t="s">
        <v>64</v>
      </c>
      <c r="AS1648" t="s">
        <v>147</v>
      </c>
      <c r="AT1648" t="s">
        <v>84</v>
      </c>
      <c r="AU1648" t="s">
        <v>7417</v>
      </c>
    </row>
    <row r="1649" spans="1:47" hidden="1" x14ac:dyDescent="0.3">
      <c r="A1649" t="s">
        <v>7418</v>
      </c>
      <c r="B1649" t="s">
        <v>7419</v>
      </c>
      <c r="C1649" s="1" t="str">
        <f t="shared" si="154"/>
        <v>21:1154</v>
      </c>
      <c r="D1649" s="1" t="str">
        <f t="shared" si="155"/>
        <v>21:0325</v>
      </c>
      <c r="E1649" t="s">
        <v>7420</v>
      </c>
      <c r="F1649" t="s">
        <v>7421</v>
      </c>
      <c r="H1649">
        <v>64.734099999999998</v>
      </c>
      <c r="I1649">
        <v>-110.875</v>
      </c>
      <c r="J1649" s="1" t="str">
        <f t="shared" si="156"/>
        <v>Lake sediments</v>
      </c>
      <c r="K1649" s="1" t="str">
        <f t="shared" si="157"/>
        <v>Unknown</v>
      </c>
      <c r="L1649" t="s">
        <v>84</v>
      </c>
      <c r="M1649" t="s">
        <v>436</v>
      </c>
      <c r="N1649" t="s">
        <v>53</v>
      </c>
      <c r="O1649" t="s">
        <v>877</v>
      </c>
      <c r="P1649" t="s">
        <v>78</v>
      </c>
      <c r="Q1649" t="s">
        <v>84</v>
      </c>
      <c r="R1649" t="s">
        <v>218</v>
      </c>
      <c r="S1649" t="s">
        <v>97</v>
      </c>
      <c r="T1649" t="s">
        <v>218</v>
      </c>
      <c r="U1649" t="s">
        <v>56</v>
      </c>
      <c r="V1649" t="s">
        <v>259</v>
      </c>
      <c r="W1649" t="s">
        <v>253</v>
      </c>
      <c r="X1649" t="s">
        <v>60</v>
      </c>
      <c r="Y1649" t="s">
        <v>84</v>
      </c>
      <c r="Z1649" t="s">
        <v>84</v>
      </c>
      <c r="AA1649" t="s">
        <v>162</v>
      </c>
      <c r="AB1649" t="s">
        <v>593</v>
      </c>
      <c r="AC1649" t="s">
        <v>84</v>
      </c>
      <c r="AD1649" t="s">
        <v>658</v>
      </c>
      <c r="AE1649" t="s">
        <v>281</v>
      </c>
      <c r="AF1649" t="s">
        <v>84</v>
      </c>
      <c r="AG1649" t="s">
        <v>217</v>
      </c>
      <c r="AH1649" t="s">
        <v>71</v>
      </c>
      <c r="AI1649" t="s">
        <v>80</v>
      </c>
      <c r="AJ1649" t="s">
        <v>84</v>
      </c>
      <c r="AK1649" t="s">
        <v>473</v>
      </c>
      <c r="AL1649" t="s">
        <v>84</v>
      </c>
      <c r="AM1649" t="s">
        <v>84</v>
      </c>
      <c r="AN1649" t="s">
        <v>78</v>
      </c>
      <c r="AO1649" t="s">
        <v>78</v>
      </c>
      <c r="AP1649" t="s">
        <v>584</v>
      </c>
      <c r="AQ1649" t="s">
        <v>348</v>
      </c>
      <c r="AR1649" t="s">
        <v>64</v>
      </c>
      <c r="AS1649" t="s">
        <v>95</v>
      </c>
      <c r="AT1649" t="s">
        <v>84</v>
      </c>
      <c r="AU1649" t="s">
        <v>7422</v>
      </c>
    </row>
    <row r="1650" spans="1:47" hidden="1" x14ac:dyDescent="0.3">
      <c r="A1650" t="s">
        <v>7423</v>
      </c>
      <c r="B1650" t="s">
        <v>7424</v>
      </c>
      <c r="C1650" s="1" t="str">
        <f t="shared" si="154"/>
        <v>21:1154</v>
      </c>
      <c r="D1650" s="1" t="str">
        <f t="shared" si="155"/>
        <v>21:0325</v>
      </c>
      <c r="E1650" t="s">
        <v>7425</v>
      </c>
      <c r="F1650" t="s">
        <v>7426</v>
      </c>
      <c r="H1650">
        <v>64.681100000000001</v>
      </c>
      <c r="I1650">
        <v>-110.82899999999999</v>
      </c>
      <c r="J1650" s="1" t="str">
        <f t="shared" si="156"/>
        <v>Lake sediments</v>
      </c>
      <c r="K1650" s="1" t="str">
        <f t="shared" si="157"/>
        <v>Unknown</v>
      </c>
      <c r="L1650" t="s">
        <v>84</v>
      </c>
      <c r="M1650" t="s">
        <v>339</v>
      </c>
      <c r="N1650" t="s">
        <v>53</v>
      </c>
      <c r="O1650" t="s">
        <v>517</v>
      </c>
      <c r="P1650" t="s">
        <v>155</v>
      </c>
      <c r="Q1650" t="s">
        <v>84</v>
      </c>
      <c r="R1650" t="s">
        <v>472</v>
      </c>
      <c r="S1650" t="s">
        <v>260</v>
      </c>
      <c r="T1650" t="s">
        <v>70</v>
      </c>
      <c r="U1650" t="s">
        <v>181</v>
      </c>
      <c r="V1650" t="s">
        <v>154</v>
      </c>
      <c r="W1650" t="s">
        <v>767</v>
      </c>
      <c r="X1650" t="s">
        <v>116</v>
      </c>
      <c r="Y1650" t="s">
        <v>84</v>
      </c>
      <c r="Z1650" t="s">
        <v>84</v>
      </c>
      <c r="AA1650" t="s">
        <v>149</v>
      </c>
      <c r="AB1650" t="s">
        <v>236</v>
      </c>
      <c r="AC1650" t="s">
        <v>84</v>
      </c>
      <c r="AD1650" t="s">
        <v>1383</v>
      </c>
      <c r="AE1650" t="s">
        <v>98</v>
      </c>
      <c r="AF1650" t="s">
        <v>84</v>
      </c>
      <c r="AG1650" t="s">
        <v>261</v>
      </c>
      <c r="AH1650" t="s">
        <v>102</v>
      </c>
      <c r="AI1650" t="s">
        <v>209</v>
      </c>
      <c r="AJ1650" t="s">
        <v>84</v>
      </c>
      <c r="AK1650" t="s">
        <v>153</v>
      </c>
      <c r="AL1650" t="s">
        <v>84</v>
      </c>
      <c r="AM1650" t="s">
        <v>84</v>
      </c>
      <c r="AN1650" t="s">
        <v>78</v>
      </c>
      <c r="AO1650" t="s">
        <v>78</v>
      </c>
      <c r="AP1650" t="s">
        <v>309</v>
      </c>
      <c r="AQ1650" t="s">
        <v>124</v>
      </c>
      <c r="AR1650" t="s">
        <v>64</v>
      </c>
      <c r="AS1650" t="s">
        <v>61</v>
      </c>
      <c r="AT1650" t="s">
        <v>84</v>
      </c>
      <c r="AU1650" t="s">
        <v>7427</v>
      </c>
    </row>
    <row r="1651" spans="1:47" hidden="1" x14ac:dyDescent="0.3">
      <c r="A1651" t="s">
        <v>7428</v>
      </c>
      <c r="B1651" t="s">
        <v>7429</v>
      </c>
      <c r="C1651" s="1" t="str">
        <f t="shared" si="154"/>
        <v>21:1154</v>
      </c>
      <c r="D1651" s="1" t="str">
        <f t="shared" si="155"/>
        <v>21:0325</v>
      </c>
      <c r="E1651" t="s">
        <v>7430</v>
      </c>
      <c r="F1651" t="s">
        <v>7431</v>
      </c>
      <c r="H1651">
        <v>64.645799999999994</v>
      </c>
      <c r="I1651">
        <v>-110.825</v>
      </c>
      <c r="J1651" s="1" t="str">
        <f t="shared" si="156"/>
        <v>Lake sediments</v>
      </c>
      <c r="K1651" s="1" t="str">
        <f t="shared" si="157"/>
        <v>Unknown</v>
      </c>
      <c r="L1651" t="s">
        <v>84</v>
      </c>
      <c r="M1651" t="s">
        <v>117</v>
      </c>
      <c r="N1651" t="s">
        <v>116</v>
      </c>
      <c r="O1651" t="s">
        <v>650</v>
      </c>
      <c r="P1651" t="s">
        <v>78</v>
      </c>
      <c r="Q1651" t="s">
        <v>84</v>
      </c>
      <c r="R1651" t="s">
        <v>59</v>
      </c>
      <c r="S1651" t="s">
        <v>63</v>
      </c>
      <c r="T1651" t="s">
        <v>131</v>
      </c>
      <c r="U1651" t="s">
        <v>116</v>
      </c>
      <c r="V1651" t="s">
        <v>95</v>
      </c>
      <c r="W1651" t="s">
        <v>864</v>
      </c>
      <c r="X1651" t="s">
        <v>97</v>
      </c>
      <c r="Y1651" t="s">
        <v>84</v>
      </c>
      <c r="Z1651" t="s">
        <v>84</v>
      </c>
      <c r="AA1651" t="s">
        <v>68</v>
      </c>
      <c r="AB1651" t="s">
        <v>606</v>
      </c>
      <c r="AC1651" t="s">
        <v>84</v>
      </c>
      <c r="AD1651" t="s">
        <v>248</v>
      </c>
      <c r="AE1651" t="s">
        <v>101</v>
      </c>
      <c r="AF1651" t="s">
        <v>84</v>
      </c>
      <c r="AG1651" t="s">
        <v>825</v>
      </c>
      <c r="AH1651" t="s">
        <v>102</v>
      </c>
      <c r="AI1651" t="s">
        <v>570</v>
      </c>
      <c r="AJ1651" t="s">
        <v>84</v>
      </c>
      <c r="AK1651" t="s">
        <v>125</v>
      </c>
      <c r="AL1651" t="s">
        <v>84</v>
      </c>
      <c r="AM1651" t="s">
        <v>84</v>
      </c>
      <c r="AN1651" t="s">
        <v>78</v>
      </c>
      <c r="AO1651" t="s">
        <v>78</v>
      </c>
      <c r="AP1651" t="s">
        <v>364</v>
      </c>
      <c r="AQ1651" t="s">
        <v>473</v>
      </c>
      <c r="AR1651" t="s">
        <v>64</v>
      </c>
      <c r="AS1651" t="s">
        <v>139</v>
      </c>
      <c r="AT1651" t="s">
        <v>84</v>
      </c>
      <c r="AU1651" t="s">
        <v>5238</v>
      </c>
    </row>
    <row r="1652" spans="1:47" hidden="1" x14ac:dyDescent="0.3">
      <c r="A1652" t="s">
        <v>7432</v>
      </c>
      <c r="B1652" t="s">
        <v>7433</v>
      </c>
      <c r="C1652" s="1" t="str">
        <f t="shared" si="154"/>
        <v>21:1154</v>
      </c>
      <c r="D1652" s="1" t="str">
        <f t="shared" si="155"/>
        <v>21:0325</v>
      </c>
      <c r="E1652" t="s">
        <v>7434</v>
      </c>
      <c r="F1652" t="s">
        <v>7435</v>
      </c>
      <c r="H1652">
        <v>64.592799999999997</v>
      </c>
      <c r="I1652">
        <v>-110.846</v>
      </c>
      <c r="J1652" s="1" t="str">
        <f t="shared" si="156"/>
        <v>Lake sediments</v>
      </c>
      <c r="K1652" s="1" t="str">
        <f t="shared" si="157"/>
        <v>Unknown</v>
      </c>
      <c r="L1652" t="s">
        <v>84</v>
      </c>
      <c r="M1652" t="s">
        <v>314</v>
      </c>
      <c r="N1652" t="s">
        <v>181</v>
      </c>
      <c r="O1652" t="s">
        <v>345</v>
      </c>
      <c r="P1652" t="s">
        <v>78</v>
      </c>
      <c r="Q1652" t="s">
        <v>84</v>
      </c>
      <c r="R1652" t="s">
        <v>131</v>
      </c>
      <c r="S1652" t="s">
        <v>97</v>
      </c>
      <c r="T1652" t="s">
        <v>369</v>
      </c>
      <c r="U1652" t="s">
        <v>81</v>
      </c>
      <c r="V1652" t="s">
        <v>95</v>
      </c>
      <c r="W1652" t="s">
        <v>883</v>
      </c>
      <c r="X1652" t="s">
        <v>181</v>
      </c>
      <c r="Y1652" t="s">
        <v>84</v>
      </c>
      <c r="Z1652" t="s">
        <v>84</v>
      </c>
      <c r="AA1652" t="s">
        <v>192</v>
      </c>
      <c r="AB1652" t="s">
        <v>134</v>
      </c>
      <c r="AC1652" t="s">
        <v>84</v>
      </c>
      <c r="AD1652" t="s">
        <v>237</v>
      </c>
      <c r="AE1652" t="s">
        <v>152</v>
      </c>
      <c r="AF1652" t="s">
        <v>84</v>
      </c>
      <c r="AG1652" t="s">
        <v>363</v>
      </c>
      <c r="AH1652" t="s">
        <v>71</v>
      </c>
      <c r="AI1652" t="s">
        <v>332</v>
      </c>
      <c r="AJ1652" t="s">
        <v>84</v>
      </c>
      <c r="AK1652" t="s">
        <v>208</v>
      </c>
      <c r="AL1652" t="s">
        <v>84</v>
      </c>
      <c r="AM1652" t="s">
        <v>84</v>
      </c>
      <c r="AN1652" t="s">
        <v>78</v>
      </c>
      <c r="AO1652" t="s">
        <v>78</v>
      </c>
      <c r="AP1652" t="s">
        <v>702</v>
      </c>
      <c r="AQ1652" t="s">
        <v>126</v>
      </c>
      <c r="AR1652" t="s">
        <v>64</v>
      </c>
      <c r="AS1652" t="s">
        <v>77</v>
      </c>
      <c r="AT1652" t="s">
        <v>84</v>
      </c>
      <c r="AU1652" t="s">
        <v>7436</v>
      </c>
    </row>
    <row r="1653" spans="1:47" hidden="1" x14ac:dyDescent="0.3">
      <c r="A1653" t="s">
        <v>7437</v>
      </c>
      <c r="B1653" t="s">
        <v>7438</v>
      </c>
      <c r="C1653" s="1" t="str">
        <f t="shared" si="154"/>
        <v>21:1154</v>
      </c>
      <c r="D1653" s="1" t="str">
        <f t="shared" si="155"/>
        <v>21:0325</v>
      </c>
      <c r="E1653" t="s">
        <v>7439</v>
      </c>
      <c r="F1653" t="s">
        <v>7440</v>
      </c>
      <c r="H1653">
        <v>64.547799999999995</v>
      </c>
      <c r="I1653">
        <v>-110.813</v>
      </c>
      <c r="J1653" s="1" t="str">
        <f t="shared" si="156"/>
        <v>Lake sediments</v>
      </c>
      <c r="K1653" s="1" t="str">
        <f t="shared" si="157"/>
        <v>Unknown</v>
      </c>
      <c r="L1653" t="s">
        <v>84</v>
      </c>
      <c r="M1653" t="s">
        <v>81</v>
      </c>
      <c r="N1653" t="s">
        <v>53</v>
      </c>
      <c r="O1653" t="s">
        <v>2940</v>
      </c>
      <c r="P1653" t="s">
        <v>253</v>
      </c>
      <c r="Q1653" t="s">
        <v>84</v>
      </c>
      <c r="R1653" t="s">
        <v>276</v>
      </c>
      <c r="S1653" t="s">
        <v>56</v>
      </c>
      <c r="T1653" t="s">
        <v>176</v>
      </c>
      <c r="U1653" t="s">
        <v>259</v>
      </c>
      <c r="V1653" t="s">
        <v>137</v>
      </c>
      <c r="W1653" t="s">
        <v>7441</v>
      </c>
      <c r="X1653" t="s">
        <v>56</v>
      </c>
      <c r="Y1653" t="s">
        <v>84</v>
      </c>
      <c r="Z1653" t="s">
        <v>84</v>
      </c>
      <c r="AA1653" t="s">
        <v>260</v>
      </c>
      <c r="AB1653" t="s">
        <v>935</v>
      </c>
      <c r="AC1653" t="s">
        <v>84</v>
      </c>
      <c r="AD1653" t="s">
        <v>326</v>
      </c>
      <c r="AE1653" t="s">
        <v>72</v>
      </c>
      <c r="AF1653" t="s">
        <v>84</v>
      </c>
      <c r="AG1653" t="s">
        <v>120</v>
      </c>
      <c r="AH1653" t="s">
        <v>71</v>
      </c>
      <c r="AI1653" t="s">
        <v>340</v>
      </c>
      <c r="AJ1653" t="s">
        <v>84</v>
      </c>
      <c r="AK1653" t="s">
        <v>246</v>
      </c>
      <c r="AL1653" t="s">
        <v>84</v>
      </c>
      <c r="AM1653" t="s">
        <v>84</v>
      </c>
      <c r="AN1653" t="s">
        <v>78</v>
      </c>
      <c r="AO1653" t="s">
        <v>78</v>
      </c>
      <c r="AP1653" t="s">
        <v>348</v>
      </c>
      <c r="AQ1653" t="s">
        <v>147</v>
      </c>
      <c r="AR1653" t="s">
        <v>64</v>
      </c>
      <c r="AS1653" t="s">
        <v>219</v>
      </c>
      <c r="AT1653" t="s">
        <v>84</v>
      </c>
      <c r="AU1653" t="s">
        <v>7442</v>
      </c>
    </row>
    <row r="1654" spans="1:47" hidden="1" x14ac:dyDescent="0.3">
      <c r="A1654" t="s">
        <v>7443</v>
      </c>
      <c r="B1654" t="s">
        <v>7444</v>
      </c>
      <c r="C1654" s="1" t="str">
        <f t="shared" si="154"/>
        <v>21:1154</v>
      </c>
      <c r="D1654" s="1" t="str">
        <f t="shared" si="155"/>
        <v>21:0325</v>
      </c>
      <c r="E1654" t="s">
        <v>7445</v>
      </c>
      <c r="F1654" t="s">
        <v>7446</v>
      </c>
      <c r="H1654">
        <v>64.588999999999999</v>
      </c>
      <c r="I1654">
        <v>-110.96299999999999</v>
      </c>
      <c r="J1654" s="1" t="str">
        <f t="shared" si="156"/>
        <v>Lake sediments</v>
      </c>
      <c r="K1654" s="1" t="str">
        <f t="shared" si="157"/>
        <v>Unknown</v>
      </c>
      <c r="L1654" t="s">
        <v>84</v>
      </c>
      <c r="M1654" t="s">
        <v>300</v>
      </c>
      <c r="N1654" t="s">
        <v>53</v>
      </c>
      <c r="O1654" t="s">
        <v>5289</v>
      </c>
      <c r="P1654" t="s">
        <v>78</v>
      </c>
      <c r="Q1654" t="s">
        <v>84</v>
      </c>
      <c r="R1654" t="s">
        <v>607</v>
      </c>
      <c r="S1654" t="s">
        <v>116</v>
      </c>
      <c r="T1654" t="s">
        <v>68</v>
      </c>
      <c r="U1654" t="s">
        <v>81</v>
      </c>
      <c r="V1654" t="s">
        <v>219</v>
      </c>
      <c r="W1654" t="s">
        <v>1862</v>
      </c>
      <c r="X1654" t="s">
        <v>181</v>
      </c>
      <c r="Y1654" t="s">
        <v>84</v>
      </c>
      <c r="Z1654" t="s">
        <v>84</v>
      </c>
      <c r="AA1654" t="s">
        <v>101</v>
      </c>
      <c r="AB1654" t="s">
        <v>121</v>
      </c>
      <c r="AC1654" t="s">
        <v>84</v>
      </c>
      <c r="AD1654" t="s">
        <v>500</v>
      </c>
      <c r="AE1654" t="s">
        <v>281</v>
      </c>
      <c r="AF1654" t="s">
        <v>84</v>
      </c>
      <c r="AG1654" t="s">
        <v>176</v>
      </c>
      <c r="AH1654" t="s">
        <v>194</v>
      </c>
      <c r="AI1654" t="s">
        <v>421</v>
      </c>
      <c r="AJ1654" t="s">
        <v>84</v>
      </c>
      <c r="AK1654" t="s">
        <v>167</v>
      </c>
      <c r="AL1654" t="s">
        <v>84</v>
      </c>
      <c r="AM1654" t="s">
        <v>84</v>
      </c>
      <c r="AN1654" t="s">
        <v>78</v>
      </c>
      <c r="AO1654" t="s">
        <v>78</v>
      </c>
      <c r="AP1654" t="s">
        <v>298</v>
      </c>
      <c r="AQ1654" t="s">
        <v>299</v>
      </c>
      <c r="AR1654" t="s">
        <v>64</v>
      </c>
      <c r="AS1654" t="s">
        <v>117</v>
      </c>
      <c r="AT1654" t="s">
        <v>84</v>
      </c>
      <c r="AU1654" t="s">
        <v>7447</v>
      </c>
    </row>
    <row r="1655" spans="1:47" hidden="1" x14ac:dyDescent="0.3">
      <c r="A1655" t="s">
        <v>7448</v>
      </c>
      <c r="B1655" t="s">
        <v>7449</v>
      </c>
      <c r="C1655" s="1" t="str">
        <f t="shared" si="154"/>
        <v>21:1154</v>
      </c>
      <c r="D1655" s="1" t="str">
        <f t="shared" si="155"/>
        <v>21:0325</v>
      </c>
      <c r="E1655" t="s">
        <v>7450</v>
      </c>
      <c r="F1655" t="s">
        <v>7451</v>
      </c>
      <c r="H1655">
        <v>64.626499999999993</v>
      </c>
      <c r="I1655">
        <v>-110.994</v>
      </c>
      <c r="J1655" s="1" t="str">
        <f t="shared" si="156"/>
        <v>Lake sediments</v>
      </c>
      <c r="K1655" s="1" t="str">
        <f t="shared" si="157"/>
        <v>Unknown</v>
      </c>
      <c r="L1655" t="s">
        <v>84</v>
      </c>
      <c r="M1655" t="s">
        <v>170</v>
      </c>
      <c r="N1655" t="s">
        <v>53</v>
      </c>
      <c r="O1655" t="s">
        <v>216</v>
      </c>
      <c r="P1655" t="s">
        <v>300</v>
      </c>
      <c r="Q1655" t="s">
        <v>84</v>
      </c>
      <c r="R1655" t="s">
        <v>123</v>
      </c>
      <c r="S1655" t="s">
        <v>119</v>
      </c>
      <c r="T1655" t="s">
        <v>327</v>
      </c>
      <c r="U1655" t="s">
        <v>81</v>
      </c>
      <c r="V1655" t="s">
        <v>95</v>
      </c>
      <c r="W1655" t="s">
        <v>820</v>
      </c>
      <c r="X1655" t="s">
        <v>181</v>
      </c>
      <c r="Y1655" t="s">
        <v>84</v>
      </c>
      <c r="Z1655" t="s">
        <v>84</v>
      </c>
      <c r="AA1655" t="s">
        <v>98</v>
      </c>
      <c r="AB1655" t="s">
        <v>66</v>
      </c>
      <c r="AC1655" t="s">
        <v>84</v>
      </c>
      <c r="AD1655" t="s">
        <v>744</v>
      </c>
      <c r="AE1655" t="s">
        <v>287</v>
      </c>
      <c r="AF1655" t="s">
        <v>84</v>
      </c>
      <c r="AG1655" t="s">
        <v>346</v>
      </c>
      <c r="AH1655" t="s">
        <v>71</v>
      </c>
      <c r="AI1655" t="s">
        <v>584</v>
      </c>
      <c r="AJ1655" t="s">
        <v>84</v>
      </c>
      <c r="AK1655" t="s">
        <v>355</v>
      </c>
      <c r="AL1655" t="s">
        <v>84</v>
      </c>
      <c r="AM1655" t="s">
        <v>84</v>
      </c>
      <c r="AN1655" t="s">
        <v>95</v>
      </c>
      <c r="AO1655" t="s">
        <v>78</v>
      </c>
      <c r="AP1655" t="s">
        <v>929</v>
      </c>
      <c r="AQ1655" t="s">
        <v>92</v>
      </c>
      <c r="AR1655" t="s">
        <v>64</v>
      </c>
      <c r="AS1655" t="s">
        <v>139</v>
      </c>
      <c r="AT1655" t="s">
        <v>84</v>
      </c>
      <c r="AU1655" t="s">
        <v>7252</v>
      </c>
    </row>
    <row r="1656" spans="1:47" hidden="1" x14ac:dyDescent="0.3">
      <c r="A1656" t="s">
        <v>7452</v>
      </c>
      <c r="B1656" t="s">
        <v>7453</v>
      </c>
      <c r="C1656" s="1" t="str">
        <f t="shared" si="154"/>
        <v>21:1154</v>
      </c>
      <c r="D1656" s="1" t="str">
        <f t="shared" si="155"/>
        <v>21:0325</v>
      </c>
      <c r="E1656" t="s">
        <v>7454</v>
      </c>
      <c r="F1656" t="s">
        <v>7455</v>
      </c>
      <c r="H1656">
        <v>64.677199999999999</v>
      </c>
      <c r="I1656">
        <v>-110.953</v>
      </c>
      <c r="J1656" s="1" t="str">
        <f t="shared" si="156"/>
        <v>Lake sediments</v>
      </c>
      <c r="K1656" s="1" t="str">
        <f t="shared" si="157"/>
        <v>Unknown</v>
      </c>
      <c r="L1656" t="s">
        <v>84</v>
      </c>
      <c r="M1656" t="s">
        <v>155</v>
      </c>
      <c r="N1656" t="s">
        <v>56</v>
      </c>
      <c r="O1656" t="s">
        <v>90</v>
      </c>
      <c r="P1656" t="s">
        <v>348</v>
      </c>
      <c r="Q1656" t="s">
        <v>84</v>
      </c>
      <c r="R1656" t="s">
        <v>692</v>
      </c>
      <c r="S1656" t="s">
        <v>114</v>
      </c>
      <c r="T1656" t="s">
        <v>70</v>
      </c>
      <c r="U1656" t="s">
        <v>181</v>
      </c>
      <c r="V1656" t="s">
        <v>154</v>
      </c>
      <c r="W1656" t="s">
        <v>333</v>
      </c>
      <c r="X1656" t="s">
        <v>60</v>
      </c>
      <c r="Y1656" t="s">
        <v>84</v>
      </c>
      <c r="Z1656" t="s">
        <v>84</v>
      </c>
      <c r="AA1656" t="s">
        <v>814</v>
      </c>
      <c r="AB1656" t="s">
        <v>102</v>
      </c>
      <c r="AC1656" t="s">
        <v>84</v>
      </c>
      <c r="AD1656" t="s">
        <v>1135</v>
      </c>
      <c r="AE1656" t="s">
        <v>192</v>
      </c>
      <c r="AF1656" t="s">
        <v>84</v>
      </c>
      <c r="AG1656" t="s">
        <v>70</v>
      </c>
      <c r="AH1656" t="s">
        <v>194</v>
      </c>
      <c r="AI1656" t="s">
        <v>209</v>
      </c>
      <c r="AJ1656" t="s">
        <v>84</v>
      </c>
      <c r="AK1656" t="s">
        <v>288</v>
      </c>
      <c r="AL1656" t="s">
        <v>84</v>
      </c>
      <c r="AM1656" t="s">
        <v>84</v>
      </c>
      <c r="AN1656" t="s">
        <v>78</v>
      </c>
      <c r="AO1656" t="s">
        <v>78</v>
      </c>
      <c r="AP1656" t="s">
        <v>72</v>
      </c>
      <c r="AQ1656" t="s">
        <v>153</v>
      </c>
      <c r="AR1656" t="s">
        <v>64</v>
      </c>
      <c r="AS1656" t="s">
        <v>117</v>
      </c>
      <c r="AT1656" t="s">
        <v>84</v>
      </c>
      <c r="AU1656" t="s">
        <v>7456</v>
      </c>
    </row>
    <row r="1657" spans="1:47" hidden="1" x14ac:dyDescent="0.3">
      <c r="A1657" t="s">
        <v>7457</v>
      </c>
      <c r="B1657" t="s">
        <v>7458</v>
      </c>
      <c r="C1657" s="1" t="str">
        <f t="shared" si="154"/>
        <v>21:1154</v>
      </c>
      <c r="D1657" s="1" t="str">
        <f t="shared" si="155"/>
        <v>21:0325</v>
      </c>
      <c r="E1657" t="s">
        <v>7459</v>
      </c>
      <c r="F1657" t="s">
        <v>7460</v>
      </c>
      <c r="H1657">
        <v>64.729699999999994</v>
      </c>
      <c r="I1657">
        <v>-110.961</v>
      </c>
      <c r="J1657" s="1" t="str">
        <f t="shared" si="156"/>
        <v>Lake sediments</v>
      </c>
      <c r="K1657" s="1" t="str">
        <f t="shared" si="157"/>
        <v>Unknown</v>
      </c>
      <c r="L1657" t="s">
        <v>84</v>
      </c>
      <c r="M1657" t="s">
        <v>124</v>
      </c>
      <c r="N1657" t="s">
        <v>53</v>
      </c>
      <c r="O1657" t="s">
        <v>667</v>
      </c>
      <c r="P1657" t="s">
        <v>78</v>
      </c>
      <c r="Q1657" t="s">
        <v>84</v>
      </c>
      <c r="R1657" t="s">
        <v>68</v>
      </c>
      <c r="S1657" t="s">
        <v>260</v>
      </c>
      <c r="T1657" t="s">
        <v>224</v>
      </c>
      <c r="U1657" t="s">
        <v>181</v>
      </c>
      <c r="V1657" t="s">
        <v>137</v>
      </c>
      <c r="W1657" t="s">
        <v>4833</v>
      </c>
      <c r="X1657" t="s">
        <v>56</v>
      </c>
      <c r="Y1657" t="s">
        <v>84</v>
      </c>
      <c r="Z1657" t="s">
        <v>84</v>
      </c>
      <c r="AA1657" t="s">
        <v>281</v>
      </c>
      <c r="AB1657" t="s">
        <v>593</v>
      </c>
      <c r="AC1657" t="s">
        <v>84</v>
      </c>
      <c r="AD1657" t="s">
        <v>253</v>
      </c>
      <c r="AE1657" t="s">
        <v>183</v>
      </c>
      <c r="AF1657" t="s">
        <v>84</v>
      </c>
      <c r="AG1657" t="s">
        <v>70</v>
      </c>
      <c r="AH1657" t="s">
        <v>71</v>
      </c>
      <c r="AI1657" t="s">
        <v>114</v>
      </c>
      <c r="AJ1657" t="s">
        <v>84</v>
      </c>
      <c r="AK1657" t="s">
        <v>436</v>
      </c>
      <c r="AL1657" t="s">
        <v>84</v>
      </c>
      <c r="AM1657" t="s">
        <v>84</v>
      </c>
      <c r="AN1657" t="s">
        <v>154</v>
      </c>
      <c r="AO1657" t="s">
        <v>78</v>
      </c>
      <c r="AP1657" t="s">
        <v>91</v>
      </c>
      <c r="AQ1657" t="s">
        <v>81</v>
      </c>
      <c r="AR1657" t="s">
        <v>64</v>
      </c>
      <c r="AS1657" t="s">
        <v>259</v>
      </c>
      <c r="AT1657" t="s">
        <v>84</v>
      </c>
      <c r="AU1657" t="s">
        <v>7461</v>
      </c>
    </row>
    <row r="1658" spans="1:47" hidden="1" x14ac:dyDescent="0.3">
      <c r="A1658" t="s">
        <v>7462</v>
      </c>
      <c r="B1658" t="s">
        <v>7463</v>
      </c>
      <c r="C1658" s="1" t="str">
        <f t="shared" si="154"/>
        <v>21:1154</v>
      </c>
      <c r="D1658" s="1" t="str">
        <f t="shared" si="155"/>
        <v>21:0325</v>
      </c>
      <c r="E1658" t="s">
        <v>7464</v>
      </c>
      <c r="F1658" t="s">
        <v>7465</v>
      </c>
      <c r="H1658">
        <v>64.779899999999998</v>
      </c>
      <c r="I1658">
        <v>-110.971</v>
      </c>
      <c r="J1658" s="1" t="str">
        <f t="shared" si="156"/>
        <v>Lake sediments</v>
      </c>
      <c r="K1658" s="1" t="str">
        <f t="shared" si="157"/>
        <v>Unknown</v>
      </c>
      <c r="L1658" t="s">
        <v>84</v>
      </c>
      <c r="M1658" t="s">
        <v>116</v>
      </c>
      <c r="N1658" t="s">
        <v>116</v>
      </c>
      <c r="O1658" t="s">
        <v>1116</v>
      </c>
      <c r="P1658" t="s">
        <v>398</v>
      </c>
      <c r="Q1658" t="s">
        <v>84</v>
      </c>
      <c r="R1658" t="s">
        <v>136</v>
      </c>
      <c r="S1658" t="s">
        <v>63</v>
      </c>
      <c r="T1658" t="s">
        <v>327</v>
      </c>
      <c r="U1658" t="s">
        <v>56</v>
      </c>
      <c r="V1658" t="s">
        <v>219</v>
      </c>
      <c r="W1658" t="s">
        <v>399</v>
      </c>
      <c r="X1658" t="s">
        <v>181</v>
      </c>
      <c r="Y1658" t="s">
        <v>84</v>
      </c>
      <c r="Z1658" t="s">
        <v>84</v>
      </c>
      <c r="AA1658" t="s">
        <v>276</v>
      </c>
      <c r="AB1658" t="s">
        <v>194</v>
      </c>
      <c r="AC1658" t="s">
        <v>84</v>
      </c>
      <c r="AD1658" t="s">
        <v>263</v>
      </c>
      <c r="AE1658" t="s">
        <v>287</v>
      </c>
      <c r="AF1658" t="s">
        <v>84</v>
      </c>
      <c r="AG1658" t="s">
        <v>308</v>
      </c>
      <c r="AH1658" t="s">
        <v>71</v>
      </c>
      <c r="AI1658" t="s">
        <v>63</v>
      </c>
      <c r="AJ1658" t="s">
        <v>84</v>
      </c>
      <c r="AK1658" t="s">
        <v>116</v>
      </c>
      <c r="AL1658" t="s">
        <v>84</v>
      </c>
      <c r="AM1658" t="s">
        <v>84</v>
      </c>
      <c r="AN1658" t="s">
        <v>78</v>
      </c>
      <c r="AO1658" t="s">
        <v>78</v>
      </c>
      <c r="AP1658" t="s">
        <v>929</v>
      </c>
      <c r="AQ1658" t="s">
        <v>92</v>
      </c>
      <c r="AR1658" t="s">
        <v>181</v>
      </c>
      <c r="AS1658" t="s">
        <v>117</v>
      </c>
      <c r="AT1658" t="s">
        <v>84</v>
      </c>
      <c r="AU1658" t="s">
        <v>7466</v>
      </c>
    </row>
    <row r="1659" spans="1:47" hidden="1" x14ac:dyDescent="0.3">
      <c r="A1659" t="s">
        <v>7467</v>
      </c>
      <c r="B1659" t="s">
        <v>7468</v>
      </c>
      <c r="C1659" s="1" t="str">
        <f t="shared" si="154"/>
        <v>21:1154</v>
      </c>
      <c r="D1659" s="1" t="str">
        <f t="shared" si="155"/>
        <v>21:0325</v>
      </c>
      <c r="E1659" t="s">
        <v>7469</v>
      </c>
      <c r="F1659" t="s">
        <v>7470</v>
      </c>
      <c r="H1659">
        <v>64.826400000000007</v>
      </c>
      <c r="I1659">
        <v>-110.992</v>
      </c>
      <c r="J1659" s="1" t="str">
        <f t="shared" si="156"/>
        <v>Lake sediments</v>
      </c>
      <c r="K1659" s="1" t="str">
        <f t="shared" si="157"/>
        <v>Unknown</v>
      </c>
      <c r="L1659" t="s">
        <v>84</v>
      </c>
      <c r="M1659" t="s">
        <v>595</v>
      </c>
      <c r="N1659" t="s">
        <v>53</v>
      </c>
      <c r="O1659" t="s">
        <v>216</v>
      </c>
      <c r="P1659" t="s">
        <v>78</v>
      </c>
      <c r="Q1659" t="s">
        <v>84</v>
      </c>
      <c r="R1659" t="s">
        <v>234</v>
      </c>
      <c r="S1659" t="s">
        <v>97</v>
      </c>
      <c r="T1659" t="s">
        <v>93</v>
      </c>
      <c r="U1659" t="s">
        <v>56</v>
      </c>
      <c r="V1659" t="s">
        <v>154</v>
      </c>
      <c r="W1659" t="s">
        <v>527</v>
      </c>
      <c r="X1659" t="s">
        <v>181</v>
      </c>
      <c r="Y1659" t="s">
        <v>84</v>
      </c>
      <c r="Z1659" t="s">
        <v>84</v>
      </c>
      <c r="AA1659" t="s">
        <v>336</v>
      </c>
      <c r="AB1659" t="s">
        <v>121</v>
      </c>
      <c r="AC1659" t="s">
        <v>84</v>
      </c>
      <c r="AD1659" t="s">
        <v>697</v>
      </c>
      <c r="AE1659" t="s">
        <v>287</v>
      </c>
      <c r="AF1659" t="s">
        <v>84</v>
      </c>
      <c r="AG1659" t="s">
        <v>607</v>
      </c>
      <c r="AH1659" t="s">
        <v>71</v>
      </c>
      <c r="AI1659" t="s">
        <v>584</v>
      </c>
      <c r="AJ1659" t="s">
        <v>84</v>
      </c>
      <c r="AK1659" t="s">
        <v>264</v>
      </c>
      <c r="AL1659" t="s">
        <v>84</v>
      </c>
      <c r="AM1659" t="s">
        <v>84</v>
      </c>
      <c r="AN1659" t="s">
        <v>78</v>
      </c>
      <c r="AO1659" t="s">
        <v>78</v>
      </c>
      <c r="AP1659" t="s">
        <v>232</v>
      </c>
      <c r="AQ1659" t="s">
        <v>283</v>
      </c>
      <c r="AR1659" t="s">
        <v>64</v>
      </c>
      <c r="AS1659" t="s">
        <v>300</v>
      </c>
      <c r="AT1659" t="s">
        <v>84</v>
      </c>
      <c r="AU1659" t="s">
        <v>7471</v>
      </c>
    </row>
    <row r="1660" spans="1:47" hidden="1" x14ac:dyDescent="0.3">
      <c r="A1660" t="s">
        <v>7472</v>
      </c>
      <c r="B1660" t="s">
        <v>7473</v>
      </c>
      <c r="C1660" s="1" t="str">
        <f t="shared" si="154"/>
        <v>21:1154</v>
      </c>
      <c r="D1660" s="1" t="str">
        <f t="shared" si="155"/>
        <v>21:0325</v>
      </c>
      <c r="E1660" t="s">
        <v>7474</v>
      </c>
      <c r="F1660" t="s">
        <v>7475</v>
      </c>
      <c r="H1660">
        <v>64.851100000000002</v>
      </c>
      <c r="I1660">
        <v>-110.953</v>
      </c>
      <c r="J1660" s="1" t="str">
        <f t="shared" si="156"/>
        <v>Lake sediments</v>
      </c>
      <c r="K1660" s="1" t="str">
        <f t="shared" si="157"/>
        <v>Unknown</v>
      </c>
      <c r="L1660" t="s">
        <v>84</v>
      </c>
      <c r="M1660" t="s">
        <v>595</v>
      </c>
      <c r="N1660" t="s">
        <v>60</v>
      </c>
      <c r="O1660" t="s">
        <v>203</v>
      </c>
      <c r="P1660" t="s">
        <v>405</v>
      </c>
      <c r="Q1660" t="s">
        <v>84</v>
      </c>
      <c r="R1660" t="s">
        <v>548</v>
      </c>
      <c r="S1660" t="s">
        <v>97</v>
      </c>
      <c r="T1660" t="s">
        <v>354</v>
      </c>
      <c r="U1660" t="s">
        <v>81</v>
      </c>
      <c r="V1660" t="s">
        <v>219</v>
      </c>
      <c r="W1660" t="s">
        <v>117</v>
      </c>
      <c r="X1660" t="s">
        <v>60</v>
      </c>
      <c r="Y1660" t="s">
        <v>84</v>
      </c>
      <c r="Z1660" t="s">
        <v>84</v>
      </c>
      <c r="AA1660" t="s">
        <v>507</v>
      </c>
      <c r="AB1660" t="s">
        <v>964</v>
      </c>
      <c r="AC1660" t="s">
        <v>84</v>
      </c>
      <c r="AD1660" t="s">
        <v>883</v>
      </c>
      <c r="AE1660" t="s">
        <v>178</v>
      </c>
      <c r="AF1660" t="s">
        <v>84</v>
      </c>
      <c r="AG1660" t="s">
        <v>145</v>
      </c>
      <c r="AH1660" t="s">
        <v>983</v>
      </c>
      <c r="AI1660" t="s">
        <v>125</v>
      </c>
      <c r="AJ1660" t="s">
        <v>84</v>
      </c>
      <c r="AK1660" t="s">
        <v>91</v>
      </c>
      <c r="AL1660" t="s">
        <v>84</v>
      </c>
      <c r="AM1660" t="s">
        <v>84</v>
      </c>
      <c r="AN1660" t="s">
        <v>78</v>
      </c>
      <c r="AO1660" t="s">
        <v>78</v>
      </c>
      <c r="AP1660" t="s">
        <v>321</v>
      </c>
      <c r="AQ1660" t="s">
        <v>473</v>
      </c>
      <c r="AR1660" t="s">
        <v>64</v>
      </c>
      <c r="AS1660" t="s">
        <v>95</v>
      </c>
      <c r="AT1660" t="s">
        <v>84</v>
      </c>
      <c r="AU1660" t="s">
        <v>7476</v>
      </c>
    </row>
    <row r="1661" spans="1:47" hidden="1" x14ac:dyDescent="0.3">
      <c r="A1661" t="s">
        <v>7477</v>
      </c>
      <c r="B1661" t="s">
        <v>7478</v>
      </c>
      <c r="C1661" s="1" t="str">
        <f t="shared" si="154"/>
        <v>21:1154</v>
      </c>
      <c r="D1661" s="1" t="str">
        <f t="shared" si="155"/>
        <v>21:0325</v>
      </c>
      <c r="E1661" t="s">
        <v>7479</v>
      </c>
      <c r="F1661" t="s">
        <v>7480</v>
      </c>
      <c r="H1661">
        <v>65.001199999999997</v>
      </c>
      <c r="I1661">
        <v>-107.941</v>
      </c>
      <c r="J1661" s="1" t="str">
        <f t="shared" si="156"/>
        <v>Lake sediments</v>
      </c>
      <c r="K1661" s="1" t="str">
        <f t="shared" si="157"/>
        <v>Unknown</v>
      </c>
      <c r="L1661" t="s">
        <v>84</v>
      </c>
      <c r="M1661" t="s">
        <v>116</v>
      </c>
      <c r="N1661" t="s">
        <v>116</v>
      </c>
      <c r="O1661" t="s">
        <v>381</v>
      </c>
      <c r="P1661" t="s">
        <v>219</v>
      </c>
      <c r="Q1661" t="s">
        <v>84</v>
      </c>
      <c r="R1661" t="s">
        <v>354</v>
      </c>
      <c r="S1661" t="s">
        <v>60</v>
      </c>
      <c r="T1661" t="s">
        <v>149</v>
      </c>
      <c r="U1661" t="s">
        <v>259</v>
      </c>
      <c r="V1661" t="s">
        <v>219</v>
      </c>
      <c r="W1661" t="s">
        <v>1492</v>
      </c>
      <c r="X1661" t="s">
        <v>97</v>
      </c>
      <c r="Y1661" t="s">
        <v>84</v>
      </c>
      <c r="Z1661" t="s">
        <v>84</v>
      </c>
      <c r="AA1661" t="s">
        <v>287</v>
      </c>
      <c r="AB1661" t="s">
        <v>236</v>
      </c>
      <c r="AC1661" t="s">
        <v>84</v>
      </c>
      <c r="AD1661" t="s">
        <v>1308</v>
      </c>
      <c r="AE1661" t="s">
        <v>178</v>
      </c>
      <c r="AF1661" t="s">
        <v>84</v>
      </c>
      <c r="AG1661" t="s">
        <v>68</v>
      </c>
      <c r="AH1661" t="s">
        <v>194</v>
      </c>
      <c r="AI1661" t="s">
        <v>277</v>
      </c>
      <c r="AJ1661" t="s">
        <v>84</v>
      </c>
      <c r="AK1661" t="s">
        <v>283</v>
      </c>
      <c r="AL1661" t="s">
        <v>84</v>
      </c>
      <c r="AM1661" t="s">
        <v>84</v>
      </c>
      <c r="AN1661" t="s">
        <v>78</v>
      </c>
      <c r="AO1661" t="s">
        <v>78</v>
      </c>
      <c r="AP1661" t="s">
        <v>686</v>
      </c>
      <c r="AQ1661" t="s">
        <v>61</v>
      </c>
      <c r="AR1661" t="s">
        <v>64</v>
      </c>
      <c r="AS1661" t="s">
        <v>117</v>
      </c>
      <c r="AT1661" t="s">
        <v>84</v>
      </c>
      <c r="AU1661" t="s">
        <v>7481</v>
      </c>
    </row>
    <row r="1662" spans="1:47" hidden="1" x14ac:dyDescent="0.3">
      <c r="A1662" t="s">
        <v>7482</v>
      </c>
      <c r="B1662" t="s">
        <v>7483</v>
      </c>
      <c r="C1662" s="1" t="str">
        <f t="shared" si="154"/>
        <v>21:1154</v>
      </c>
      <c r="D1662" s="1" t="str">
        <f t="shared" si="155"/>
        <v>21:0325</v>
      </c>
      <c r="E1662" t="s">
        <v>7484</v>
      </c>
      <c r="F1662" t="s">
        <v>7485</v>
      </c>
      <c r="H1662">
        <v>64.976799999999997</v>
      </c>
      <c r="I1662">
        <v>-107.935</v>
      </c>
      <c r="J1662" s="1" t="str">
        <f t="shared" si="156"/>
        <v>Lake sediments</v>
      </c>
      <c r="K1662" s="1" t="str">
        <f t="shared" si="157"/>
        <v>Unknown</v>
      </c>
      <c r="L1662" t="s">
        <v>84</v>
      </c>
      <c r="M1662" t="s">
        <v>398</v>
      </c>
      <c r="N1662" t="s">
        <v>53</v>
      </c>
      <c r="O1662" t="s">
        <v>189</v>
      </c>
      <c r="P1662" t="s">
        <v>78</v>
      </c>
      <c r="Q1662" t="s">
        <v>84</v>
      </c>
      <c r="R1662" t="s">
        <v>338</v>
      </c>
      <c r="S1662" t="s">
        <v>60</v>
      </c>
      <c r="T1662" t="s">
        <v>149</v>
      </c>
      <c r="U1662" t="s">
        <v>64</v>
      </c>
      <c r="V1662" t="s">
        <v>259</v>
      </c>
      <c r="W1662" t="s">
        <v>294</v>
      </c>
      <c r="X1662" t="s">
        <v>63</v>
      </c>
      <c r="Y1662" t="s">
        <v>84</v>
      </c>
      <c r="Z1662" t="s">
        <v>84</v>
      </c>
      <c r="AA1662" t="s">
        <v>507</v>
      </c>
      <c r="AB1662" t="s">
        <v>236</v>
      </c>
      <c r="AC1662" t="s">
        <v>84</v>
      </c>
      <c r="AD1662" t="s">
        <v>1135</v>
      </c>
      <c r="AE1662" t="s">
        <v>79</v>
      </c>
      <c r="AF1662" t="s">
        <v>84</v>
      </c>
      <c r="AG1662" t="s">
        <v>284</v>
      </c>
      <c r="AH1662" t="s">
        <v>71</v>
      </c>
      <c r="AI1662" t="s">
        <v>288</v>
      </c>
      <c r="AJ1662" t="s">
        <v>84</v>
      </c>
      <c r="AK1662" t="s">
        <v>283</v>
      </c>
      <c r="AL1662" t="s">
        <v>84</v>
      </c>
      <c r="AM1662" t="s">
        <v>84</v>
      </c>
      <c r="AN1662" t="s">
        <v>78</v>
      </c>
      <c r="AO1662" t="s">
        <v>78</v>
      </c>
      <c r="AP1662" t="s">
        <v>314</v>
      </c>
      <c r="AQ1662" t="s">
        <v>300</v>
      </c>
      <c r="AR1662" t="s">
        <v>64</v>
      </c>
      <c r="AS1662" t="s">
        <v>253</v>
      </c>
      <c r="AT1662" t="s">
        <v>84</v>
      </c>
      <c r="AU1662" t="s">
        <v>7274</v>
      </c>
    </row>
    <row r="1663" spans="1:47" hidden="1" x14ac:dyDescent="0.3">
      <c r="A1663" t="s">
        <v>7486</v>
      </c>
      <c r="B1663" t="s">
        <v>7487</v>
      </c>
      <c r="C1663" s="1" t="str">
        <f t="shared" si="154"/>
        <v>21:1154</v>
      </c>
      <c r="D1663" s="1" t="str">
        <f t="shared" si="155"/>
        <v>21:0325</v>
      </c>
      <c r="E1663" t="s">
        <v>7488</v>
      </c>
      <c r="F1663" t="s">
        <v>7489</v>
      </c>
      <c r="H1663">
        <v>64.91</v>
      </c>
      <c r="I1663">
        <v>-107.92</v>
      </c>
      <c r="J1663" s="1" t="str">
        <f t="shared" si="156"/>
        <v>Lake sediments</v>
      </c>
      <c r="K1663" s="1" t="str">
        <f t="shared" si="157"/>
        <v>Unknown</v>
      </c>
      <c r="L1663" t="s">
        <v>84</v>
      </c>
      <c r="M1663" t="s">
        <v>246</v>
      </c>
      <c r="N1663" t="s">
        <v>116</v>
      </c>
      <c r="O1663" t="s">
        <v>1184</v>
      </c>
      <c r="P1663" t="s">
        <v>77</v>
      </c>
      <c r="Q1663" t="s">
        <v>84</v>
      </c>
      <c r="R1663" t="s">
        <v>354</v>
      </c>
      <c r="S1663" t="s">
        <v>97</v>
      </c>
      <c r="T1663" t="s">
        <v>346</v>
      </c>
      <c r="U1663" t="s">
        <v>259</v>
      </c>
      <c r="V1663" t="s">
        <v>219</v>
      </c>
      <c r="W1663" t="s">
        <v>285</v>
      </c>
      <c r="X1663" t="s">
        <v>97</v>
      </c>
      <c r="Y1663" t="s">
        <v>84</v>
      </c>
      <c r="Z1663" t="s">
        <v>84</v>
      </c>
      <c r="AA1663" t="s">
        <v>507</v>
      </c>
      <c r="AB1663" t="s">
        <v>99</v>
      </c>
      <c r="AC1663" t="s">
        <v>84</v>
      </c>
      <c r="AD1663" t="s">
        <v>117</v>
      </c>
      <c r="AE1663" t="s">
        <v>225</v>
      </c>
      <c r="AF1663" t="s">
        <v>84</v>
      </c>
      <c r="AG1663" t="s">
        <v>363</v>
      </c>
      <c r="AH1663" t="s">
        <v>983</v>
      </c>
      <c r="AI1663" t="s">
        <v>226</v>
      </c>
      <c r="AJ1663" t="s">
        <v>84</v>
      </c>
      <c r="AK1663" t="s">
        <v>271</v>
      </c>
      <c r="AL1663" t="s">
        <v>84</v>
      </c>
      <c r="AM1663" t="s">
        <v>84</v>
      </c>
      <c r="AN1663" t="s">
        <v>78</v>
      </c>
      <c r="AO1663" t="s">
        <v>104</v>
      </c>
      <c r="AP1663" t="s">
        <v>422</v>
      </c>
      <c r="AQ1663" t="s">
        <v>147</v>
      </c>
      <c r="AR1663" t="s">
        <v>64</v>
      </c>
      <c r="AS1663" t="s">
        <v>147</v>
      </c>
      <c r="AT1663" t="s">
        <v>84</v>
      </c>
      <c r="AU1663" t="s">
        <v>7490</v>
      </c>
    </row>
    <row r="1664" spans="1:47" hidden="1" x14ac:dyDescent="0.3">
      <c r="A1664" t="s">
        <v>7491</v>
      </c>
      <c r="B1664" t="s">
        <v>7492</v>
      </c>
      <c r="C1664" s="1" t="str">
        <f t="shared" si="154"/>
        <v>21:1154</v>
      </c>
      <c r="D1664" s="1" t="str">
        <f t="shared" si="155"/>
        <v>21:0325</v>
      </c>
      <c r="E1664" t="s">
        <v>7493</v>
      </c>
      <c r="F1664" t="s">
        <v>7494</v>
      </c>
      <c r="H1664">
        <v>64.893000000000001</v>
      </c>
      <c r="I1664">
        <v>-107.899</v>
      </c>
      <c r="J1664" s="1" t="str">
        <f t="shared" si="156"/>
        <v>Lake sediments</v>
      </c>
      <c r="K1664" s="1" t="str">
        <f t="shared" si="157"/>
        <v>Unknown</v>
      </c>
      <c r="L1664" t="s">
        <v>84</v>
      </c>
      <c r="M1664" t="s">
        <v>299</v>
      </c>
      <c r="N1664" t="s">
        <v>53</v>
      </c>
      <c r="O1664" t="s">
        <v>375</v>
      </c>
      <c r="P1664" t="s">
        <v>78</v>
      </c>
      <c r="Q1664" t="s">
        <v>84</v>
      </c>
      <c r="R1664" t="s">
        <v>548</v>
      </c>
      <c r="S1664" t="s">
        <v>181</v>
      </c>
      <c r="T1664" t="s">
        <v>354</v>
      </c>
      <c r="U1664" t="s">
        <v>259</v>
      </c>
      <c r="V1664" t="s">
        <v>259</v>
      </c>
      <c r="W1664" t="s">
        <v>263</v>
      </c>
      <c r="X1664" t="s">
        <v>63</v>
      </c>
      <c r="Y1664" t="s">
        <v>84</v>
      </c>
      <c r="Z1664" t="s">
        <v>84</v>
      </c>
      <c r="AA1664" t="s">
        <v>337</v>
      </c>
      <c r="AB1664" t="s">
        <v>606</v>
      </c>
      <c r="AC1664" t="s">
        <v>84</v>
      </c>
      <c r="AD1664" t="s">
        <v>383</v>
      </c>
      <c r="AE1664" t="s">
        <v>281</v>
      </c>
      <c r="AF1664" t="s">
        <v>84</v>
      </c>
      <c r="AG1664" t="s">
        <v>162</v>
      </c>
      <c r="AH1664" t="s">
        <v>194</v>
      </c>
      <c r="AI1664" t="s">
        <v>584</v>
      </c>
      <c r="AJ1664" t="s">
        <v>84</v>
      </c>
      <c r="AK1664" t="s">
        <v>91</v>
      </c>
      <c r="AL1664" t="s">
        <v>84</v>
      </c>
      <c r="AM1664" t="s">
        <v>84</v>
      </c>
      <c r="AN1664" t="s">
        <v>78</v>
      </c>
      <c r="AO1664" t="s">
        <v>78</v>
      </c>
      <c r="AP1664" t="s">
        <v>97</v>
      </c>
      <c r="AQ1664" t="s">
        <v>61</v>
      </c>
      <c r="AR1664" t="s">
        <v>64</v>
      </c>
      <c r="AS1664" t="s">
        <v>300</v>
      </c>
      <c r="AT1664" t="s">
        <v>84</v>
      </c>
      <c r="AU1664" t="s">
        <v>7495</v>
      </c>
    </row>
    <row r="1665" spans="1:47" hidden="1" x14ac:dyDescent="0.3">
      <c r="A1665" t="s">
        <v>7496</v>
      </c>
      <c r="B1665" t="s">
        <v>7497</v>
      </c>
      <c r="C1665" s="1" t="str">
        <f t="shared" si="154"/>
        <v>21:1154</v>
      </c>
      <c r="D1665" s="1" t="str">
        <f t="shared" si="155"/>
        <v>21:0325</v>
      </c>
      <c r="E1665" t="s">
        <v>7498</v>
      </c>
      <c r="F1665" t="s">
        <v>7499</v>
      </c>
      <c r="H1665">
        <v>64.828699999999998</v>
      </c>
      <c r="I1665">
        <v>-107.901</v>
      </c>
      <c r="J1665" s="1" t="str">
        <f t="shared" si="156"/>
        <v>Lake sediments</v>
      </c>
      <c r="K1665" s="1" t="str">
        <f t="shared" si="157"/>
        <v>Unknown</v>
      </c>
      <c r="L1665" t="s">
        <v>84</v>
      </c>
      <c r="M1665" t="s">
        <v>321</v>
      </c>
      <c r="N1665" t="s">
        <v>81</v>
      </c>
      <c r="O1665" t="s">
        <v>282</v>
      </c>
      <c r="P1665" t="s">
        <v>78</v>
      </c>
      <c r="Q1665" t="s">
        <v>84</v>
      </c>
      <c r="R1665" t="s">
        <v>308</v>
      </c>
      <c r="S1665" t="s">
        <v>72</v>
      </c>
      <c r="T1665" t="s">
        <v>249</v>
      </c>
      <c r="U1665" t="s">
        <v>81</v>
      </c>
      <c r="V1665" t="s">
        <v>95</v>
      </c>
      <c r="W1665" t="s">
        <v>1384</v>
      </c>
      <c r="X1665" t="s">
        <v>63</v>
      </c>
      <c r="Y1665" t="s">
        <v>84</v>
      </c>
      <c r="Z1665" t="s">
        <v>84</v>
      </c>
      <c r="AA1665" t="s">
        <v>470</v>
      </c>
      <c r="AB1665" t="s">
        <v>150</v>
      </c>
      <c r="AC1665" t="s">
        <v>84</v>
      </c>
      <c r="AD1665" t="s">
        <v>718</v>
      </c>
      <c r="AE1665" t="s">
        <v>507</v>
      </c>
      <c r="AF1665" t="s">
        <v>84</v>
      </c>
      <c r="AG1665" t="s">
        <v>548</v>
      </c>
      <c r="AH1665" t="s">
        <v>71</v>
      </c>
      <c r="AI1665" t="s">
        <v>138</v>
      </c>
      <c r="AJ1665" t="s">
        <v>84</v>
      </c>
      <c r="AK1665" t="s">
        <v>210</v>
      </c>
      <c r="AL1665" t="s">
        <v>84</v>
      </c>
      <c r="AM1665" t="s">
        <v>84</v>
      </c>
      <c r="AN1665" t="s">
        <v>78</v>
      </c>
      <c r="AO1665" t="s">
        <v>78</v>
      </c>
      <c r="AP1665" t="s">
        <v>293</v>
      </c>
      <c r="AQ1665" t="s">
        <v>436</v>
      </c>
      <c r="AR1665" t="s">
        <v>64</v>
      </c>
      <c r="AS1665" t="s">
        <v>139</v>
      </c>
      <c r="AT1665" t="s">
        <v>84</v>
      </c>
      <c r="AU1665" t="s">
        <v>7500</v>
      </c>
    </row>
    <row r="1666" spans="1:47" hidden="1" x14ac:dyDescent="0.3">
      <c r="A1666" t="s">
        <v>7501</v>
      </c>
      <c r="B1666" t="s">
        <v>7502</v>
      </c>
      <c r="C1666" s="1" t="str">
        <f t="shared" si="154"/>
        <v>21:1154</v>
      </c>
      <c r="D1666" s="1" t="str">
        <f t="shared" si="155"/>
        <v>21:0325</v>
      </c>
      <c r="E1666" t="s">
        <v>7503</v>
      </c>
      <c r="F1666" t="s">
        <v>7504</v>
      </c>
      <c r="H1666">
        <v>64.796099999999996</v>
      </c>
      <c r="I1666">
        <v>-107.91</v>
      </c>
      <c r="J1666" s="1" t="str">
        <f t="shared" si="156"/>
        <v>Lake sediments</v>
      </c>
      <c r="K1666" s="1" t="str">
        <f t="shared" si="157"/>
        <v>Unknown</v>
      </c>
      <c r="L1666" t="s">
        <v>84</v>
      </c>
      <c r="M1666" t="s">
        <v>91</v>
      </c>
      <c r="N1666" t="s">
        <v>72</v>
      </c>
      <c r="O1666" t="s">
        <v>743</v>
      </c>
      <c r="P1666" t="s">
        <v>78</v>
      </c>
      <c r="Q1666" t="s">
        <v>84</v>
      </c>
      <c r="R1666" t="s">
        <v>249</v>
      </c>
      <c r="S1666" t="s">
        <v>63</v>
      </c>
      <c r="T1666" t="s">
        <v>136</v>
      </c>
      <c r="U1666" t="s">
        <v>81</v>
      </c>
      <c r="V1666" t="s">
        <v>259</v>
      </c>
      <c r="W1666" t="s">
        <v>320</v>
      </c>
      <c r="X1666" t="s">
        <v>97</v>
      </c>
      <c r="Y1666" t="s">
        <v>84</v>
      </c>
      <c r="Z1666" t="s">
        <v>84</v>
      </c>
      <c r="AA1666" t="s">
        <v>276</v>
      </c>
      <c r="AB1666" t="s">
        <v>66</v>
      </c>
      <c r="AC1666" t="s">
        <v>84</v>
      </c>
      <c r="AD1666" t="s">
        <v>182</v>
      </c>
      <c r="AE1666" t="s">
        <v>269</v>
      </c>
      <c r="AF1666" t="s">
        <v>84</v>
      </c>
      <c r="AG1666" t="s">
        <v>145</v>
      </c>
      <c r="AH1666" t="s">
        <v>71</v>
      </c>
      <c r="AI1666" t="s">
        <v>293</v>
      </c>
      <c r="AJ1666" t="s">
        <v>84</v>
      </c>
      <c r="AK1666" t="s">
        <v>105</v>
      </c>
      <c r="AL1666" t="s">
        <v>84</v>
      </c>
      <c r="AM1666" t="s">
        <v>84</v>
      </c>
      <c r="AN1666" t="s">
        <v>78</v>
      </c>
      <c r="AO1666" t="s">
        <v>78</v>
      </c>
      <c r="AP1666" t="s">
        <v>332</v>
      </c>
      <c r="AQ1666" t="s">
        <v>139</v>
      </c>
      <c r="AR1666" t="s">
        <v>64</v>
      </c>
      <c r="AS1666" t="s">
        <v>300</v>
      </c>
      <c r="AT1666" t="s">
        <v>84</v>
      </c>
      <c r="AU1666" t="s">
        <v>6201</v>
      </c>
    </row>
    <row r="1667" spans="1:47" hidden="1" x14ac:dyDescent="0.3">
      <c r="A1667" t="s">
        <v>7505</v>
      </c>
      <c r="B1667" t="s">
        <v>7506</v>
      </c>
      <c r="C1667" s="1" t="str">
        <f t="shared" si="154"/>
        <v>21:1154</v>
      </c>
      <c r="D1667" s="1" t="str">
        <f t="shared" si="155"/>
        <v>21:0325</v>
      </c>
      <c r="E1667" t="s">
        <v>7507</v>
      </c>
      <c r="F1667" t="s">
        <v>7508</v>
      </c>
      <c r="H1667">
        <v>64.735100000000003</v>
      </c>
      <c r="I1667">
        <v>-107.881</v>
      </c>
      <c r="J1667" s="1" t="str">
        <f t="shared" si="156"/>
        <v>Lake sediments</v>
      </c>
      <c r="K1667" s="1" t="str">
        <f t="shared" si="157"/>
        <v>Unknown</v>
      </c>
      <c r="L1667" t="s">
        <v>84</v>
      </c>
      <c r="M1667" t="s">
        <v>481</v>
      </c>
      <c r="N1667" t="s">
        <v>53</v>
      </c>
      <c r="O1667" t="s">
        <v>877</v>
      </c>
      <c r="P1667" t="s">
        <v>117</v>
      </c>
      <c r="Q1667" t="s">
        <v>84</v>
      </c>
      <c r="R1667" t="s">
        <v>338</v>
      </c>
      <c r="S1667" t="s">
        <v>63</v>
      </c>
      <c r="T1667" t="s">
        <v>316</v>
      </c>
      <c r="U1667" t="s">
        <v>81</v>
      </c>
      <c r="V1667" t="s">
        <v>219</v>
      </c>
      <c r="W1667" t="s">
        <v>1064</v>
      </c>
      <c r="X1667" t="s">
        <v>60</v>
      </c>
      <c r="Y1667" t="s">
        <v>84</v>
      </c>
      <c r="Z1667" t="s">
        <v>84</v>
      </c>
      <c r="AA1667" t="s">
        <v>269</v>
      </c>
      <c r="AB1667" t="s">
        <v>964</v>
      </c>
      <c r="AC1667" t="s">
        <v>84</v>
      </c>
      <c r="AD1667" t="s">
        <v>708</v>
      </c>
      <c r="AE1667" t="s">
        <v>225</v>
      </c>
      <c r="AF1667" t="s">
        <v>84</v>
      </c>
      <c r="AG1667" t="s">
        <v>814</v>
      </c>
      <c r="AH1667" t="s">
        <v>194</v>
      </c>
      <c r="AI1667" t="s">
        <v>332</v>
      </c>
      <c r="AJ1667" t="s">
        <v>84</v>
      </c>
      <c r="AK1667" t="s">
        <v>348</v>
      </c>
      <c r="AL1667" t="s">
        <v>84</v>
      </c>
      <c r="AM1667" t="s">
        <v>84</v>
      </c>
      <c r="AN1667" t="s">
        <v>95</v>
      </c>
      <c r="AO1667" t="s">
        <v>78</v>
      </c>
      <c r="AP1667" t="s">
        <v>339</v>
      </c>
      <c r="AQ1667" t="s">
        <v>61</v>
      </c>
      <c r="AR1667" t="s">
        <v>64</v>
      </c>
      <c r="AS1667" t="s">
        <v>61</v>
      </c>
      <c r="AT1667" t="s">
        <v>84</v>
      </c>
      <c r="AU1667" t="s">
        <v>7509</v>
      </c>
    </row>
    <row r="1668" spans="1:47" hidden="1" x14ac:dyDescent="0.3">
      <c r="A1668" t="s">
        <v>7510</v>
      </c>
      <c r="B1668" t="s">
        <v>7511</v>
      </c>
      <c r="C1668" s="1" t="str">
        <f t="shared" si="154"/>
        <v>21:1154</v>
      </c>
      <c r="D1668" s="1" t="str">
        <f t="shared" si="155"/>
        <v>21:0325</v>
      </c>
      <c r="E1668" t="s">
        <v>7512</v>
      </c>
      <c r="F1668" t="s">
        <v>7513</v>
      </c>
      <c r="H1668">
        <v>64.699299999999994</v>
      </c>
      <c r="I1668">
        <v>-107.911</v>
      </c>
      <c r="J1668" s="1" t="str">
        <f t="shared" si="156"/>
        <v>Lake sediments</v>
      </c>
      <c r="K1668" s="1" t="str">
        <f t="shared" si="157"/>
        <v>Unknown</v>
      </c>
      <c r="L1668" t="s">
        <v>84</v>
      </c>
      <c r="M1668" t="s">
        <v>153</v>
      </c>
      <c r="N1668" t="s">
        <v>63</v>
      </c>
      <c r="O1668" t="s">
        <v>315</v>
      </c>
      <c r="P1668" t="s">
        <v>333</v>
      </c>
      <c r="Q1668" t="s">
        <v>84</v>
      </c>
      <c r="R1668" t="s">
        <v>562</v>
      </c>
      <c r="S1668" t="s">
        <v>79</v>
      </c>
      <c r="T1668" t="s">
        <v>224</v>
      </c>
      <c r="U1668" t="s">
        <v>56</v>
      </c>
      <c r="V1668" t="s">
        <v>117</v>
      </c>
      <c r="W1668" t="s">
        <v>7514</v>
      </c>
      <c r="X1668" t="s">
        <v>181</v>
      </c>
      <c r="Y1668" t="s">
        <v>84</v>
      </c>
      <c r="Z1668" t="s">
        <v>84</v>
      </c>
      <c r="AA1668" t="s">
        <v>814</v>
      </c>
      <c r="AB1668" t="s">
        <v>236</v>
      </c>
      <c r="AC1668" t="s">
        <v>84</v>
      </c>
      <c r="AD1668" t="s">
        <v>550</v>
      </c>
      <c r="AE1668" t="s">
        <v>98</v>
      </c>
      <c r="AF1668" t="s">
        <v>84</v>
      </c>
      <c r="AG1668" t="s">
        <v>272</v>
      </c>
      <c r="AH1668" t="s">
        <v>102</v>
      </c>
      <c r="AI1668" t="s">
        <v>114</v>
      </c>
      <c r="AJ1668" t="s">
        <v>84</v>
      </c>
      <c r="AK1668" t="s">
        <v>125</v>
      </c>
      <c r="AL1668" t="s">
        <v>84</v>
      </c>
      <c r="AM1668" t="s">
        <v>84</v>
      </c>
      <c r="AN1668" t="s">
        <v>78</v>
      </c>
      <c r="AO1668" t="s">
        <v>78</v>
      </c>
      <c r="AP1668" t="s">
        <v>252</v>
      </c>
      <c r="AQ1668" t="s">
        <v>55</v>
      </c>
      <c r="AR1668" t="s">
        <v>64</v>
      </c>
      <c r="AS1668" t="s">
        <v>253</v>
      </c>
      <c r="AT1668" t="s">
        <v>84</v>
      </c>
      <c r="AU1668" t="s">
        <v>7021</v>
      </c>
    </row>
    <row r="1669" spans="1:47" hidden="1" x14ac:dyDescent="0.3">
      <c r="A1669" t="s">
        <v>7515</v>
      </c>
      <c r="B1669" t="s">
        <v>7516</v>
      </c>
      <c r="C1669" s="1" t="str">
        <f t="shared" si="154"/>
        <v>21:1154</v>
      </c>
      <c r="D1669" s="1" t="str">
        <f t="shared" si="155"/>
        <v>21:0325</v>
      </c>
      <c r="E1669" t="s">
        <v>7517</v>
      </c>
      <c r="F1669" t="s">
        <v>7518</v>
      </c>
      <c r="H1669">
        <v>64.659599999999998</v>
      </c>
      <c r="I1669">
        <v>-107.867</v>
      </c>
      <c r="J1669" s="1" t="str">
        <f t="shared" si="156"/>
        <v>Lake sediments</v>
      </c>
      <c r="K1669" s="1" t="str">
        <f t="shared" si="157"/>
        <v>Unknown</v>
      </c>
      <c r="L1669" t="s">
        <v>84</v>
      </c>
      <c r="M1669" t="s">
        <v>595</v>
      </c>
      <c r="N1669" t="s">
        <v>60</v>
      </c>
      <c r="O1669" t="s">
        <v>360</v>
      </c>
      <c r="P1669" t="s">
        <v>78</v>
      </c>
      <c r="Q1669" t="s">
        <v>84</v>
      </c>
      <c r="R1669" t="s">
        <v>249</v>
      </c>
      <c r="S1669" t="s">
        <v>181</v>
      </c>
      <c r="T1669" t="s">
        <v>284</v>
      </c>
      <c r="U1669" t="s">
        <v>116</v>
      </c>
      <c r="V1669" t="s">
        <v>259</v>
      </c>
      <c r="W1669" t="s">
        <v>713</v>
      </c>
      <c r="X1669" t="s">
        <v>97</v>
      </c>
      <c r="Y1669" t="s">
        <v>84</v>
      </c>
      <c r="Z1669" t="s">
        <v>84</v>
      </c>
      <c r="AA1669" t="s">
        <v>276</v>
      </c>
      <c r="AB1669" t="s">
        <v>236</v>
      </c>
      <c r="AC1669" t="s">
        <v>84</v>
      </c>
      <c r="AD1669" t="s">
        <v>147</v>
      </c>
      <c r="AE1669" t="s">
        <v>507</v>
      </c>
      <c r="AF1669" t="s">
        <v>84</v>
      </c>
      <c r="AG1669" t="s">
        <v>692</v>
      </c>
      <c r="AH1669" t="s">
        <v>71</v>
      </c>
      <c r="AI1669" t="s">
        <v>97</v>
      </c>
      <c r="AJ1669" t="s">
        <v>84</v>
      </c>
      <c r="AK1669" t="s">
        <v>473</v>
      </c>
      <c r="AL1669" t="s">
        <v>84</v>
      </c>
      <c r="AM1669" t="s">
        <v>84</v>
      </c>
      <c r="AN1669" t="s">
        <v>78</v>
      </c>
      <c r="AO1669" t="s">
        <v>104</v>
      </c>
      <c r="AP1669" t="s">
        <v>161</v>
      </c>
      <c r="AQ1669" t="s">
        <v>297</v>
      </c>
      <c r="AR1669" t="s">
        <v>64</v>
      </c>
      <c r="AS1669" t="s">
        <v>139</v>
      </c>
      <c r="AT1669" t="s">
        <v>84</v>
      </c>
      <c r="AU1669" t="s">
        <v>7519</v>
      </c>
    </row>
    <row r="1670" spans="1:47" hidden="1" x14ac:dyDescent="0.3">
      <c r="A1670" t="s">
        <v>7520</v>
      </c>
      <c r="B1670" t="s">
        <v>7521</v>
      </c>
      <c r="C1670" s="1" t="str">
        <f t="shared" si="154"/>
        <v>21:1154</v>
      </c>
      <c r="D1670" s="1" t="str">
        <f t="shared" si="155"/>
        <v>21:0325</v>
      </c>
      <c r="E1670" t="s">
        <v>7522</v>
      </c>
      <c r="F1670" t="s">
        <v>7523</v>
      </c>
      <c r="H1670">
        <v>64.627700000000004</v>
      </c>
      <c r="I1670">
        <v>-107.887</v>
      </c>
      <c r="J1670" s="1" t="str">
        <f t="shared" si="156"/>
        <v>Lake sediments</v>
      </c>
      <c r="K1670" s="1" t="str">
        <f t="shared" si="157"/>
        <v>Unknown</v>
      </c>
      <c r="L1670" t="s">
        <v>84</v>
      </c>
      <c r="M1670" t="s">
        <v>183</v>
      </c>
      <c r="N1670" t="s">
        <v>181</v>
      </c>
      <c r="O1670" t="s">
        <v>112</v>
      </c>
      <c r="P1670" t="s">
        <v>78</v>
      </c>
      <c r="Q1670" t="s">
        <v>84</v>
      </c>
      <c r="R1670" t="s">
        <v>132</v>
      </c>
      <c r="S1670" t="s">
        <v>269</v>
      </c>
      <c r="T1670" t="s">
        <v>70</v>
      </c>
      <c r="U1670" t="s">
        <v>181</v>
      </c>
      <c r="V1670" t="s">
        <v>147</v>
      </c>
      <c r="W1670" t="s">
        <v>7524</v>
      </c>
      <c r="X1670" t="s">
        <v>97</v>
      </c>
      <c r="Y1670" t="s">
        <v>84</v>
      </c>
      <c r="Z1670" t="s">
        <v>84</v>
      </c>
      <c r="AA1670" t="s">
        <v>68</v>
      </c>
      <c r="AB1670" t="s">
        <v>66</v>
      </c>
      <c r="AC1670" t="s">
        <v>84</v>
      </c>
      <c r="AD1670" t="s">
        <v>1337</v>
      </c>
      <c r="AE1670" t="s">
        <v>287</v>
      </c>
      <c r="AF1670" t="s">
        <v>84</v>
      </c>
      <c r="AG1670" t="s">
        <v>127</v>
      </c>
      <c r="AH1670" t="s">
        <v>102</v>
      </c>
      <c r="AI1670" t="s">
        <v>114</v>
      </c>
      <c r="AJ1670" t="s">
        <v>84</v>
      </c>
      <c r="AK1670" t="s">
        <v>208</v>
      </c>
      <c r="AL1670" t="s">
        <v>84</v>
      </c>
      <c r="AM1670" t="s">
        <v>84</v>
      </c>
      <c r="AN1670" t="s">
        <v>78</v>
      </c>
      <c r="AO1670" t="s">
        <v>78</v>
      </c>
      <c r="AP1670" t="s">
        <v>89</v>
      </c>
      <c r="AQ1670" t="s">
        <v>105</v>
      </c>
      <c r="AR1670" t="s">
        <v>64</v>
      </c>
      <c r="AS1670" t="s">
        <v>139</v>
      </c>
      <c r="AT1670" t="s">
        <v>84</v>
      </c>
      <c r="AU1670" t="s">
        <v>7525</v>
      </c>
    </row>
    <row r="1671" spans="1:47" hidden="1" x14ac:dyDescent="0.3">
      <c r="A1671" t="s">
        <v>7526</v>
      </c>
      <c r="B1671" t="s">
        <v>7527</v>
      </c>
      <c r="C1671" s="1" t="str">
        <f t="shared" si="154"/>
        <v>21:1154</v>
      </c>
      <c r="D1671" s="1" t="str">
        <f t="shared" si="155"/>
        <v>21:0325</v>
      </c>
      <c r="E1671" t="s">
        <v>7528</v>
      </c>
      <c r="F1671" t="s">
        <v>7529</v>
      </c>
      <c r="H1671">
        <v>64.5548</v>
      </c>
      <c r="I1671">
        <v>-107.87</v>
      </c>
      <c r="J1671" s="1" t="str">
        <f t="shared" si="156"/>
        <v>Lake sediments</v>
      </c>
      <c r="K1671" s="1" t="str">
        <f t="shared" si="157"/>
        <v>Unknown</v>
      </c>
      <c r="L1671" t="s">
        <v>84</v>
      </c>
      <c r="M1671" t="s">
        <v>208</v>
      </c>
      <c r="N1671" t="s">
        <v>63</v>
      </c>
      <c r="O1671" t="s">
        <v>216</v>
      </c>
      <c r="P1671" t="s">
        <v>155</v>
      </c>
      <c r="Q1671" t="s">
        <v>84</v>
      </c>
      <c r="R1671" t="s">
        <v>113</v>
      </c>
      <c r="S1671" t="s">
        <v>225</v>
      </c>
      <c r="T1671" t="s">
        <v>106</v>
      </c>
      <c r="U1671" t="s">
        <v>181</v>
      </c>
      <c r="V1671" t="s">
        <v>253</v>
      </c>
      <c r="W1671" t="s">
        <v>1260</v>
      </c>
      <c r="X1671" t="s">
        <v>60</v>
      </c>
      <c r="Y1671" t="s">
        <v>84</v>
      </c>
      <c r="Z1671" t="s">
        <v>84</v>
      </c>
      <c r="AA1671" t="s">
        <v>149</v>
      </c>
      <c r="AB1671" t="s">
        <v>487</v>
      </c>
      <c r="AC1671" t="s">
        <v>84</v>
      </c>
      <c r="AD1671" t="s">
        <v>718</v>
      </c>
      <c r="AE1671" t="s">
        <v>176</v>
      </c>
      <c r="AF1671" t="s">
        <v>84</v>
      </c>
      <c r="AG1671" t="s">
        <v>414</v>
      </c>
      <c r="AH1671" t="s">
        <v>194</v>
      </c>
      <c r="AI1671" t="s">
        <v>58</v>
      </c>
      <c r="AJ1671" t="s">
        <v>84</v>
      </c>
      <c r="AK1671" t="s">
        <v>277</v>
      </c>
      <c r="AL1671" t="s">
        <v>84</v>
      </c>
      <c r="AM1671" t="s">
        <v>84</v>
      </c>
      <c r="AN1671" t="s">
        <v>78</v>
      </c>
      <c r="AO1671" t="s">
        <v>137</v>
      </c>
      <c r="AP1671" t="s">
        <v>430</v>
      </c>
      <c r="AQ1671" t="s">
        <v>321</v>
      </c>
      <c r="AR1671" t="s">
        <v>64</v>
      </c>
      <c r="AS1671" t="s">
        <v>82</v>
      </c>
      <c r="AT1671" t="s">
        <v>84</v>
      </c>
      <c r="AU1671" t="s">
        <v>7530</v>
      </c>
    </row>
    <row r="1672" spans="1:47" hidden="1" x14ac:dyDescent="0.3">
      <c r="A1672" t="s">
        <v>7531</v>
      </c>
      <c r="B1672" t="s">
        <v>7532</v>
      </c>
      <c r="C1672" s="1" t="str">
        <f t="shared" si="154"/>
        <v>21:1154</v>
      </c>
      <c r="D1672" s="1" t="str">
        <f t="shared" si="155"/>
        <v>21:0325</v>
      </c>
      <c r="E1672" t="s">
        <v>7533</v>
      </c>
      <c r="F1672" t="s">
        <v>7534</v>
      </c>
      <c r="H1672">
        <v>64.522099999999995</v>
      </c>
      <c r="I1672">
        <v>-107.857</v>
      </c>
      <c r="J1672" s="1" t="str">
        <f t="shared" si="156"/>
        <v>Lake sediments</v>
      </c>
      <c r="K1672" s="1" t="str">
        <f t="shared" si="157"/>
        <v>Unknown</v>
      </c>
      <c r="L1672" t="s">
        <v>84</v>
      </c>
      <c r="M1672" t="s">
        <v>137</v>
      </c>
      <c r="N1672" t="s">
        <v>53</v>
      </c>
      <c r="O1672" t="s">
        <v>877</v>
      </c>
      <c r="P1672" t="s">
        <v>78</v>
      </c>
      <c r="Q1672" t="s">
        <v>84</v>
      </c>
      <c r="R1672" t="s">
        <v>276</v>
      </c>
      <c r="S1672" t="s">
        <v>116</v>
      </c>
      <c r="T1672" t="s">
        <v>260</v>
      </c>
      <c r="U1672" t="s">
        <v>64</v>
      </c>
      <c r="V1672" t="s">
        <v>104</v>
      </c>
      <c r="W1672" t="s">
        <v>7535</v>
      </c>
      <c r="X1672" t="s">
        <v>116</v>
      </c>
      <c r="Y1672" t="s">
        <v>84</v>
      </c>
      <c r="Z1672" t="s">
        <v>84</v>
      </c>
      <c r="AA1672" t="s">
        <v>260</v>
      </c>
      <c r="AB1672" t="s">
        <v>935</v>
      </c>
      <c r="AC1672" t="s">
        <v>84</v>
      </c>
      <c r="AD1672" t="s">
        <v>147</v>
      </c>
      <c r="AE1672" t="s">
        <v>58</v>
      </c>
      <c r="AF1672" t="s">
        <v>84</v>
      </c>
      <c r="AG1672" t="s">
        <v>363</v>
      </c>
      <c r="AH1672" t="s">
        <v>71</v>
      </c>
      <c r="AI1672" t="s">
        <v>398</v>
      </c>
      <c r="AJ1672" t="s">
        <v>84</v>
      </c>
      <c r="AK1672" t="s">
        <v>82</v>
      </c>
      <c r="AL1672" t="s">
        <v>84</v>
      </c>
      <c r="AM1672" t="s">
        <v>84</v>
      </c>
      <c r="AN1672" t="s">
        <v>78</v>
      </c>
      <c r="AO1672" t="s">
        <v>78</v>
      </c>
      <c r="AP1672" t="s">
        <v>91</v>
      </c>
      <c r="AQ1672" t="s">
        <v>61</v>
      </c>
      <c r="AR1672" t="s">
        <v>64</v>
      </c>
      <c r="AS1672" t="s">
        <v>219</v>
      </c>
      <c r="AT1672" t="s">
        <v>84</v>
      </c>
      <c r="AU1672" t="s">
        <v>6933</v>
      </c>
    </row>
    <row r="1673" spans="1:47" hidden="1" x14ac:dyDescent="0.3">
      <c r="A1673" t="s">
        <v>7536</v>
      </c>
      <c r="B1673" t="s">
        <v>7537</v>
      </c>
      <c r="C1673" s="1" t="str">
        <f t="shared" si="154"/>
        <v>21:1154</v>
      </c>
      <c r="D1673" s="1" t="str">
        <f t="shared" si="155"/>
        <v>21:0325</v>
      </c>
      <c r="E1673" t="s">
        <v>7538</v>
      </c>
      <c r="F1673" t="s">
        <v>7539</v>
      </c>
      <c r="H1673">
        <v>64.5154</v>
      </c>
      <c r="I1673">
        <v>-107.956</v>
      </c>
      <c r="J1673" s="1" t="str">
        <f t="shared" si="156"/>
        <v>Lake sediments</v>
      </c>
      <c r="K1673" s="1" t="str">
        <f t="shared" si="157"/>
        <v>Unknown</v>
      </c>
      <c r="L1673" t="s">
        <v>84</v>
      </c>
      <c r="M1673" t="s">
        <v>61</v>
      </c>
      <c r="N1673" t="s">
        <v>181</v>
      </c>
      <c r="O1673" t="s">
        <v>1363</v>
      </c>
      <c r="P1673" t="s">
        <v>126</v>
      </c>
      <c r="Q1673" t="s">
        <v>84</v>
      </c>
      <c r="R1673" t="s">
        <v>814</v>
      </c>
      <c r="S1673" t="s">
        <v>60</v>
      </c>
      <c r="T1673" t="s">
        <v>120</v>
      </c>
      <c r="U1673" t="s">
        <v>81</v>
      </c>
      <c r="V1673" t="s">
        <v>219</v>
      </c>
      <c r="W1673" t="s">
        <v>259</v>
      </c>
      <c r="X1673" t="s">
        <v>97</v>
      </c>
      <c r="Y1673" t="s">
        <v>84</v>
      </c>
      <c r="Z1673" t="s">
        <v>84</v>
      </c>
      <c r="AA1673" t="s">
        <v>269</v>
      </c>
      <c r="AB1673" t="s">
        <v>236</v>
      </c>
      <c r="AC1673" t="s">
        <v>84</v>
      </c>
      <c r="AD1673" t="s">
        <v>1135</v>
      </c>
      <c r="AE1673" t="s">
        <v>114</v>
      </c>
      <c r="AF1673" t="s">
        <v>84</v>
      </c>
      <c r="AG1673" t="s">
        <v>164</v>
      </c>
      <c r="AH1673" t="s">
        <v>71</v>
      </c>
      <c r="AI1673" t="s">
        <v>196</v>
      </c>
      <c r="AJ1673" t="s">
        <v>84</v>
      </c>
      <c r="AK1673" t="s">
        <v>595</v>
      </c>
      <c r="AL1673" t="s">
        <v>84</v>
      </c>
      <c r="AM1673" t="s">
        <v>84</v>
      </c>
      <c r="AN1673" t="s">
        <v>78</v>
      </c>
      <c r="AO1673" t="s">
        <v>78</v>
      </c>
      <c r="AP1673" t="s">
        <v>264</v>
      </c>
      <c r="AQ1673" t="s">
        <v>92</v>
      </c>
      <c r="AR1673" t="s">
        <v>64</v>
      </c>
      <c r="AS1673" t="s">
        <v>253</v>
      </c>
      <c r="AT1673" t="s">
        <v>84</v>
      </c>
      <c r="AU1673" t="s">
        <v>7540</v>
      </c>
    </row>
    <row r="1674" spans="1:47" hidden="1" x14ac:dyDescent="0.3">
      <c r="A1674" t="s">
        <v>7541</v>
      </c>
      <c r="B1674" t="s">
        <v>7542</v>
      </c>
      <c r="C1674" s="1" t="str">
        <f t="shared" si="154"/>
        <v>21:1154</v>
      </c>
      <c r="D1674" s="1" t="str">
        <f t="shared" si="155"/>
        <v>21:0325</v>
      </c>
      <c r="E1674" t="s">
        <v>7543</v>
      </c>
      <c r="F1674" t="s">
        <v>7544</v>
      </c>
      <c r="H1674">
        <v>64.5458</v>
      </c>
      <c r="I1674">
        <v>-107.96</v>
      </c>
      <c r="J1674" s="1" t="str">
        <f t="shared" si="156"/>
        <v>Lake sediments</v>
      </c>
      <c r="K1674" s="1" t="str">
        <f t="shared" si="157"/>
        <v>Unknown</v>
      </c>
      <c r="L1674" t="s">
        <v>84</v>
      </c>
      <c r="M1674" t="s">
        <v>154</v>
      </c>
      <c r="N1674" t="s">
        <v>53</v>
      </c>
      <c r="O1674" t="s">
        <v>707</v>
      </c>
      <c r="P1674" t="s">
        <v>117</v>
      </c>
      <c r="Q1674" t="s">
        <v>84</v>
      </c>
      <c r="R1674" t="s">
        <v>413</v>
      </c>
      <c r="S1674" t="s">
        <v>56</v>
      </c>
      <c r="T1674" t="s">
        <v>98</v>
      </c>
      <c r="U1674" t="s">
        <v>259</v>
      </c>
      <c r="V1674" t="s">
        <v>219</v>
      </c>
      <c r="W1674" t="s">
        <v>1817</v>
      </c>
      <c r="X1674" t="s">
        <v>58</v>
      </c>
      <c r="Y1674" t="s">
        <v>84</v>
      </c>
      <c r="Z1674" t="s">
        <v>84</v>
      </c>
      <c r="AA1674" t="s">
        <v>223</v>
      </c>
      <c r="AB1674" t="s">
        <v>134</v>
      </c>
      <c r="AC1674" t="s">
        <v>84</v>
      </c>
      <c r="AD1674" t="s">
        <v>383</v>
      </c>
      <c r="AE1674" t="s">
        <v>281</v>
      </c>
      <c r="AF1674" t="s">
        <v>84</v>
      </c>
      <c r="AG1674" t="s">
        <v>93</v>
      </c>
      <c r="AH1674" t="s">
        <v>71</v>
      </c>
      <c r="AI1674" t="s">
        <v>181</v>
      </c>
      <c r="AJ1674" t="s">
        <v>84</v>
      </c>
      <c r="AK1674" t="s">
        <v>421</v>
      </c>
      <c r="AL1674" t="s">
        <v>84</v>
      </c>
      <c r="AM1674" t="s">
        <v>84</v>
      </c>
      <c r="AN1674" t="s">
        <v>78</v>
      </c>
      <c r="AO1674" t="s">
        <v>104</v>
      </c>
      <c r="AP1674" t="s">
        <v>298</v>
      </c>
      <c r="AQ1674" t="s">
        <v>299</v>
      </c>
      <c r="AR1674" t="s">
        <v>64</v>
      </c>
      <c r="AS1674" t="s">
        <v>82</v>
      </c>
      <c r="AT1674" t="s">
        <v>84</v>
      </c>
      <c r="AU1674" t="s">
        <v>4427</v>
      </c>
    </row>
    <row r="1675" spans="1:47" hidden="1" x14ac:dyDescent="0.3">
      <c r="A1675" t="s">
        <v>7545</v>
      </c>
      <c r="B1675" t="s">
        <v>7546</v>
      </c>
      <c r="C1675" s="1" t="str">
        <f t="shared" si="154"/>
        <v>21:1154</v>
      </c>
      <c r="D1675" s="1" t="str">
        <f t="shared" si="155"/>
        <v>21:0325</v>
      </c>
      <c r="E1675" t="s">
        <v>7547</v>
      </c>
      <c r="F1675" t="s">
        <v>7548</v>
      </c>
      <c r="H1675">
        <v>64.6006</v>
      </c>
      <c r="I1675">
        <v>-107.958</v>
      </c>
      <c r="J1675" s="1" t="str">
        <f t="shared" si="156"/>
        <v>Lake sediments</v>
      </c>
      <c r="K1675" s="1" t="str">
        <f t="shared" si="157"/>
        <v>Unknown</v>
      </c>
      <c r="L1675" t="s">
        <v>84</v>
      </c>
      <c r="M1675" t="s">
        <v>595</v>
      </c>
      <c r="N1675" t="s">
        <v>53</v>
      </c>
      <c r="O1675" t="s">
        <v>909</v>
      </c>
      <c r="P1675" t="s">
        <v>78</v>
      </c>
      <c r="Q1675" t="s">
        <v>84</v>
      </c>
      <c r="R1675" t="s">
        <v>296</v>
      </c>
      <c r="S1675" t="s">
        <v>116</v>
      </c>
      <c r="T1675" t="s">
        <v>287</v>
      </c>
      <c r="U1675" t="s">
        <v>81</v>
      </c>
      <c r="V1675" t="s">
        <v>137</v>
      </c>
      <c r="W1675" t="s">
        <v>4919</v>
      </c>
      <c r="X1675" t="s">
        <v>60</v>
      </c>
      <c r="Y1675" t="s">
        <v>84</v>
      </c>
      <c r="Z1675" t="s">
        <v>84</v>
      </c>
      <c r="AA1675" t="s">
        <v>507</v>
      </c>
      <c r="AB1675" t="s">
        <v>306</v>
      </c>
      <c r="AC1675" t="s">
        <v>84</v>
      </c>
      <c r="AD1675" t="s">
        <v>500</v>
      </c>
      <c r="AE1675" t="s">
        <v>178</v>
      </c>
      <c r="AF1675" t="s">
        <v>84</v>
      </c>
      <c r="AG1675" t="s">
        <v>132</v>
      </c>
      <c r="AH1675" t="s">
        <v>71</v>
      </c>
      <c r="AI1675" t="s">
        <v>210</v>
      </c>
      <c r="AJ1675" t="s">
        <v>84</v>
      </c>
      <c r="AK1675" t="s">
        <v>283</v>
      </c>
      <c r="AL1675" t="s">
        <v>84</v>
      </c>
      <c r="AM1675" t="s">
        <v>84</v>
      </c>
      <c r="AN1675" t="s">
        <v>147</v>
      </c>
      <c r="AO1675" t="s">
        <v>78</v>
      </c>
      <c r="AP1675" t="s">
        <v>686</v>
      </c>
      <c r="AQ1675" t="s">
        <v>208</v>
      </c>
      <c r="AR1675" t="s">
        <v>64</v>
      </c>
      <c r="AS1675" t="s">
        <v>253</v>
      </c>
      <c r="AT1675" t="s">
        <v>84</v>
      </c>
      <c r="AU1675" t="s">
        <v>7549</v>
      </c>
    </row>
    <row r="1676" spans="1:47" hidden="1" x14ac:dyDescent="0.3">
      <c r="A1676" t="s">
        <v>7550</v>
      </c>
      <c r="B1676" t="s">
        <v>7551</v>
      </c>
      <c r="C1676" s="1" t="str">
        <f t="shared" si="154"/>
        <v>21:1154</v>
      </c>
      <c r="D1676" s="1" t="str">
        <f t="shared" si="155"/>
        <v>21:0325</v>
      </c>
      <c r="E1676" t="s">
        <v>7552</v>
      </c>
      <c r="F1676" t="s">
        <v>7553</v>
      </c>
      <c r="H1676">
        <v>64.639200000000002</v>
      </c>
      <c r="I1676">
        <v>-107.955</v>
      </c>
      <c r="J1676" s="1" t="str">
        <f t="shared" si="156"/>
        <v>Lake sediments</v>
      </c>
      <c r="K1676" s="1" t="str">
        <f t="shared" si="157"/>
        <v>Unknown</v>
      </c>
      <c r="L1676" t="s">
        <v>84</v>
      </c>
      <c r="M1676" t="s">
        <v>299</v>
      </c>
      <c r="N1676" t="s">
        <v>60</v>
      </c>
      <c r="O1676" t="s">
        <v>877</v>
      </c>
      <c r="P1676" t="s">
        <v>246</v>
      </c>
      <c r="Q1676" t="s">
        <v>84</v>
      </c>
      <c r="R1676" t="s">
        <v>346</v>
      </c>
      <c r="S1676" t="s">
        <v>181</v>
      </c>
      <c r="T1676" t="s">
        <v>65</v>
      </c>
      <c r="U1676" t="s">
        <v>60</v>
      </c>
      <c r="V1676" t="s">
        <v>137</v>
      </c>
      <c r="W1676" t="s">
        <v>451</v>
      </c>
      <c r="X1676" t="s">
        <v>116</v>
      </c>
      <c r="Y1676" t="s">
        <v>84</v>
      </c>
      <c r="Z1676" t="s">
        <v>84</v>
      </c>
      <c r="AA1676" t="s">
        <v>507</v>
      </c>
      <c r="AB1676" t="s">
        <v>593</v>
      </c>
      <c r="AC1676" t="s">
        <v>84</v>
      </c>
      <c r="AD1676" t="s">
        <v>399</v>
      </c>
      <c r="AE1676" t="s">
        <v>178</v>
      </c>
      <c r="AF1676" t="s">
        <v>84</v>
      </c>
      <c r="AG1676" t="s">
        <v>70</v>
      </c>
      <c r="AH1676" t="s">
        <v>194</v>
      </c>
      <c r="AI1676" t="s">
        <v>124</v>
      </c>
      <c r="AJ1676" t="s">
        <v>84</v>
      </c>
      <c r="AK1676" t="s">
        <v>348</v>
      </c>
      <c r="AL1676" t="s">
        <v>84</v>
      </c>
      <c r="AM1676" t="s">
        <v>84</v>
      </c>
      <c r="AN1676" t="s">
        <v>78</v>
      </c>
      <c r="AO1676" t="s">
        <v>78</v>
      </c>
      <c r="AP1676" t="s">
        <v>97</v>
      </c>
      <c r="AQ1676" t="s">
        <v>56</v>
      </c>
      <c r="AR1676" t="s">
        <v>64</v>
      </c>
      <c r="AS1676" t="s">
        <v>253</v>
      </c>
      <c r="AT1676" t="s">
        <v>84</v>
      </c>
      <c r="AU1676" t="s">
        <v>7046</v>
      </c>
    </row>
    <row r="1677" spans="1:47" hidden="1" x14ac:dyDescent="0.3">
      <c r="A1677" t="s">
        <v>7554</v>
      </c>
      <c r="B1677" t="s">
        <v>7555</v>
      </c>
      <c r="C1677" s="1" t="str">
        <f t="shared" si="154"/>
        <v>21:1154</v>
      </c>
      <c r="D1677" s="1" t="str">
        <f t="shared" si="155"/>
        <v>21:0325</v>
      </c>
      <c r="E1677" t="s">
        <v>7556</v>
      </c>
      <c r="F1677" t="s">
        <v>7557</v>
      </c>
      <c r="H1677">
        <v>64.696700000000007</v>
      </c>
      <c r="I1677">
        <v>-107.95099999999999</v>
      </c>
      <c r="J1677" s="1" t="str">
        <f t="shared" si="156"/>
        <v>Lake sediments</v>
      </c>
      <c r="K1677" s="1" t="str">
        <f t="shared" si="157"/>
        <v>Unknown</v>
      </c>
      <c r="L1677" t="s">
        <v>84</v>
      </c>
      <c r="M1677" t="s">
        <v>183</v>
      </c>
      <c r="N1677" t="s">
        <v>119</v>
      </c>
      <c r="O1677" t="s">
        <v>743</v>
      </c>
      <c r="P1677" t="s">
        <v>225</v>
      </c>
      <c r="Q1677" t="s">
        <v>84</v>
      </c>
      <c r="R1677" t="s">
        <v>70</v>
      </c>
      <c r="S1677" t="s">
        <v>281</v>
      </c>
      <c r="T1677" t="s">
        <v>179</v>
      </c>
      <c r="U1677" t="s">
        <v>181</v>
      </c>
      <c r="V1677" t="s">
        <v>246</v>
      </c>
      <c r="W1677" t="s">
        <v>5487</v>
      </c>
      <c r="X1677" t="s">
        <v>60</v>
      </c>
      <c r="Y1677" t="s">
        <v>84</v>
      </c>
      <c r="Z1677" t="s">
        <v>84</v>
      </c>
      <c r="AA1677" t="s">
        <v>308</v>
      </c>
      <c r="AB1677" t="s">
        <v>487</v>
      </c>
      <c r="AC1677" t="s">
        <v>84</v>
      </c>
      <c r="AD1677" t="s">
        <v>1378</v>
      </c>
      <c r="AE1677" t="s">
        <v>414</v>
      </c>
      <c r="AF1677" t="s">
        <v>84</v>
      </c>
      <c r="AG1677" t="s">
        <v>261</v>
      </c>
      <c r="AH1677" t="s">
        <v>194</v>
      </c>
      <c r="AI1677" t="s">
        <v>260</v>
      </c>
      <c r="AJ1677" t="s">
        <v>84</v>
      </c>
      <c r="AK1677" t="s">
        <v>232</v>
      </c>
      <c r="AL1677" t="s">
        <v>84</v>
      </c>
      <c r="AM1677" t="s">
        <v>84</v>
      </c>
      <c r="AN1677" t="s">
        <v>78</v>
      </c>
      <c r="AO1677" t="s">
        <v>78</v>
      </c>
      <c r="AP1677" t="s">
        <v>183</v>
      </c>
      <c r="AQ1677" t="s">
        <v>355</v>
      </c>
      <c r="AR1677" t="s">
        <v>64</v>
      </c>
      <c r="AS1677" t="s">
        <v>126</v>
      </c>
      <c r="AT1677" t="s">
        <v>84</v>
      </c>
      <c r="AU1677" t="s">
        <v>7558</v>
      </c>
    </row>
    <row r="1678" spans="1:47" hidden="1" x14ac:dyDescent="0.3">
      <c r="A1678" t="s">
        <v>7559</v>
      </c>
      <c r="B1678" t="s">
        <v>7560</v>
      </c>
      <c r="C1678" s="1" t="str">
        <f t="shared" si="154"/>
        <v>21:1154</v>
      </c>
      <c r="D1678" s="1" t="str">
        <f t="shared" si="155"/>
        <v>21:0325</v>
      </c>
      <c r="E1678" t="s">
        <v>7561</v>
      </c>
      <c r="F1678" t="s">
        <v>7562</v>
      </c>
      <c r="H1678">
        <v>64.728200000000001</v>
      </c>
      <c r="I1678">
        <v>-107.99299999999999</v>
      </c>
      <c r="J1678" s="1" t="str">
        <f t="shared" si="156"/>
        <v>Lake sediments</v>
      </c>
      <c r="K1678" s="1" t="str">
        <f t="shared" si="157"/>
        <v>Unknown</v>
      </c>
      <c r="L1678" t="s">
        <v>84</v>
      </c>
      <c r="M1678" t="s">
        <v>226</v>
      </c>
      <c r="N1678" t="s">
        <v>119</v>
      </c>
      <c r="O1678" t="s">
        <v>1800</v>
      </c>
      <c r="P1678" t="s">
        <v>246</v>
      </c>
      <c r="Q1678" t="s">
        <v>84</v>
      </c>
      <c r="R1678" t="s">
        <v>273</v>
      </c>
      <c r="S1678" t="s">
        <v>58</v>
      </c>
      <c r="T1678" t="s">
        <v>384</v>
      </c>
      <c r="U1678" t="s">
        <v>81</v>
      </c>
      <c r="V1678" t="s">
        <v>154</v>
      </c>
      <c r="W1678" t="s">
        <v>3244</v>
      </c>
      <c r="X1678" t="s">
        <v>181</v>
      </c>
      <c r="Y1678" t="s">
        <v>84</v>
      </c>
      <c r="Z1678" t="s">
        <v>84</v>
      </c>
      <c r="AA1678" t="s">
        <v>276</v>
      </c>
      <c r="AB1678" t="s">
        <v>236</v>
      </c>
      <c r="AC1678" t="s">
        <v>84</v>
      </c>
      <c r="AD1678" t="s">
        <v>506</v>
      </c>
      <c r="AE1678" t="s">
        <v>281</v>
      </c>
      <c r="AF1678" t="s">
        <v>84</v>
      </c>
      <c r="AG1678" t="s">
        <v>234</v>
      </c>
      <c r="AH1678" t="s">
        <v>102</v>
      </c>
      <c r="AI1678" t="s">
        <v>232</v>
      </c>
      <c r="AJ1678" t="s">
        <v>84</v>
      </c>
      <c r="AK1678" t="s">
        <v>297</v>
      </c>
      <c r="AL1678" t="s">
        <v>84</v>
      </c>
      <c r="AM1678" t="s">
        <v>84</v>
      </c>
      <c r="AN1678" t="s">
        <v>78</v>
      </c>
      <c r="AO1678" t="s">
        <v>78</v>
      </c>
      <c r="AP1678" t="s">
        <v>124</v>
      </c>
      <c r="AQ1678" t="s">
        <v>82</v>
      </c>
      <c r="AR1678" t="s">
        <v>64</v>
      </c>
      <c r="AS1678" t="s">
        <v>77</v>
      </c>
      <c r="AT1678" t="s">
        <v>84</v>
      </c>
      <c r="AU1678" t="s">
        <v>7114</v>
      </c>
    </row>
    <row r="1679" spans="1:47" hidden="1" x14ac:dyDescent="0.3">
      <c r="A1679" t="s">
        <v>7563</v>
      </c>
      <c r="B1679" t="s">
        <v>7564</v>
      </c>
      <c r="C1679" s="1" t="str">
        <f t="shared" si="154"/>
        <v>21:1154</v>
      </c>
      <c r="D1679" s="1" t="str">
        <f t="shared" si="155"/>
        <v>21:0325</v>
      </c>
      <c r="E1679" t="s">
        <v>7565</v>
      </c>
      <c r="F1679" t="s">
        <v>7566</v>
      </c>
      <c r="H1679">
        <v>64.787199999999999</v>
      </c>
      <c r="I1679">
        <v>-108.01900000000001</v>
      </c>
      <c r="J1679" s="1" t="str">
        <f t="shared" si="156"/>
        <v>Lake sediments</v>
      </c>
      <c r="K1679" s="1" t="str">
        <f t="shared" si="157"/>
        <v>Unknown</v>
      </c>
      <c r="L1679" t="s">
        <v>84</v>
      </c>
      <c r="M1679" t="s">
        <v>473</v>
      </c>
      <c r="N1679" t="s">
        <v>181</v>
      </c>
      <c r="O1679" t="s">
        <v>909</v>
      </c>
      <c r="P1679" t="s">
        <v>139</v>
      </c>
      <c r="Q1679" t="s">
        <v>84</v>
      </c>
      <c r="R1679" t="s">
        <v>273</v>
      </c>
      <c r="S1679" t="s">
        <v>72</v>
      </c>
      <c r="T1679" t="s">
        <v>164</v>
      </c>
      <c r="U1679" t="s">
        <v>56</v>
      </c>
      <c r="V1679" t="s">
        <v>219</v>
      </c>
      <c r="W1679" t="s">
        <v>1384</v>
      </c>
      <c r="X1679" t="s">
        <v>181</v>
      </c>
      <c r="Y1679" t="s">
        <v>84</v>
      </c>
      <c r="Z1679" t="s">
        <v>84</v>
      </c>
      <c r="AA1679" t="s">
        <v>276</v>
      </c>
      <c r="AB1679" t="s">
        <v>274</v>
      </c>
      <c r="AC1679" t="s">
        <v>84</v>
      </c>
      <c r="AD1679" t="s">
        <v>1308</v>
      </c>
      <c r="AE1679" t="s">
        <v>507</v>
      </c>
      <c r="AF1679" t="s">
        <v>84</v>
      </c>
      <c r="AG1679" t="s">
        <v>65</v>
      </c>
      <c r="AH1679" t="s">
        <v>71</v>
      </c>
      <c r="AI1679" t="s">
        <v>702</v>
      </c>
      <c r="AJ1679" t="s">
        <v>84</v>
      </c>
      <c r="AK1679" t="s">
        <v>116</v>
      </c>
      <c r="AL1679" t="s">
        <v>84</v>
      </c>
      <c r="AM1679" t="s">
        <v>84</v>
      </c>
      <c r="AN1679" t="s">
        <v>168</v>
      </c>
      <c r="AO1679" t="s">
        <v>251</v>
      </c>
      <c r="AP1679" t="s">
        <v>226</v>
      </c>
      <c r="AQ1679" t="s">
        <v>299</v>
      </c>
      <c r="AR1679" t="s">
        <v>64</v>
      </c>
      <c r="AS1679" t="s">
        <v>253</v>
      </c>
      <c r="AT1679" t="s">
        <v>84</v>
      </c>
      <c r="AU1679" t="s">
        <v>7567</v>
      </c>
    </row>
    <row r="1680" spans="1:47" hidden="1" x14ac:dyDescent="0.3">
      <c r="A1680" t="s">
        <v>7568</v>
      </c>
      <c r="B1680" t="s">
        <v>7569</v>
      </c>
      <c r="C1680" s="1" t="str">
        <f t="shared" si="154"/>
        <v>21:1154</v>
      </c>
      <c r="D1680" s="1" t="str">
        <f t="shared" si="155"/>
        <v>21:0325</v>
      </c>
      <c r="E1680" t="s">
        <v>7570</v>
      </c>
      <c r="F1680" t="s">
        <v>7571</v>
      </c>
      <c r="H1680">
        <v>64.8279</v>
      </c>
      <c r="I1680">
        <v>-107.983</v>
      </c>
      <c r="J1680" s="1" t="str">
        <f t="shared" si="156"/>
        <v>Lake sediments</v>
      </c>
      <c r="K1680" s="1" t="str">
        <f t="shared" si="157"/>
        <v>Unknown</v>
      </c>
      <c r="L1680" t="s">
        <v>84</v>
      </c>
      <c r="M1680" t="s">
        <v>91</v>
      </c>
      <c r="N1680" t="s">
        <v>53</v>
      </c>
      <c r="O1680" t="s">
        <v>360</v>
      </c>
      <c r="P1680" t="s">
        <v>126</v>
      </c>
      <c r="Q1680" t="s">
        <v>84</v>
      </c>
      <c r="R1680" t="s">
        <v>211</v>
      </c>
      <c r="S1680" t="s">
        <v>181</v>
      </c>
      <c r="T1680" t="s">
        <v>338</v>
      </c>
      <c r="U1680" t="s">
        <v>81</v>
      </c>
      <c r="V1680" t="s">
        <v>259</v>
      </c>
      <c r="W1680" t="s">
        <v>697</v>
      </c>
      <c r="X1680" t="s">
        <v>97</v>
      </c>
      <c r="Y1680" t="s">
        <v>84</v>
      </c>
      <c r="Z1680" t="s">
        <v>84</v>
      </c>
      <c r="AA1680" t="s">
        <v>276</v>
      </c>
      <c r="AB1680" t="s">
        <v>274</v>
      </c>
      <c r="AC1680" t="s">
        <v>84</v>
      </c>
      <c r="AD1680" t="s">
        <v>253</v>
      </c>
      <c r="AE1680" t="s">
        <v>111</v>
      </c>
      <c r="AF1680" t="s">
        <v>84</v>
      </c>
      <c r="AG1680" t="s">
        <v>136</v>
      </c>
      <c r="AH1680" t="s">
        <v>71</v>
      </c>
      <c r="AI1680" t="s">
        <v>252</v>
      </c>
      <c r="AJ1680" t="s">
        <v>84</v>
      </c>
      <c r="AK1680" t="s">
        <v>116</v>
      </c>
      <c r="AL1680" t="s">
        <v>84</v>
      </c>
      <c r="AM1680" t="s">
        <v>84</v>
      </c>
      <c r="AN1680" t="s">
        <v>78</v>
      </c>
      <c r="AO1680" t="s">
        <v>78</v>
      </c>
      <c r="AP1680" t="s">
        <v>161</v>
      </c>
      <c r="AQ1680" t="s">
        <v>333</v>
      </c>
      <c r="AR1680" t="s">
        <v>64</v>
      </c>
      <c r="AS1680" t="s">
        <v>300</v>
      </c>
      <c r="AT1680" t="s">
        <v>84</v>
      </c>
      <c r="AU1680" t="s">
        <v>7572</v>
      </c>
    </row>
    <row r="1681" spans="1:47" hidden="1" x14ac:dyDescent="0.3">
      <c r="A1681" t="s">
        <v>7573</v>
      </c>
      <c r="B1681" t="s">
        <v>7574</v>
      </c>
      <c r="C1681" s="1" t="str">
        <f t="shared" si="154"/>
        <v>21:1154</v>
      </c>
      <c r="D1681" s="1" t="str">
        <f t="shared" si="155"/>
        <v>21:0325</v>
      </c>
      <c r="E1681" t="s">
        <v>7575</v>
      </c>
      <c r="F1681" t="s">
        <v>7576</v>
      </c>
      <c r="H1681">
        <v>64.882199999999997</v>
      </c>
      <c r="I1681">
        <v>-107.99299999999999</v>
      </c>
      <c r="J1681" s="1" t="str">
        <f t="shared" si="156"/>
        <v>Lake sediments</v>
      </c>
      <c r="K1681" s="1" t="str">
        <f t="shared" si="157"/>
        <v>Unknown</v>
      </c>
      <c r="L1681" t="s">
        <v>84</v>
      </c>
      <c r="M1681" t="s">
        <v>297</v>
      </c>
      <c r="N1681" t="s">
        <v>53</v>
      </c>
      <c r="O1681" t="s">
        <v>112</v>
      </c>
      <c r="P1681" t="s">
        <v>103</v>
      </c>
      <c r="Q1681" t="s">
        <v>84</v>
      </c>
      <c r="R1681" t="s">
        <v>363</v>
      </c>
      <c r="S1681" t="s">
        <v>181</v>
      </c>
      <c r="T1681" t="s">
        <v>65</v>
      </c>
      <c r="U1681" t="s">
        <v>81</v>
      </c>
      <c r="V1681" t="s">
        <v>259</v>
      </c>
      <c r="W1681" t="s">
        <v>500</v>
      </c>
      <c r="X1681" t="s">
        <v>97</v>
      </c>
      <c r="Y1681" t="s">
        <v>84</v>
      </c>
      <c r="Z1681" t="s">
        <v>84</v>
      </c>
      <c r="AA1681" t="s">
        <v>223</v>
      </c>
      <c r="AB1681" t="s">
        <v>99</v>
      </c>
      <c r="AC1681" t="s">
        <v>84</v>
      </c>
      <c r="AD1681" t="s">
        <v>1337</v>
      </c>
      <c r="AE1681" t="s">
        <v>507</v>
      </c>
      <c r="AF1681" t="s">
        <v>84</v>
      </c>
      <c r="AG1681" t="s">
        <v>336</v>
      </c>
      <c r="AH1681" t="s">
        <v>71</v>
      </c>
      <c r="AI1681" t="s">
        <v>226</v>
      </c>
      <c r="AJ1681" t="s">
        <v>84</v>
      </c>
      <c r="AK1681" t="s">
        <v>116</v>
      </c>
      <c r="AL1681" t="s">
        <v>84</v>
      </c>
      <c r="AM1681" t="s">
        <v>84</v>
      </c>
      <c r="AN1681" t="s">
        <v>61</v>
      </c>
      <c r="AO1681" t="s">
        <v>78</v>
      </c>
      <c r="AP1681" t="s">
        <v>422</v>
      </c>
      <c r="AQ1681" t="s">
        <v>92</v>
      </c>
      <c r="AR1681" t="s">
        <v>64</v>
      </c>
      <c r="AS1681" t="s">
        <v>253</v>
      </c>
      <c r="AT1681" t="s">
        <v>84</v>
      </c>
      <c r="AU1681" t="s">
        <v>7577</v>
      </c>
    </row>
    <row r="1682" spans="1:47" hidden="1" x14ac:dyDescent="0.3">
      <c r="A1682" t="s">
        <v>7578</v>
      </c>
      <c r="B1682" t="s">
        <v>7579</v>
      </c>
      <c r="C1682" s="1" t="str">
        <f t="shared" si="154"/>
        <v>21:1154</v>
      </c>
      <c r="D1682" s="1" t="str">
        <f t="shared" si="155"/>
        <v>21:0325</v>
      </c>
      <c r="E1682" t="s">
        <v>7580</v>
      </c>
      <c r="F1682" t="s">
        <v>7581</v>
      </c>
      <c r="H1682">
        <v>64.911100000000005</v>
      </c>
      <c r="I1682">
        <v>-107.996</v>
      </c>
      <c r="J1682" s="1" t="str">
        <f t="shared" si="156"/>
        <v>Lake sediments</v>
      </c>
      <c r="K1682" s="1" t="str">
        <f t="shared" si="157"/>
        <v>Unknown</v>
      </c>
      <c r="L1682" t="s">
        <v>84</v>
      </c>
      <c r="M1682" t="s">
        <v>55</v>
      </c>
      <c r="N1682" t="s">
        <v>116</v>
      </c>
      <c r="O1682" t="s">
        <v>381</v>
      </c>
      <c r="P1682" t="s">
        <v>154</v>
      </c>
      <c r="Q1682" t="s">
        <v>84</v>
      </c>
      <c r="R1682" t="s">
        <v>149</v>
      </c>
      <c r="S1682" t="s">
        <v>60</v>
      </c>
      <c r="T1682" t="s">
        <v>336</v>
      </c>
      <c r="U1682" t="s">
        <v>64</v>
      </c>
      <c r="V1682" t="s">
        <v>219</v>
      </c>
      <c r="W1682" t="s">
        <v>1442</v>
      </c>
      <c r="X1682" t="s">
        <v>97</v>
      </c>
      <c r="Y1682" t="s">
        <v>84</v>
      </c>
      <c r="Z1682" t="s">
        <v>84</v>
      </c>
      <c r="AA1682" t="s">
        <v>419</v>
      </c>
      <c r="AB1682" t="s">
        <v>593</v>
      </c>
      <c r="AC1682" t="s">
        <v>84</v>
      </c>
      <c r="AD1682" t="s">
        <v>253</v>
      </c>
      <c r="AE1682" t="s">
        <v>79</v>
      </c>
      <c r="AF1682" t="s">
        <v>84</v>
      </c>
      <c r="AG1682" t="s">
        <v>363</v>
      </c>
      <c r="AH1682" t="s">
        <v>71</v>
      </c>
      <c r="AI1682" t="s">
        <v>125</v>
      </c>
      <c r="AJ1682" t="s">
        <v>84</v>
      </c>
      <c r="AK1682" t="s">
        <v>56</v>
      </c>
      <c r="AL1682" t="s">
        <v>84</v>
      </c>
      <c r="AM1682" t="s">
        <v>84</v>
      </c>
      <c r="AN1682" t="s">
        <v>78</v>
      </c>
      <c r="AO1682" t="s">
        <v>78</v>
      </c>
      <c r="AP1682" t="s">
        <v>181</v>
      </c>
      <c r="AQ1682" t="s">
        <v>82</v>
      </c>
      <c r="AR1682" t="s">
        <v>64</v>
      </c>
      <c r="AS1682" t="s">
        <v>61</v>
      </c>
      <c r="AT1682" t="s">
        <v>84</v>
      </c>
      <c r="AU1682" t="s">
        <v>7582</v>
      </c>
    </row>
    <row r="1683" spans="1:47" hidden="1" x14ac:dyDescent="0.3">
      <c r="A1683" t="s">
        <v>7583</v>
      </c>
      <c r="B1683" t="s">
        <v>7584</v>
      </c>
      <c r="C1683" s="1" t="str">
        <f t="shared" si="154"/>
        <v>21:1154</v>
      </c>
      <c r="D1683" s="1" t="str">
        <f t="shared" si="155"/>
        <v>21:0325</v>
      </c>
      <c r="E1683" t="s">
        <v>7585</v>
      </c>
      <c r="F1683" t="s">
        <v>7586</v>
      </c>
      <c r="H1683">
        <v>64.971199999999996</v>
      </c>
      <c r="I1683">
        <v>-107.998</v>
      </c>
      <c r="J1683" s="1" t="str">
        <f t="shared" si="156"/>
        <v>Lake sediments</v>
      </c>
      <c r="K1683" s="1" t="str">
        <f t="shared" si="157"/>
        <v>Unknown</v>
      </c>
      <c r="L1683" t="s">
        <v>84</v>
      </c>
      <c r="M1683" t="s">
        <v>153</v>
      </c>
      <c r="N1683" t="s">
        <v>181</v>
      </c>
      <c r="O1683" t="s">
        <v>457</v>
      </c>
      <c r="P1683" t="s">
        <v>78</v>
      </c>
      <c r="Q1683" t="s">
        <v>84</v>
      </c>
      <c r="R1683" t="s">
        <v>382</v>
      </c>
      <c r="S1683" t="s">
        <v>63</v>
      </c>
      <c r="T1683" t="s">
        <v>382</v>
      </c>
      <c r="U1683" t="s">
        <v>81</v>
      </c>
      <c r="V1683" t="s">
        <v>259</v>
      </c>
      <c r="W1683" t="s">
        <v>697</v>
      </c>
      <c r="X1683" t="s">
        <v>63</v>
      </c>
      <c r="Y1683" t="s">
        <v>84</v>
      </c>
      <c r="Z1683" t="s">
        <v>84</v>
      </c>
      <c r="AA1683" t="s">
        <v>162</v>
      </c>
      <c r="AB1683" t="s">
        <v>964</v>
      </c>
      <c r="AC1683" t="s">
        <v>84</v>
      </c>
      <c r="AD1683" t="s">
        <v>744</v>
      </c>
      <c r="AE1683" t="s">
        <v>260</v>
      </c>
      <c r="AF1683" t="s">
        <v>84</v>
      </c>
      <c r="AG1683" t="s">
        <v>607</v>
      </c>
      <c r="AH1683" t="s">
        <v>983</v>
      </c>
      <c r="AI1683" t="s">
        <v>252</v>
      </c>
      <c r="AJ1683" t="s">
        <v>84</v>
      </c>
      <c r="AK1683" t="s">
        <v>283</v>
      </c>
      <c r="AL1683" t="s">
        <v>84</v>
      </c>
      <c r="AM1683" t="s">
        <v>84</v>
      </c>
      <c r="AN1683" t="s">
        <v>78</v>
      </c>
      <c r="AO1683" t="s">
        <v>78</v>
      </c>
      <c r="AP1683" t="s">
        <v>97</v>
      </c>
      <c r="AQ1683" t="s">
        <v>246</v>
      </c>
      <c r="AR1683" t="s">
        <v>64</v>
      </c>
      <c r="AS1683" t="s">
        <v>253</v>
      </c>
      <c r="AT1683" t="s">
        <v>84</v>
      </c>
      <c r="AU1683" t="s">
        <v>7587</v>
      </c>
    </row>
    <row r="1684" spans="1:47" hidden="1" x14ac:dyDescent="0.3">
      <c r="A1684" t="s">
        <v>7588</v>
      </c>
      <c r="B1684" t="s">
        <v>7589</v>
      </c>
      <c r="C1684" s="1" t="str">
        <f t="shared" si="154"/>
        <v>21:1154</v>
      </c>
      <c r="D1684" s="1" t="str">
        <f t="shared" si="155"/>
        <v>21:0325</v>
      </c>
      <c r="E1684" t="s">
        <v>7590</v>
      </c>
      <c r="F1684" t="s">
        <v>7591</v>
      </c>
      <c r="H1684">
        <v>64.857799999999997</v>
      </c>
      <c r="I1684">
        <v>-110.005</v>
      </c>
      <c r="J1684" s="1" t="str">
        <f t="shared" si="156"/>
        <v>Lake sediments</v>
      </c>
      <c r="K1684" s="1" t="str">
        <f t="shared" si="157"/>
        <v>Unknown</v>
      </c>
      <c r="L1684" t="s">
        <v>84</v>
      </c>
      <c r="M1684" t="s">
        <v>103</v>
      </c>
      <c r="N1684" t="s">
        <v>116</v>
      </c>
      <c r="O1684" t="s">
        <v>163</v>
      </c>
      <c r="P1684" t="s">
        <v>170</v>
      </c>
      <c r="Q1684" t="s">
        <v>84</v>
      </c>
      <c r="R1684" t="s">
        <v>296</v>
      </c>
      <c r="S1684" t="s">
        <v>63</v>
      </c>
      <c r="T1684" t="s">
        <v>136</v>
      </c>
      <c r="U1684" t="s">
        <v>56</v>
      </c>
      <c r="V1684" t="s">
        <v>259</v>
      </c>
      <c r="W1684" t="s">
        <v>300</v>
      </c>
      <c r="X1684" t="s">
        <v>181</v>
      </c>
      <c r="Y1684" t="s">
        <v>84</v>
      </c>
      <c r="Z1684" t="s">
        <v>84</v>
      </c>
      <c r="AA1684" t="s">
        <v>152</v>
      </c>
      <c r="AB1684" t="s">
        <v>593</v>
      </c>
      <c r="AC1684" t="s">
        <v>84</v>
      </c>
      <c r="AD1684" t="s">
        <v>471</v>
      </c>
      <c r="AE1684" t="s">
        <v>507</v>
      </c>
      <c r="AF1684" t="s">
        <v>84</v>
      </c>
      <c r="AG1684" t="s">
        <v>136</v>
      </c>
      <c r="AH1684" t="s">
        <v>71</v>
      </c>
      <c r="AI1684" t="s">
        <v>584</v>
      </c>
      <c r="AJ1684" t="s">
        <v>84</v>
      </c>
      <c r="AK1684" t="s">
        <v>116</v>
      </c>
      <c r="AL1684" t="s">
        <v>84</v>
      </c>
      <c r="AM1684" t="s">
        <v>84</v>
      </c>
      <c r="AN1684" t="s">
        <v>78</v>
      </c>
      <c r="AO1684" t="s">
        <v>251</v>
      </c>
      <c r="AP1684" t="s">
        <v>89</v>
      </c>
      <c r="AQ1684" t="s">
        <v>398</v>
      </c>
      <c r="AR1684" t="s">
        <v>64</v>
      </c>
      <c r="AS1684" t="s">
        <v>253</v>
      </c>
      <c r="AT1684" t="s">
        <v>84</v>
      </c>
      <c r="AU1684" t="s">
        <v>7592</v>
      </c>
    </row>
    <row r="1685" spans="1:47" hidden="1" x14ac:dyDescent="0.3">
      <c r="A1685" t="s">
        <v>7593</v>
      </c>
      <c r="B1685" t="s">
        <v>7594</v>
      </c>
      <c r="C1685" s="1" t="str">
        <f t="shared" si="154"/>
        <v>21:1154</v>
      </c>
      <c r="D1685" s="1" t="str">
        <f t="shared" si="155"/>
        <v>21:0325</v>
      </c>
      <c r="E1685" t="s">
        <v>7595</v>
      </c>
      <c r="F1685" t="s">
        <v>7596</v>
      </c>
      <c r="H1685">
        <v>64.798599999999993</v>
      </c>
      <c r="I1685">
        <v>-110.002</v>
      </c>
      <c r="J1685" s="1" t="str">
        <f t="shared" si="156"/>
        <v>Lake sediments</v>
      </c>
      <c r="K1685" s="1" t="str">
        <f t="shared" si="157"/>
        <v>Unknown</v>
      </c>
      <c r="L1685" t="s">
        <v>84</v>
      </c>
      <c r="M1685" t="s">
        <v>333</v>
      </c>
      <c r="N1685" t="s">
        <v>56</v>
      </c>
      <c r="O1685" t="s">
        <v>163</v>
      </c>
      <c r="P1685" t="s">
        <v>139</v>
      </c>
      <c r="Q1685" t="s">
        <v>84</v>
      </c>
      <c r="R1685" t="s">
        <v>284</v>
      </c>
      <c r="S1685" t="s">
        <v>181</v>
      </c>
      <c r="T1685" t="s">
        <v>120</v>
      </c>
      <c r="U1685" t="s">
        <v>56</v>
      </c>
      <c r="V1685" t="s">
        <v>219</v>
      </c>
      <c r="W1685" t="s">
        <v>1337</v>
      </c>
      <c r="X1685" t="s">
        <v>60</v>
      </c>
      <c r="Y1685" t="s">
        <v>84</v>
      </c>
      <c r="Z1685" t="s">
        <v>84</v>
      </c>
      <c r="AA1685" t="s">
        <v>162</v>
      </c>
      <c r="AB1685" t="s">
        <v>194</v>
      </c>
      <c r="AC1685" t="s">
        <v>84</v>
      </c>
      <c r="AD1685" t="s">
        <v>459</v>
      </c>
      <c r="AE1685" t="s">
        <v>507</v>
      </c>
      <c r="AF1685" t="s">
        <v>84</v>
      </c>
      <c r="AG1685" t="s">
        <v>327</v>
      </c>
      <c r="AH1685" t="s">
        <v>71</v>
      </c>
      <c r="AI1685" t="s">
        <v>422</v>
      </c>
      <c r="AJ1685" t="s">
        <v>84</v>
      </c>
      <c r="AK1685" t="s">
        <v>421</v>
      </c>
      <c r="AL1685" t="s">
        <v>84</v>
      </c>
      <c r="AM1685" t="s">
        <v>84</v>
      </c>
      <c r="AN1685" t="s">
        <v>78</v>
      </c>
      <c r="AO1685" t="s">
        <v>251</v>
      </c>
      <c r="AP1685" t="s">
        <v>252</v>
      </c>
      <c r="AQ1685" t="s">
        <v>398</v>
      </c>
      <c r="AR1685" t="s">
        <v>64</v>
      </c>
      <c r="AS1685" t="s">
        <v>117</v>
      </c>
      <c r="AT1685" t="s">
        <v>84</v>
      </c>
      <c r="AU1685" t="s">
        <v>7597</v>
      </c>
    </row>
    <row r="1686" spans="1:47" hidden="1" x14ac:dyDescent="0.3">
      <c r="A1686" t="s">
        <v>7598</v>
      </c>
      <c r="B1686" t="s">
        <v>7599</v>
      </c>
      <c r="C1686" s="1" t="str">
        <f t="shared" si="154"/>
        <v>21:1154</v>
      </c>
      <c r="D1686" s="1" t="str">
        <f t="shared" si="155"/>
        <v>21:0325</v>
      </c>
      <c r="E1686" t="s">
        <v>7600</v>
      </c>
      <c r="F1686" t="s">
        <v>7601</v>
      </c>
      <c r="H1686">
        <v>64.720100000000002</v>
      </c>
      <c r="I1686">
        <v>-110.021</v>
      </c>
      <c r="J1686" s="1" t="str">
        <f t="shared" si="156"/>
        <v>Lake sediments</v>
      </c>
      <c r="K1686" s="1" t="str">
        <f t="shared" si="157"/>
        <v>Unknown</v>
      </c>
      <c r="L1686" t="s">
        <v>84</v>
      </c>
      <c r="M1686" t="s">
        <v>271</v>
      </c>
      <c r="N1686" t="s">
        <v>53</v>
      </c>
      <c r="O1686" t="s">
        <v>360</v>
      </c>
      <c r="P1686" t="s">
        <v>348</v>
      </c>
      <c r="Q1686" t="s">
        <v>84</v>
      </c>
      <c r="R1686" t="s">
        <v>334</v>
      </c>
      <c r="S1686" t="s">
        <v>181</v>
      </c>
      <c r="T1686" t="s">
        <v>363</v>
      </c>
      <c r="U1686" t="s">
        <v>81</v>
      </c>
      <c r="V1686" t="s">
        <v>219</v>
      </c>
      <c r="W1686" t="s">
        <v>2190</v>
      </c>
      <c r="X1686" t="s">
        <v>56</v>
      </c>
      <c r="Y1686" t="s">
        <v>84</v>
      </c>
      <c r="Z1686" t="s">
        <v>84</v>
      </c>
      <c r="AA1686" t="s">
        <v>178</v>
      </c>
      <c r="AB1686" t="s">
        <v>7030</v>
      </c>
      <c r="AC1686" t="s">
        <v>84</v>
      </c>
      <c r="AD1686" t="s">
        <v>442</v>
      </c>
      <c r="AE1686" t="s">
        <v>72</v>
      </c>
      <c r="AF1686" t="s">
        <v>84</v>
      </c>
      <c r="AG1686" t="s">
        <v>382</v>
      </c>
      <c r="AH1686" t="s">
        <v>71</v>
      </c>
      <c r="AI1686" t="s">
        <v>60</v>
      </c>
      <c r="AJ1686" t="s">
        <v>84</v>
      </c>
      <c r="AK1686" t="s">
        <v>55</v>
      </c>
      <c r="AL1686" t="s">
        <v>84</v>
      </c>
      <c r="AM1686" t="s">
        <v>84</v>
      </c>
      <c r="AN1686" t="s">
        <v>78</v>
      </c>
      <c r="AO1686" t="s">
        <v>78</v>
      </c>
      <c r="AP1686" t="s">
        <v>339</v>
      </c>
      <c r="AQ1686" t="s">
        <v>77</v>
      </c>
      <c r="AR1686" t="s">
        <v>64</v>
      </c>
      <c r="AS1686" t="s">
        <v>95</v>
      </c>
      <c r="AT1686" t="s">
        <v>84</v>
      </c>
      <c r="AU1686" t="s">
        <v>7602</v>
      </c>
    </row>
    <row r="1687" spans="1:47" hidden="1" x14ac:dyDescent="0.3">
      <c r="A1687" t="s">
        <v>7603</v>
      </c>
      <c r="B1687" t="s">
        <v>7604</v>
      </c>
      <c r="C1687" s="1" t="str">
        <f t="shared" si="154"/>
        <v>21:1154</v>
      </c>
      <c r="D1687" s="1" t="str">
        <f t="shared" si="155"/>
        <v>21:0325</v>
      </c>
      <c r="E1687" t="s">
        <v>7605</v>
      </c>
      <c r="F1687" t="s">
        <v>7606</v>
      </c>
      <c r="H1687">
        <v>64.672899999999998</v>
      </c>
      <c r="I1687">
        <v>-110.038</v>
      </c>
      <c r="J1687" s="1" t="str">
        <f t="shared" si="156"/>
        <v>Lake sediments</v>
      </c>
      <c r="K1687" s="1" t="str">
        <f t="shared" si="157"/>
        <v>Unknown</v>
      </c>
      <c r="L1687" t="s">
        <v>84</v>
      </c>
      <c r="M1687" t="s">
        <v>81</v>
      </c>
      <c r="N1687" t="s">
        <v>56</v>
      </c>
      <c r="O1687" t="s">
        <v>1116</v>
      </c>
      <c r="P1687" t="s">
        <v>78</v>
      </c>
      <c r="Q1687" t="s">
        <v>84</v>
      </c>
      <c r="R1687" t="s">
        <v>336</v>
      </c>
      <c r="S1687" t="s">
        <v>60</v>
      </c>
      <c r="T1687" t="s">
        <v>346</v>
      </c>
      <c r="U1687" t="s">
        <v>81</v>
      </c>
      <c r="V1687" t="s">
        <v>219</v>
      </c>
      <c r="W1687" t="s">
        <v>2190</v>
      </c>
      <c r="X1687" t="s">
        <v>60</v>
      </c>
      <c r="Y1687" t="s">
        <v>84</v>
      </c>
      <c r="Z1687" t="s">
        <v>84</v>
      </c>
      <c r="AA1687" t="s">
        <v>111</v>
      </c>
      <c r="AB1687" t="s">
        <v>1530</v>
      </c>
      <c r="AC1687" t="s">
        <v>84</v>
      </c>
      <c r="AD1687" t="s">
        <v>429</v>
      </c>
      <c r="AE1687" t="s">
        <v>183</v>
      </c>
      <c r="AF1687" t="s">
        <v>84</v>
      </c>
      <c r="AG1687" t="s">
        <v>414</v>
      </c>
      <c r="AH1687" t="s">
        <v>71</v>
      </c>
      <c r="AI1687" t="s">
        <v>288</v>
      </c>
      <c r="AJ1687" t="s">
        <v>84</v>
      </c>
      <c r="AK1687" t="s">
        <v>56</v>
      </c>
      <c r="AL1687" t="s">
        <v>84</v>
      </c>
      <c r="AM1687" t="s">
        <v>84</v>
      </c>
      <c r="AN1687" t="s">
        <v>78</v>
      </c>
      <c r="AO1687" t="s">
        <v>78</v>
      </c>
      <c r="AP1687" t="s">
        <v>60</v>
      </c>
      <c r="AQ1687" t="s">
        <v>82</v>
      </c>
      <c r="AR1687" t="s">
        <v>64</v>
      </c>
      <c r="AS1687" t="s">
        <v>117</v>
      </c>
      <c r="AT1687" t="s">
        <v>84</v>
      </c>
      <c r="AU1687" t="s">
        <v>7607</v>
      </c>
    </row>
    <row r="1688" spans="1:47" hidden="1" x14ac:dyDescent="0.3">
      <c r="A1688" t="s">
        <v>7608</v>
      </c>
      <c r="B1688" t="s">
        <v>7609</v>
      </c>
      <c r="C1688" s="1" t="str">
        <f t="shared" si="154"/>
        <v>21:1154</v>
      </c>
      <c r="D1688" s="1" t="str">
        <f t="shared" si="155"/>
        <v>21:0325</v>
      </c>
      <c r="E1688" t="s">
        <v>7610</v>
      </c>
      <c r="F1688" t="s">
        <v>7611</v>
      </c>
      <c r="H1688">
        <v>64.649799999999999</v>
      </c>
      <c r="I1688">
        <v>-110.004</v>
      </c>
      <c r="J1688" s="1" t="str">
        <f t="shared" si="156"/>
        <v>Lake sediments</v>
      </c>
      <c r="K1688" s="1" t="str">
        <f t="shared" si="157"/>
        <v>Unknown</v>
      </c>
      <c r="L1688" t="s">
        <v>84</v>
      </c>
      <c r="M1688" t="s">
        <v>80</v>
      </c>
      <c r="N1688" t="s">
        <v>53</v>
      </c>
      <c r="O1688" t="s">
        <v>512</v>
      </c>
      <c r="P1688" t="s">
        <v>595</v>
      </c>
      <c r="Q1688" t="s">
        <v>84</v>
      </c>
      <c r="R1688" t="s">
        <v>249</v>
      </c>
      <c r="S1688" t="s">
        <v>209</v>
      </c>
      <c r="T1688" t="s">
        <v>774</v>
      </c>
      <c r="U1688" t="s">
        <v>60</v>
      </c>
      <c r="V1688" t="s">
        <v>154</v>
      </c>
      <c r="W1688" t="s">
        <v>1264</v>
      </c>
      <c r="X1688" t="s">
        <v>60</v>
      </c>
      <c r="Y1688" t="s">
        <v>84</v>
      </c>
      <c r="Z1688" t="s">
        <v>84</v>
      </c>
      <c r="AA1688" t="s">
        <v>176</v>
      </c>
      <c r="AB1688" t="s">
        <v>306</v>
      </c>
      <c r="AC1688" t="s">
        <v>84</v>
      </c>
      <c r="AD1688" t="s">
        <v>326</v>
      </c>
      <c r="AE1688" t="s">
        <v>507</v>
      </c>
      <c r="AF1688" t="s">
        <v>84</v>
      </c>
      <c r="AG1688" t="s">
        <v>197</v>
      </c>
      <c r="AH1688" t="s">
        <v>71</v>
      </c>
      <c r="AI1688" t="s">
        <v>58</v>
      </c>
      <c r="AJ1688" t="s">
        <v>84</v>
      </c>
      <c r="AK1688" t="s">
        <v>167</v>
      </c>
      <c r="AL1688" t="s">
        <v>84</v>
      </c>
      <c r="AM1688" t="s">
        <v>84</v>
      </c>
      <c r="AN1688" t="s">
        <v>78</v>
      </c>
      <c r="AO1688" t="s">
        <v>78</v>
      </c>
      <c r="AP1688" t="s">
        <v>169</v>
      </c>
      <c r="AQ1688" t="s">
        <v>339</v>
      </c>
      <c r="AR1688" t="s">
        <v>64</v>
      </c>
      <c r="AS1688" t="s">
        <v>253</v>
      </c>
      <c r="AT1688" t="s">
        <v>84</v>
      </c>
      <c r="AU1688" t="s">
        <v>7612</v>
      </c>
    </row>
    <row r="1689" spans="1:47" hidden="1" x14ac:dyDescent="0.3">
      <c r="A1689" t="s">
        <v>7613</v>
      </c>
      <c r="B1689" t="s">
        <v>7614</v>
      </c>
      <c r="C1689" s="1" t="str">
        <f t="shared" si="154"/>
        <v>21:1154</v>
      </c>
      <c r="D1689" s="1" t="str">
        <f t="shared" si="155"/>
        <v>21:0325</v>
      </c>
      <c r="E1689" t="s">
        <v>7615</v>
      </c>
      <c r="F1689" t="s">
        <v>7616</v>
      </c>
      <c r="H1689">
        <v>64.558099999999996</v>
      </c>
      <c r="I1689">
        <v>-110.01600000000001</v>
      </c>
      <c r="J1689" s="1" t="str">
        <f t="shared" si="156"/>
        <v>Lake sediments</v>
      </c>
      <c r="K1689" s="1" t="str">
        <f t="shared" si="157"/>
        <v>Unknown</v>
      </c>
      <c r="L1689" t="s">
        <v>84</v>
      </c>
      <c r="M1689" t="s">
        <v>299</v>
      </c>
      <c r="N1689" t="s">
        <v>60</v>
      </c>
      <c r="O1689" t="s">
        <v>360</v>
      </c>
      <c r="P1689" t="s">
        <v>253</v>
      </c>
      <c r="Q1689" t="s">
        <v>84</v>
      </c>
      <c r="R1689" t="s">
        <v>68</v>
      </c>
      <c r="S1689" t="s">
        <v>60</v>
      </c>
      <c r="T1689" t="s">
        <v>284</v>
      </c>
      <c r="U1689" t="s">
        <v>81</v>
      </c>
      <c r="V1689" t="s">
        <v>259</v>
      </c>
      <c r="W1689" t="s">
        <v>1414</v>
      </c>
      <c r="X1689" t="s">
        <v>60</v>
      </c>
      <c r="Y1689" t="s">
        <v>84</v>
      </c>
      <c r="Z1689" t="s">
        <v>84</v>
      </c>
      <c r="AA1689" t="s">
        <v>269</v>
      </c>
      <c r="AB1689" t="s">
        <v>428</v>
      </c>
      <c r="AC1689" t="s">
        <v>84</v>
      </c>
      <c r="AD1689" t="s">
        <v>719</v>
      </c>
      <c r="AE1689" t="s">
        <v>183</v>
      </c>
      <c r="AF1689" t="s">
        <v>84</v>
      </c>
      <c r="AG1689" t="s">
        <v>249</v>
      </c>
      <c r="AH1689" t="s">
        <v>983</v>
      </c>
      <c r="AI1689" t="s">
        <v>181</v>
      </c>
      <c r="AJ1689" t="s">
        <v>84</v>
      </c>
      <c r="AK1689" t="s">
        <v>595</v>
      </c>
      <c r="AL1689" t="s">
        <v>84</v>
      </c>
      <c r="AM1689" t="s">
        <v>84</v>
      </c>
      <c r="AN1689" t="s">
        <v>300</v>
      </c>
      <c r="AO1689" t="s">
        <v>78</v>
      </c>
      <c r="AP1689" t="s">
        <v>355</v>
      </c>
      <c r="AQ1689" t="s">
        <v>299</v>
      </c>
      <c r="AR1689" t="s">
        <v>64</v>
      </c>
      <c r="AS1689" t="s">
        <v>117</v>
      </c>
      <c r="AT1689" t="s">
        <v>84</v>
      </c>
      <c r="AU1689" t="s">
        <v>7617</v>
      </c>
    </row>
    <row r="1690" spans="1:47" hidden="1" x14ac:dyDescent="0.3">
      <c r="A1690" t="s">
        <v>7618</v>
      </c>
      <c r="B1690" t="s">
        <v>7619</v>
      </c>
      <c r="C1690" s="1" t="str">
        <f t="shared" si="154"/>
        <v>21:1154</v>
      </c>
      <c r="D1690" s="1" t="str">
        <f t="shared" si="155"/>
        <v>21:0325</v>
      </c>
      <c r="E1690" t="s">
        <v>7620</v>
      </c>
      <c r="F1690" t="s">
        <v>7621</v>
      </c>
      <c r="H1690">
        <v>64.550200000000004</v>
      </c>
      <c r="I1690">
        <v>-110.14700000000001</v>
      </c>
      <c r="J1690" s="1" t="str">
        <f t="shared" si="156"/>
        <v>Lake sediments</v>
      </c>
      <c r="K1690" s="1" t="str">
        <f t="shared" si="157"/>
        <v>Unknown</v>
      </c>
      <c r="L1690" t="s">
        <v>84</v>
      </c>
      <c r="M1690" t="s">
        <v>570</v>
      </c>
      <c r="N1690" t="s">
        <v>53</v>
      </c>
      <c r="O1690" t="s">
        <v>5323</v>
      </c>
      <c r="P1690" t="s">
        <v>125</v>
      </c>
      <c r="Q1690" t="s">
        <v>84</v>
      </c>
      <c r="R1690" t="s">
        <v>272</v>
      </c>
      <c r="S1690" t="s">
        <v>79</v>
      </c>
      <c r="T1690" t="s">
        <v>224</v>
      </c>
      <c r="U1690" t="s">
        <v>97</v>
      </c>
      <c r="V1690" t="s">
        <v>61</v>
      </c>
      <c r="W1690" t="s">
        <v>5337</v>
      </c>
      <c r="X1690" t="s">
        <v>60</v>
      </c>
      <c r="Y1690" t="s">
        <v>84</v>
      </c>
      <c r="Z1690" t="s">
        <v>84</v>
      </c>
      <c r="AA1690" t="s">
        <v>98</v>
      </c>
      <c r="AB1690" t="s">
        <v>236</v>
      </c>
      <c r="AC1690" t="s">
        <v>84</v>
      </c>
      <c r="AD1690" t="s">
        <v>506</v>
      </c>
      <c r="AE1690" t="s">
        <v>206</v>
      </c>
      <c r="AF1690" t="s">
        <v>84</v>
      </c>
      <c r="AG1690" t="s">
        <v>224</v>
      </c>
      <c r="AH1690" t="s">
        <v>71</v>
      </c>
      <c r="AI1690" t="s">
        <v>183</v>
      </c>
      <c r="AJ1690" t="s">
        <v>84</v>
      </c>
      <c r="AK1690" t="s">
        <v>103</v>
      </c>
      <c r="AL1690" t="s">
        <v>84</v>
      </c>
      <c r="AM1690" t="s">
        <v>84</v>
      </c>
      <c r="AN1690" t="s">
        <v>78</v>
      </c>
      <c r="AO1690" t="s">
        <v>137</v>
      </c>
      <c r="AP1690" t="s">
        <v>207</v>
      </c>
      <c r="AQ1690" t="s">
        <v>124</v>
      </c>
      <c r="AR1690" t="s">
        <v>64</v>
      </c>
      <c r="AS1690" t="s">
        <v>300</v>
      </c>
      <c r="AT1690" t="s">
        <v>84</v>
      </c>
      <c r="AU1690" t="s">
        <v>7622</v>
      </c>
    </row>
    <row r="1691" spans="1:47" hidden="1" x14ac:dyDescent="0.3">
      <c r="A1691" t="s">
        <v>7623</v>
      </c>
      <c r="B1691" t="s">
        <v>7624</v>
      </c>
      <c r="C1691" s="1" t="str">
        <f t="shared" si="154"/>
        <v>21:1154</v>
      </c>
      <c r="D1691" s="1" t="str">
        <f t="shared" si="155"/>
        <v>21:0325</v>
      </c>
      <c r="E1691" t="s">
        <v>7625</v>
      </c>
      <c r="F1691" t="s">
        <v>7626</v>
      </c>
      <c r="H1691">
        <v>64.547499999999999</v>
      </c>
      <c r="I1691">
        <v>-110.227</v>
      </c>
      <c r="J1691" s="1" t="str">
        <f t="shared" si="156"/>
        <v>Lake sediments</v>
      </c>
      <c r="K1691" s="1" t="str">
        <f t="shared" si="157"/>
        <v>Unknown</v>
      </c>
      <c r="L1691" t="s">
        <v>84</v>
      </c>
      <c r="M1691" t="s">
        <v>595</v>
      </c>
      <c r="N1691" t="s">
        <v>53</v>
      </c>
      <c r="O1691" t="s">
        <v>360</v>
      </c>
      <c r="P1691" t="s">
        <v>117</v>
      </c>
      <c r="Q1691" t="s">
        <v>84</v>
      </c>
      <c r="R1691" t="s">
        <v>284</v>
      </c>
      <c r="S1691" t="s">
        <v>181</v>
      </c>
      <c r="T1691" t="s">
        <v>382</v>
      </c>
      <c r="U1691" t="s">
        <v>81</v>
      </c>
      <c r="V1691" t="s">
        <v>259</v>
      </c>
      <c r="W1691" t="s">
        <v>1013</v>
      </c>
      <c r="X1691" t="s">
        <v>60</v>
      </c>
      <c r="Y1691" t="s">
        <v>84</v>
      </c>
      <c r="Z1691" t="s">
        <v>84</v>
      </c>
      <c r="AA1691" t="s">
        <v>162</v>
      </c>
      <c r="AB1691" t="s">
        <v>428</v>
      </c>
      <c r="AC1691" t="s">
        <v>84</v>
      </c>
      <c r="AD1691" t="s">
        <v>864</v>
      </c>
      <c r="AE1691" t="s">
        <v>287</v>
      </c>
      <c r="AF1691" t="s">
        <v>84</v>
      </c>
      <c r="AG1691" t="s">
        <v>316</v>
      </c>
      <c r="AH1691" t="s">
        <v>194</v>
      </c>
      <c r="AI1691" t="s">
        <v>533</v>
      </c>
      <c r="AJ1691" t="s">
        <v>84</v>
      </c>
      <c r="AK1691" t="s">
        <v>405</v>
      </c>
      <c r="AL1691" t="s">
        <v>84</v>
      </c>
      <c r="AM1691" t="s">
        <v>84</v>
      </c>
      <c r="AN1691" t="s">
        <v>259</v>
      </c>
      <c r="AO1691" t="s">
        <v>251</v>
      </c>
      <c r="AP1691" t="s">
        <v>74</v>
      </c>
      <c r="AQ1691" t="s">
        <v>77</v>
      </c>
      <c r="AR1691" t="s">
        <v>64</v>
      </c>
      <c r="AS1691" t="s">
        <v>253</v>
      </c>
      <c r="AT1691" t="s">
        <v>84</v>
      </c>
      <c r="AU1691" t="s">
        <v>7627</v>
      </c>
    </row>
    <row r="1692" spans="1:47" hidden="1" x14ac:dyDescent="0.3">
      <c r="A1692" t="s">
        <v>7628</v>
      </c>
      <c r="B1692" t="s">
        <v>7629</v>
      </c>
      <c r="C1692" s="1" t="str">
        <f t="shared" si="154"/>
        <v>21:1154</v>
      </c>
      <c r="D1692" s="1" t="str">
        <f t="shared" si="155"/>
        <v>21:0325</v>
      </c>
      <c r="E1692" t="s">
        <v>7630</v>
      </c>
      <c r="F1692" t="s">
        <v>7631</v>
      </c>
      <c r="H1692">
        <v>64.552599999999998</v>
      </c>
      <c r="I1692">
        <v>-110.33799999999999</v>
      </c>
      <c r="J1692" s="1" t="str">
        <f t="shared" si="156"/>
        <v>Lake sediments</v>
      </c>
      <c r="K1692" s="1" t="str">
        <f t="shared" si="157"/>
        <v>Unknown</v>
      </c>
      <c r="L1692" t="s">
        <v>84</v>
      </c>
      <c r="M1692" t="s">
        <v>314</v>
      </c>
      <c r="N1692" t="s">
        <v>53</v>
      </c>
      <c r="O1692" t="s">
        <v>532</v>
      </c>
      <c r="P1692" t="s">
        <v>92</v>
      </c>
      <c r="Q1692" t="s">
        <v>84</v>
      </c>
      <c r="R1692" t="s">
        <v>273</v>
      </c>
      <c r="S1692" t="s">
        <v>114</v>
      </c>
      <c r="T1692" t="s">
        <v>70</v>
      </c>
      <c r="U1692" t="s">
        <v>60</v>
      </c>
      <c r="V1692" t="s">
        <v>154</v>
      </c>
      <c r="W1692" t="s">
        <v>2804</v>
      </c>
      <c r="X1692" t="s">
        <v>60</v>
      </c>
      <c r="Y1692" t="s">
        <v>84</v>
      </c>
      <c r="Z1692" t="s">
        <v>84</v>
      </c>
      <c r="AA1692" t="s">
        <v>152</v>
      </c>
      <c r="AB1692" t="s">
        <v>428</v>
      </c>
      <c r="AC1692" t="s">
        <v>84</v>
      </c>
      <c r="AD1692" t="s">
        <v>883</v>
      </c>
      <c r="AE1692" t="s">
        <v>507</v>
      </c>
      <c r="AF1692" t="s">
        <v>84</v>
      </c>
      <c r="AG1692" t="s">
        <v>261</v>
      </c>
      <c r="AH1692" t="s">
        <v>71</v>
      </c>
      <c r="AI1692" t="s">
        <v>209</v>
      </c>
      <c r="AJ1692" t="s">
        <v>84</v>
      </c>
      <c r="AK1692" t="s">
        <v>297</v>
      </c>
      <c r="AL1692" t="s">
        <v>84</v>
      </c>
      <c r="AM1692" t="s">
        <v>84</v>
      </c>
      <c r="AN1692" t="s">
        <v>117</v>
      </c>
      <c r="AO1692" t="s">
        <v>78</v>
      </c>
      <c r="AP1692" t="s">
        <v>202</v>
      </c>
      <c r="AQ1692" t="s">
        <v>283</v>
      </c>
      <c r="AR1692" t="s">
        <v>60</v>
      </c>
      <c r="AS1692" t="s">
        <v>300</v>
      </c>
      <c r="AT1692" t="s">
        <v>84</v>
      </c>
      <c r="AU1692" t="s">
        <v>7632</v>
      </c>
    </row>
    <row r="1693" spans="1:47" hidden="1" x14ac:dyDescent="0.3">
      <c r="A1693" t="s">
        <v>7633</v>
      </c>
      <c r="B1693" t="s">
        <v>7634</v>
      </c>
      <c r="C1693" s="1" t="str">
        <f t="shared" si="154"/>
        <v>21:1154</v>
      </c>
      <c r="D1693" s="1" t="str">
        <f t="shared" si="155"/>
        <v>21:0325</v>
      </c>
      <c r="E1693" t="s">
        <v>7635</v>
      </c>
      <c r="F1693" t="s">
        <v>7636</v>
      </c>
      <c r="H1693">
        <v>64.524500000000003</v>
      </c>
      <c r="I1693">
        <v>-110.44</v>
      </c>
      <c r="J1693" s="1" t="str">
        <f t="shared" si="156"/>
        <v>Lake sediments</v>
      </c>
      <c r="K1693" s="1" t="str">
        <f t="shared" si="157"/>
        <v>Unknown</v>
      </c>
      <c r="L1693" t="s">
        <v>84</v>
      </c>
      <c r="M1693" t="s">
        <v>595</v>
      </c>
      <c r="N1693" t="s">
        <v>53</v>
      </c>
      <c r="O1693" t="s">
        <v>707</v>
      </c>
      <c r="P1693" t="s">
        <v>253</v>
      </c>
      <c r="Q1693" t="s">
        <v>84</v>
      </c>
      <c r="R1693" t="s">
        <v>123</v>
      </c>
      <c r="S1693" t="s">
        <v>63</v>
      </c>
      <c r="T1693" t="s">
        <v>272</v>
      </c>
      <c r="U1693" t="s">
        <v>56</v>
      </c>
      <c r="V1693" t="s">
        <v>95</v>
      </c>
      <c r="W1693" t="s">
        <v>139</v>
      </c>
      <c r="X1693" t="s">
        <v>181</v>
      </c>
      <c r="Y1693" t="s">
        <v>84</v>
      </c>
      <c r="Z1693" t="s">
        <v>84</v>
      </c>
      <c r="AA1693" t="s">
        <v>192</v>
      </c>
      <c r="AB1693" t="s">
        <v>99</v>
      </c>
      <c r="AC1693" t="s">
        <v>84</v>
      </c>
      <c r="AD1693" t="s">
        <v>263</v>
      </c>
      <c r="AE1693" t="s">
        <v>152</v>
      </c>
      <c r="AF1693" t="s">
        <v>84</v>
      </c>
      <c r="AG1693" t="s">
        <v>101</v>
      </c>
      <c r="AH1693" t="s">
        <v>71</v>
      </c>
      <c r="AI1693" t="s">
        <v>252</v>
      </c>
      <c r="AJ1693" t="s">
        <v>84</v>
      </c>
      <c r="AK1693" t="s">
        <v>52</v>
      </c>
      <c r="AL1693" t="s">
        <v>84</v>
      </c>
      <c r="AM1693" t="s">
        <v>84</v>
      </c>
      <c r="AN1693" t="s">
        <v>78</v>
      </c>
      <c r="AO1693" t="s">
        <v>154</v>
      </c>
      <c r="AP1693" t="s">
        <v>464</v>
      </c>
      <c r="AQ1693" t="s">
        <v>271</v>
      </c>
      <c r="AR1693" t="s">
        <v>64</v>
      </c>
      <c r="AS1693" t="s">
        <v>81</v>
      </c>
      <c r="AT1693" t="s">
        <v>84</v>
      </c>
      <c r="AU1693" t="s">
        <v>7637</v>
      </c>
    </row>
    <row r="1694" spans="1:47" hidden="1" x14ac:dyDescent="0.3">
      <c r="A1694" t="s">
        <v>7638</v>
      </c>
      <c r="B1694" t="s">
        <v>7639</v>
      </c>
      <c r="C1694" s="1" t="str">
        <f t="shared" si="154"/>
        <v>21:1154</v>
      </c>
      <c r="D1694" s="1" t="str">
        <f t="shared" si="155"/>
        <v>21:0325</v>
      </c>
      <c r="E1694" t="s">
        <v>7640</v>
      </c>
      <c r="F1694" t="s">
        <v>7641</v>
      </c>
      <c r="H1694">
        <v>64.610399999999998</v>
      </c>
      <c r="I1694">
        <v>-110.38800000000001</v>
      </c>
      <c r="J1694" s="1" t="str">
        <f t="shared" si="156"/>
        <v>Lake sediments</v>
      </c>
      <c r="K1694" s="1" t="str">
        <f t="shared" si="157"/>
        <v>Unknown</v>
      </c>
      <c r="L1694" t="s">
        <v>84</v>
      </c>
      <c r="M1694" t="s">
        <v>287</v>
      </c>
      <c r="N1694" t="s">
        <v>81</v>
      </c>
      <c r="O1694" t="s">
        <v>691</v>
      </c>
      <c r="P1694" t="s">
        <v>264</v>
      </c>
      <c r="Q1694" t="s">
        <v>84</v>
      </c>
      <c r="R1694" t="s">
        <v>140</v>
      </c>
      <c r="S1694" t="s">
        <v>225</v>
      </c>
      <c r="T1694" t="s">
        <v>261</v>
      </c>
      <c r="U1694" t="s">
        <v>97</v>
      </c>
      <c r="V1694" t="s">
        <v>117</v>
      </c>
      <c r="W1694" t="s">
        <v>2785</v>
      </c>
      <c r="X1694" t="s">
        <v>60</v>
      </c>
      <c r="Y1694" t="s">
        <v>84</v>
      </c>
      <c r="Z1694" t="s">
        <v>84</v>
      </c>
      <c r="AA1694" t="s">
        <v>192</v>
      </c>
      <c r="AB1694" t="s">
        <v>236</v>
      </c>
      <c r="AC1694" t="s">
        <v>84</v>
      </c>
      <c r="AD1694" t="s">
        <v>630</v>
      </c>
      <c r="AE1694" t="s">
        <v>98</v>
      </c>
      <c r="AF1694" t="s">
        <v>84</v>
      </c>
      <c r="AG1694" t="s">
        <v>525</v>
      </c>
      <c r="AH1694" t="s">
        <v>71</v>
      </c>
      <c r="AI1694" t="s">
        <v>114</v>
      </c>
      <c r="AJ1694" t="s">
        <v>84</v>
      </c>
      <c r="AK1694" t="s">
        <v>181</v>
      </c>
      <c r="AL1694" t="s">
        <v>84</v>
      </c>
      <c r="AM1694" t="s">
        <v>84</v>
      </c>
      <c r="AN1694" t="s">
        <v>78</v>
      </c>
      <c r="AO1694" t="s">
        <v>78</v>
      </c>
      <c r="AP1694" t="s">
        <v>58</v>
      </c>
      <c r="AQ1694" t="s">
        <v>260</v>
      </c>
      <c r="AR1694" t="s">
        <v>64</v>
      </c>
      <c r="AS1694" t="s">
        <v>139</v>
      </c>
      <c r="AT1694" t="s">
        <v>84</v>
      </c>
      <c r="AU1694" t="s">
        <v>7642</v>
      </c>
    </row>
    <row r="1695" spans="1:47" hidden="1" x14ac:dyDescent="0.3">
      <c r="A1695" t="s">
        <v>7643</v>
      </c>
      <c r="B1695" t="s">
        <v>7644</v>
      </c>
      <c r="C1695" s="1" t="str">
        <f t="shared" si="154"/>
        <v>21:1154</v>
      </c>
      <c r="D1695" s="1" t="str">
        <f t="shared" si="155"/>
        <v>21:0325</v>
      </c>
      <c r="E1695" t="s">
        <v>7645</v>
      </c>
      <c r="F1695" t="s">
        <v>7646</v>
      </c>
      <c r="H1695">
        <v>64.5959</v>
      </c>
      <c r="I1695">
        <v>-110.364</v>
      </c>
      <c r="J1695" s="1" t="str">
        <f t="shared" si="156"/>
        <v>Lake sediments</v>
      </c>
      <c r="K1695" s="1" t="str">
        <f t="shared" si="157"/>
        <v>Unknown</v>
      </c>
      <c r="L1695" t="s">
        <v>84</v>
      </c>
      <c r="M1695" t="s">
        <v>225</v>
      </c>
      <c r="N1695" t="s">
        <v>53</v>
      </c>
      <c r="O1695" t="s">
        <v>177</v>
      </c>
      <c r="P1695" t="s">
        <v>288</v>
      </c>
      <c r="Q1695" t="s">
        <v>84</v>
      </c>
      <c r="R1695" t="s">
        <v>217</v>
      </c>
      <c r="S1695" t="s">
        <v>111</v>
      </c>
      <c r="T1695" t="s">
        <v>179</v>
      </c>
      <c r="U1695" t="s">
        <v>119</v>
      </c>
      <c r="V1695" t="s">
        <v>61</v>
      </c>
      <c r="W1695" t="s">
        <v>7647</v>
      </c>
      <c r="X1695" t="s">
        <v>60</v>
      </c>
      <c r="Y1695" t="s">
        <v>84</v>
      </c>
      <c r="Z1695" t="s">
        <v>84</v>
      </c>
      <c r="AA1695" t="s">
        <v>336</v>
      </c>
      <c r="AB1695" t="s">
        <v>102</v>
      </c>
      <c r="AC1695" t="s">
        <v>84</v>
      </c>
      <c r="AD1695" t="s">
        <v>1315</v>
      </c>
      <c r="AE1695" t="s">
        <v>507</v>
      </c>
      <c r="AF1695" t="s">
        <v>84</v>
      </c>
      <c r="AG1695" t="s">
        <v>1309</v>
      </c>
      <c r="AH1695" t="s">
        <v>102</v>
      </c>
      <c r="AI1695" t="s">
        <v>79</v>
      </c>
      <c r="AJ1695" t="s">
        <v>84</v>
      </c>
      <c r="AK1695" t="s">
        <v>196</v>
      </c>
      <c r="AL1695" t="s">
        <v>84</v>
      </c>
      <c r="AM1695" t="s">
        <v>84</v>
      </c>
      <c r="AN1695" t="s">
        <v>299</v>
      </c>
      <c r="AO1695" t="s">
        <v>168</v>
      </c>
      <c r="AP1695" t="s">
        <v>58</v>
      </c>
      <c r="AQ1695" t="s">
        <v>80</v>
      </c>
      <c r="AR1695" t="s">
        <v>64</v>
      </c>
      <c r="AS1695" t="s">
        <v>139</v>
      </c>
      <c r="AT1695" t="s">
        <v>84</v>
      </c>
      <c r="AU1695" t="s">
        <v>7648</v>
      </c>
    </row>
    <row r="1696" spans="1:47" hidden="1" x14ac:dyDescent="0.3">
      <c r="A1696" t="s">
        <v>7649</v>
      </c>
      <c r="B1696" t="s">
        <v>7650</v>
      </c>
      <c r="C1696" s="1" t="str">
        <f t="shared" si="154"/>
        <v>21:1154</v>
      </c>
      <c r="D1696" s="1" t="str">
        <f t="shared" si="155"/>
        <v>21:0325</v>
      </c>
      <c r="E1696" t="s">
        <v>7651</v>
      </c>
      <c r="F1696" t="s">
        <v>7652</v>
      </c>
      <c r="H1696">
        <v>64.593000000000004</v>
      </c>
      <c r="I1696">
        <v>-110.218</v>
      </c>
      <c r="J1696" s="1" t="str">
        <f t="shared" si="156"/>
        <v>Lake sediments</v>
      </c>
      <c r="K1696" s="1" t="str">
        <f t="shared" si="157"/>
        <v>Unknown</v>
      </c>
      <c r="L1696" t="s">
        <v>84</v>
      </c>
      <c r="M1696" t="s">
        <v>288</v>
      </c>
      <c r="N1696" t="s">
        <v>60</v>
      </c>
      <c r="O1696" t="s">
        <v>203</v>
      </c>
      <c r="P1696" t="s">
        <v>421</v>
      </c>
      <c r="Q1696" t="s">
        <v>84</v>
      </c>
      <c r="R1696" t="s">
        <v>413</v>
      </c>
      <c r="S1696" t="s">
        <v>72</v>
      </c>
      <c r="T1696" t="s">
        <v>308</v>
      </c>
      <c r="U1696" t="s">
        <v>56</v>
      </c>
      <c r="V1696" t="s">
        <v>154</v>
      </c>
      <c r="W1696" t="s">
        <v>577</v>
      </c>
      <c r="X1696" t="s">
        <v>60</v>
      </c>
      <c r="Y1696" t="s">
        <v>84</v>
      </c>
      <c r="Z1696" t="s">
        <v>84</v>
      </c>
      <c r="AA1696" t="s">
        <v>101</v>
      </c>
      <c r="AB1696" t="s">
        <v>274</v>
      </c>
      <c r="AC1696" t="s">
        <v>84</v>
      </c>
      <c r="AD1696" t="s">
        <v>77</v>
      </c>
      <c r="AE1696" t="s">
        <v>162</v>
      </c>
      <c r="AF1696" t="s">
        <v>84</v>
      </c>
      <c r="AG1696" t="s">
        <v>308</v>
      </c>
      <c r="AH1696" t="s">
        <v>983</v>
      </c>
      <c r="AI1696" t="s">
        <v>161</v>
      </c>
      <c r="AJ1696" t="s">
        <v>84</v>
      </c>
      <c r="AK1696" t="s">
        <v>473</v>
      </c>
      <c r="AL1696" t="s">
        <v>84</v>
      </c>
      <c r="AM1696" t="s">
        <v>84</v>
      </c>
      <c r="AN1696" t="s">
        <v>78</v>
      </c>
      <c r="AO1696" t="s">
        <v>78</v>
      </c>
      <c r="AP1696" t="s">
        <v>226</v>
      </c>
      <c r="AQ1696" t="s">
        <v>481</v>
      </c>
      <c r="AR1696" t="s">
        <v>64</v>
      </c>
      <c r="AS1696" t="s">
        <v>253</v>
      </c>
      <c r="AT1696" t="s">
        <v>84</v>
      </c>
      <c r="AU1696" t="s">
        <v>6968</v>
      </c>
    </row>
    <row r="1697" spans="1:47" hidden="1" x14ac:dyDescent="0.3">
      <c r="A1697" t="s">
        <v>7653</v>
      </c>
      <c r="B1697" t="s">
        <v>7654</v>
      </c>
      <c r="C1697" s="1" t="str">
        <f t="shared" si="154"/>
        <v>21:1154</v>
      </c>
      <c r="D1697" s="1" t="str">
        <f t="shared" si="155"/>
        <v>21:0325</v>
      </c>
      <c r="E1697" t="s">
        <v>7655</v>
      </c>
      <c r="F1697" t="s">
        <v>7656</v>
      </c>
      <c r="H1697">
        <v>64.575100000000006</v>
      </c>
      <c r="I1697">
        <v>-110.13800000000001</v>
      </c>
      <c r="J1697" s="1" t="str">
        <f t="shared" si="156"/>
        <v>Lake sediments</v>
      </c>
      <c r="K1697" s="1" t="str">
        <f t="shared" si="157"/>
        <v>Unknown</v>
      </c>
      <c r="L1697" t="s">
        <v>84</v>
      </c>
      <c r="M1697" t="s">
        <v>288</v>
      </c>
      <c r="N1697" t="s">
        <v>116</v>
      </c>
      <c r="O1697" t="s">
        <v>345</v>
      </c>
      <c r="P1697" t="s">
        <v>481</v>
      </c>
      <c r="Q1697" t="s">
        <v>84</v>
      </c>
      <c r="R1697" t="s">
        <v>296</v>
      </c>
      <c r="S1697" t="s">
        <v>97</v>
      </c>
      <c r="T1697" t="s">
        <v>413</v>
      </c>
      <c r="U1697" t="s">
        <v>56</v>
      </c>
      <c r="V1697" t="s">
        <v>154</v>
      </c>
      <c r="W1697" t="s">
        <v>117</v>
      </c>
      <c r="X1697" t="s">
        <v>116</v>
      </c>
      <c r="Y1697" t="s">
        <v>84</v>
      </c>
      <c r="Z1697" t="s">
        <v>84</v>
      </c>
      <c r="AA1697" t="s">
        <v>162</v>
      </c>
      <c r="AB1697" t="s">
        <v>1530</v>
      </c>
      <c r="AC1697" t="s">
        <v>84</v>
      </c>
      <c r="AD1697" t="s">
        <v>205</v>
      </c>
      <c r="AE1697" t="s">
        <v>79</v>
      </c>
      <c r="AF1697" t="s">
        <v>84</v>
      </c>
      <c r="AG1697" t="s">
        <v>338</v>
      </c>
      <c r="AH1697" t="s">
        <v>194</v>
      </c>
      <c r="AI1697" t="s">
        <v>277</v>
      </c>
      <c r="AJ1697" t="s">
        <v>84</v>
      </c>
      <c r="AK1697" t="s">
        <v>91</v>
      </c>
      <c r="AL1697" t="s">
        <v>84</v>
      </c>
      <c r="AM1697" t="s">
        <v>84</v>
      </c>
      <c r="AN1697" t="s">
        <v>78</v>
      </c>
      <c r="AO1697" t="s">
        <v>78</v>
      </c>
      <c r="AP1697" t="s">
        <v>74</v>
      </c>
      <c r="AQ1697" t="s">
        <v>299</v>
      </c>
      <c r="AR1697" t="s">
        <v>64</v>
      </c>
      <c r="AS1697" t="s">
        <v>117</v>
      </c>
      <c r="AT1697" t="s">
        <v>84</v>
      </c>
      <c r="AU1697" t="s">
        <v>7657</v>
      </c>
    </row>
    <row r="1698" spans="1:47" hidden="1" x14ac:dyDescent="0.3">
      <c r="A1698" t="s">
        <v>7658</v>
      </c>
      <c r="B1698" t="s">
        <v>7659</v>
      </c>
      <c r="C1698" s="1" t="str">
        <f t="shared" si="154"/>
        <v>21:1154</v>
      </c>
      <c r="D1698" s="1" t="str">
        <f t="shared" si="155"/>
        <v>21:0325</v>
      </c>
      <c r="E1698" t="s">
        <v>7660</v>
      </c>
      <c r="F1698" t="s">
        <v>7661</v>
      </c>
      <c r="H1698">
        <v>64.644599999999997</v>
      </c>
      <c r="I1698">
        <v>-110.143</v>
      </c>
      <c r="J1698" s="1" t="str">
        <f t="shared" si="156"/>
        <v>Lake sediments</v>
      </c>
      <c r="K1698" s="1" t="str">
        <f t="shared" si="157"/>
        <v>Unknown</v>
      </c>
      <c r="L1698" t="s">
        <v>84</v>
      </c>
      <c r="M1698" t="s">
        <v>58</v>
      </c>
      <c r="N1698" t="s">
        <v>116</v>
      </c>
      <c r="O1698" t="s">
        <v>375</v>
      </c>
      <c r="P1698" t="s">
        <v>78</v>
      </c>
      <c r="Q1698" t="s">
        <v>84</v>
      </c>
      <c r="R1698" t="s">
        <v>414</v>
      </c>
      <c r="S1698" t="s">
        <v>260</v>
      </c>
      <c r="T1698" t="s">
        <v>106</v>
      </c>
      <c r="U1698" t="s">
        <v>60</v>
      </c>
      <c r="V1698" t="s">
        <v>154</v>
      </c>
      <c r="W1698" t="s">
        <v>6572</v>
      </c>
      <c r="X1698" t="s">
        <v>60</v>
      </c>
      <c r="Y1698" t="s">
        <v>84</v>
      </c>
      <c r="Z1698" t="s">
        <v>84</v>
      </c>
      <c r="AA1698" t="s">
        <v>470</v>
      </c>
      <c r="AB1698" t="s">
        <v>593</v>
      </c>
      <c r="AC1698" t="s">
        <v>84</v>
      </c>
      <c r="AD1698" t="s">
        <v>519</v>
      </c>
      <c r="AE1698" t="s">
        <v>470</v>
      </c>
      <c r="AF1698" t="s">
        <v>84</v>
      </c>
      <c r="AG1698" t="s">
        <v>57</v>
      </c>
      <c r="AH1698" t="s">
        <v>71</v>
      </c>
      <c r="AI1698" t="s">
        <v>209</v>
      </c>
      <c r="AJ1698" t="s">
        <v>84</v>
      </c>
      <c r="AK1698" t="s">
        <v>339</v>
      </c>
      <c r="AL1698" t="s">
        <v>84</v>
      </c>
      <c r="AM1698" t="s">
        <v>84</v>
      </c>
      <c r="AN1698" t="s">
        <v>78</v>
      </c>
      <c r="AO1698" t="s">
        <v>78</v>
      </c>
      <c r="AP1698" t="s">
        <v>364</v>
      </c>
      <c r="AQ1698" t="s">
        <v>153</v>
      </c>
      <c r="AR1698" t="s">
        <v>64</v>
      </c>
      <c r="AS1698" t="s">
        <v>300</v>
      </c>
      <c r="AT1698" t="s">
        <v>84</v>
      </c>
      <c r="AU1698" t="s">
        <v>7662</v>
      </c>
    </row>
    <row r="1699" spans="1:47" hidden="1" x14ac:dyDescent="0.3">
      <c r="A1699" t="s">
        <v>7663</v>
      </c>
      <c r="B1699" t="s">
        <v>7664</v>
      </c>
      <c r="C1699" s="1" t="str">
        <f t="shared" si="154"/>
        <v>21:1154</v>
      </c>
      <c r="D1699" s="1" t="str">
        <f t="shared" si="155"/>
        <v>21:0325</v>
      </c>
      <c r="E1699" t="s">
        <v>7665</v>
      </c>
      <c r="F1699" t="s">
        <v>7666</v>
      </c>
      <c r="H1699">
        <v>64.632499999999993</v>
      </c>
      <c r="I1699">
        <v>-110.23</v>
      </c>
      <c r="J1699" s="1" t="str">
        <f t="shared" si="156"/>
        <v>Lake sediments</v>
      </c>
      <c r="K1699" s="1" t="str">
        <f t="shared" si="157"/>
        <v>Unknown</v>
      </c>
      <c r="L1699" t="s">
        <v>84</v>
      </c>
      <c r="M1699" t="s">
        <v>419</v>
      </c>
      <c r="N1699" t="s">
        <v>60</v>
      </c>
      <c r="O1699" t="s">
        <v>504</v>
      </c>
      <c r="P1699" t="s">
        <v>169</v>
      </c>
      <c r="Q1699" t="s">
        <v>84</v>
      </c>
      <c r="R1699" t="s">
        <v>234</v>
      </c>
      <c r="S1699" t="s">
        <v>225</v>
      </c>
      <c r="T1699" t="s">
        <v>179</v>
      </c>
      <c r="U1699" t="s">
        <v>97</v>
      </c>
      <c r="V1699" t="s">
        <v>253</v>
      </c>
      <c r="W1699" t="s">
        <v>5261</v>
      </c>
      <c r="X1699" t="s">
        <v>60</v>
      </c>
      <c r="Y1699" t="s">
        <v>84</v>
      </c>
      <c r="Z1699" t="s">
        <v>84</v>
      </c>
      <c r="AA1699" t="s">
        <v>120</v>
      </c>
      <c r="AB1699" t="s">
        <v>102</v>
      </c>
      <c r="AC1699" t="s">
        <v>84</v>
      </c>
      <c r="AD1699" t="s">
        <v>61</v>
      </c>
      <c r="AE1699" t="s">
        <v>206</v>
      </c>
      <c r="AF1699" t="s">
        <v>84</v>
      </c>
      <c r="AG1699" t="s">
        <v>261</v>
      </c>
      <c r="AH1699" t="s">
        <v>71</v>
      </c>
      <c r="AI1699" t="s">
        <v>260</v>
      </c>
      <c r="AJ1699" t="s">
        <v>84</v>
      </c>
      <c r="AK1699" t="s">
        <v>288</v>
      </c>
      <c r="AL1699" t="s">
        <v>84</v>
      </c>
      <c r="AM1699" t="s">
        <v>84</v>
      </c>
      <c r="AN1699" t="s">
        <v>78</v>
      </c>
      <c r="AO1699" t="s">
        <v>78</v>
      </c>
      <c r="AP1699" t="s">
        <v>58</v>
      </c>
      <c r="AQ1699" t="s">
        <v>636</v>
      </c>
      <c r="AR1699" t="s">
        <v>64</v>
      </c>
      <c r="AS1699" t="s">
        <v>82</v>
      </c>
      <c r="AT1699" t="s">
        <v>84</v>
      </c>
      <c r="AU1699" t="s">
        <v>7667</v>
      </c>
    </row>
    <row r="1700" spans="1:47" hidden="1" x14ac:dyDescent="0.3">
      <c r="A1700" t="s">
        <v>7668</v>
      </c>
      <c r="B1700" t="s">
        <v>7669</v>
      </c>
      <c r="C1700" s="1" t="str">
        <f t="shared" si="154"/>
        <v>21:1154</v>
      </c>
      <c r="D1700" s="1" t="str">
        <f t="shared" si="155"/>
        <v>21:0325</v>
      </c>
      <c r="E1700" t="s">
        <v>7670</v>
      </c>
      <c r="F1700" t="s">
        <v>7671</v>
      </c>
      <c r="H1700">
        <v>64.633799999999994</v>
      </c>
      <c r="I1700">
        <v>-110.303</v>
      </c>
      <c r="J1700" s="1" t="str">
        <f t="shared" si="156"/>
        <v>Lake sediments</v>
      </c>
      <c r="K1700" s="1" t="str">
        <f t="shared" si="157"/>
        <v>Unknown</v>
      </c>
      <c r="L1700" t="s">
        <v>84</v>
      </c>
      <c r="M1700" t="s">
        <v>183</v>
      </c>
      <c r="N1700" t="s">
        <v>53</v>
      </c>
      <c r="O1700" t="s">
        <v>504</v>
      </c>
      <c r="P1700" t="s">
        <v>584</v>
      </c>
      <c r="Q1700" t="s">
        <v>84</v>
      </c>
      <c r="R1700" t="s">
        <v>93</v>
      </c>
      <c r="S1700" t="s">
        <v>183</v>
      </c>
      <c r="T1700" t="s">
        <v>261</v>
      </c>
      <c r="U1700" t="s">
        <v>63</v>
      </c>
      <c r="V1700" t="s">
        <v>117</v>
      </c>
      <c r="W1700" t="s">
        <v>5285</v>
      </c>
      <c r="X1700" t="s">
        <v>60</v>
      </c>
      <c r="Y1700" t="s">
        <v>84</v>
      </c>
      <c r="Z1700" t="s">
        <v>84</v>
      </c>
      <c r="AA1700" t="s">
        <v>98</v>
      </c>
      <c r="AB1700" t="s">
        <v>428</v>
      </c>
      <c r="AC1700" t="s">
        <v>84</v>
      </c>
      <c r="AD1700" t="s">
        <v>1315</v>
      </c>
      <c r="AE1700" t="s">
        <v>223</v>
      </c>
      <c r="AF1700" t="s">
        <v>84</v>
      </c>
      <c r="AG1700" t="s">
        <v>57</v>
      </c>
      <c r="AH1700" t="s">
        <v>71</v>
      </c>
      <c r="AI1700" t="s">
        <v>114</v>
      </c>
      <c r="AJ1700" t="s">
        <v>84</v>
      </c>
      <c r="AK1700" t="s">
        <v>355</v>
      </c>
      <c r="AL1700" t="s">
        <v>84</v>
      </c>
      <c r="AM1700" t="s">
        <v>84</v>
      </c>
      <c r="AN1700" t="s">
        <v>78</v>
      </c>
      <c r="AO1700" t="s">
        <v>78</v>
      </c>
      <c r="AP1700" t="s">
        <v>702</v>
      </c>
      <c r="AQ1700" t="s">
        <v>161</v>
      </c>
      <c r="AR1700" t="s">
        <v>64</v>
      </c>
      <c r="AS1700" t="s">
        <v>117</v>
      </c>
      <c r="AT1700" t="s">
        <v>84</v>
      </c>
      <c r="AU1700" t="s">
        <v>7672</v>
      </c>
    </row>
    <row r="1701" spans="1:47" hidden="1" x14ac:dyDescent="0.3">
      <c r="A1701" t="s">
        <v>7673</v>
      </c>
      <c r="B1701" t="s">
        <v>7674</v>
      </c>
      <c r="C1701" s="1" t="str">
        <f t="shared" si="154"/>
        <v>21:1154</v>
      </c>
      <c r="D1701" s="1" t="str">
        <f t="shared" si="155"/>
        <v>21:0325</v>
      </c>
      <c r="E1701" t="s">
        <v>7675</v>
      </c>
      <c r="F1701" t="s">
        <v>7676</v>
      </c>
      <c r="H1701">
        <v>64.6494</v>
      </c>
      <c r="I1701">
        <v>-110.43899999999999</v>
      </c>
      <c r="J1701" s="1" t="str">
        <f t="shared" si="156"/>
        <v>Lake sediments</v>
      </c>
      <c r="K1701" s="1" t="str">
        <f t="shared" si="157"/>
        <v>Unknown</v>
      </c>
      <c r="L1701" t="s">
        <v>84</v>
      </c>
      <c r="M1701" t="s">
        <v>277</v>
      </c>
      <c r="N1701" t="s">
        <v>53</v>
      </c>
      <c r="O1701" t="s">
        <v>2664</v>
      </c>
      <c r="P1701" t="s">
        <v>253</v>
      </c>
      <c r="Q1701" t="s">
        <v>84</v>
      </c>
      <c r="R1701" t="s">
        <v>548</v>
      </c>
      <c r="S1701" t="s">
        <v>114</v>
      </c>
      <c r="T1701" t="s">
        <v>70</v>
      </c>
      <c r="U1701" t="s">
        <v>181</v>
      </c>
      <c r="V1701" t="s">
        <v>154</v>
      </c>
      <c r="W1701" t="s">
        <v>5669</v>
      </c>
      <c r="X1701" t="s">
        <v>116</v>
      </c>
      <c r="Y1701" t="s">
        <v>84</v>
      </c>
      <c r="Z1701" t="s">
        <v>84</v>
      </c>
      <c r="AA1701" t="s">
        <v>223</v>
      </c>
      <c r="AB1701" t="s">
        <v>1530</v>
      </c>
      <c r="AC1701" t="s">
        <v>84</v>
      </c>
      <c r="AD1701" t="s">
        <v>139</v>
      </c>
      <c r="AE1701" t="s">
        <v>269</v>
      </c>
      <c r="AF1701" t="s">
        <v>84</v>
      </c>
      <c r="AG1701" t="s">
        <v>261</v>
      </c>
      <c r="AH1701" t="s">
        <v>983</v>
      </c>
      <c r="AI1701" t="s">
        <v>114</v>
      </c>
      <c r="AJ1701" t="s">
        <v>84</v>
      </c>
      <c r="AK1701" t="s">
        <v>116</v>
      </c>
      <c r="AL1701" t="s">
        <v>84</v>
      </c>
      <c r="AM1701" t="s">
        <v>84</v>
      </c>
      <c r="AN1701" t="s">
        <v>78</v>
      </c>
      <c r="AO1701" t="s">
        <v>78</v>
      </c>
      <c r="AP1701" t="s">
        <v>430</v>
      </c>
      <c r="AQ1701" t="s">
        <v>595</v>
      </c>
      <c r="AR1701" t="s">
        <v>64</v>
      </c>
      <c r="AS1701" t="s">
        <v>117</v>
      </c>
      <c r="AT1701" t="s">
        <v>84</v>
      </c>
      <c r="AU1701" t="s">
        <v>7677</v>
      </c>
    </row>
    <row r="1702" spans="1:47" hidden="1" x14ac:dyDescent="0.3">
      <c r="A1702" t="s">
        <v>7678</v>
      </c>
      <c r="B1702" t="s">
        <v>7679</v>
      </c>
      <c r="C1702" s="1" t="str">
        <f t="shared" si="154"/>
        <v>21:1154</v>
      </c>
      <c r="D1702" s="1" t="str">
        <f t="shared" si="155"/>
        <v>21:0325</v>
      </c>
      <c r="E1702" t="s">
        <v>7680</v>
      </c>
      <c r="F1702" t="s">
        <v>7681</v>
      </c>
      <c r="H1702">
        <v>64.669300000000007</v>
      </c>
      <c r="I1702">
        <v>-110.337</v>
      </c>
      <c r="J1702" s="1" t="str">
        <f t="shared" si="156"/>
        <v>Lake sediments</v>
      </c>
      <c r="K1702" s="1" t="str">
        <f t="shared" si="157"/>
        <v>Unknown</v>
      </c>
      <c r="L1702" t="s">
        <v>84</v>
      </c>
      <c r="M1702" t="s">
        <v>210</v>
      </c>
      <c r="N1702" t="s">
        <v>116</v>
      </c>
      <c r="O1702" t="s">
        <v>517</v>
      </c>
      <c r="P1702" t="s">
        <v>81</v>
      </c>
      <c r="Q1702" t="s">
        <v>84</v>
      </c>
      <c r="R1702" t="s">
        <v>156</v>
      </c>
      <c r="S1702" t="s">
        <v>260</v>
      </c>
      <c r="T1702" t="s">
        <v>261</v>
      </c>
      <c r="U1702" t="s">
        <v>97</v>
      </c>
      <c r="V1702" t="s">
        <v>154</v>
      </c>
      <c r="W1702" t="s">
        <v>348</v>
      </c>
      <c r="X1702" t="s">
        <v>60</v>
      </c>
      <c r="Y1702" t="s">
        <v>84</v>
      </c>
      <c r="Z1702" t="s">
        <v>84</v>
      </c>
      <c r="AA1702" t="s">
        <v>101</v>
      </c>
      <c r="AB1702" t="s">
        <v>428</v>
      </c>
      <c r="AC1702" t="s">
        <v>84</v>
      </c>
      <c r="AD1702" t="s">
        <v>500</v>
      </c>
      <c r="AE1702" t="s">
        <v>287</v>
      </c>
      <c r="AF1702" t="s">
        <v>84</v>
      </c>
      <c r="AG1702" t="s">
        <v>261</v>
      </c>
      <c r="AH1702" t="s">
        <v>71</v>
      </c>
      <c r="AI1702" t="s">
        <v>260</v>
      </c>
      <c r="AJ1702" t="s">
        <v>84</v>
      </c>
      <c r="AK1702" t="s">
        <v>167</v>
      </c>
      <c r="AL1702" t="s">
        <v>84</v>
      </c>
      <c r="AM1702" t="s">
        <v>84</v>
      </c>
      <c r="AN1702" t="s">
        <v>78</v>
      </c>
      <c r="AO1702" t="s">
        <v>104</v>
      </c>
      <c r="AP1702" t="s">
        <v>293</v>
      </c>
      <c r="AQ1702" t="s">
        <v>210</v>
      </c>
      <c r="AR1702" t="s">
        <v>64</v>
      </c>
      <c r="AS1702" t="s">
        <v>253</v>
      </c>
      <c r="AT1702" t="s">
        <v>84</v>
      </c>
      <c r="AU1702" t="s">
        <v>7682</v>
      </c>
    </row>
    <row r="1703" spans="1:47" hidden="1" x14ac:dyDescent="0.3">
      <c r="A1703" t="s">
        <v>7683</v>
      </c>
      <c r="B1703" t="s">
        <v>7684</v>
      </c>
      <c r="C1703" s="1" t="str">
        <f t="shared" si="154"/>
        <v>21:1154</v>
      </c>
      <c r="D1703" s="1" t="str">
        <f t="shared" si="155"/>
        <v>21:0325</v>
      </c>
      <c r="E1703" t="s">
        <v>7685</v>
      </c>
      <c r="F1703" t="s">
        <v>7686</v>
      </c>
      <c r="H1703">
        <v>64.667299999999997</v>
      </c>
      <c r="I1703">
        <v>-110.181</v>
      </c>
      <c r="J1703" s="1" t="str">
        <f t="shared" si="156"/>
        <v>Lake sediments</v>
      </c>
      <c r="K1703" s="1" t="str">
        <f t="shared" si="157"/>
        <v>Unknown</v>
      </c>
      <c r="L1703" t="s">
        <v>84</v>
      </c>
      <c r="M1703" t="s">
        <v>208</v>
      </c>
      <c r="N1703" t="s">
        <v>53</v>
      </c>
      <c r="O1703" t="s">
        <v>112</v>
      </c>
      <c r="P1703" t="s">
        <v>283</v>
      </c>
      <c r="Q1703" t="s">
        <v>84</v>
      </c>
      <c r="R1703" t="s">
        <v>218</v>
      </c>
      <c r="S1703" t="s">
        <v>72</v>
      </c>
      <c r="T1703" t="s">
        <v>774</v>
      </c>
      <c r="U1703" t="s">
        <v>60</v>
      </c>
      <c r="V1703" t="s">
        <v>154</v>
      </c>
      <c r="W1703" t="s">
        <v>605</v>
      </c>
      <c r="X1703" t="s">
        <v>60</v>
      </c>
      <c r="Y1703" t="s">
        <v>84</v>
      </c>
      <c r="Z1703" t="s">
        <v>84</v>
      </c>
      <c r="AA1703" t="s">
        <v>276</v>
      </c>
      <c r="AB1703" t="s">
        <v>306</v>
      </c>
      <c r="AC1703" t="s">
        <v>84</v>
      </c>
      <c r="AD1703" t="s">
        <v>728</v>
      </c>
      <c r="AE1703" t="s">
        <v>507</v>
      </c>
      <c r="AF1703" t="s">
        <v>84</v>
      </c>
      <c r="AG1703" t="s">
        <v>106</v>
      </c>
      <c r="AH1703" t="s">
        <v>71</v>
      </c>
      <c r="AI1703" t="s">
        <v>58</v>
      </c>
      <c r="AJ1703" t="s">
        <v>84</v>
      </c>
      <c r="AK1703" t="s">
        <v>155</v>
      </c>
      <c r="AL1703" t="s">
        <v>84</v>
      </c>
      <c r="AM1703" t="s">
        <v>84</v>
      </c>
      <c r="AN1703" t="s">
        <v>78</v>
      </c>
      <c r="AO1703" t="s">
        <v>168</v>
      </c>
      <c r="AP1703" t="s">
        <v>464</v>
      </c>
      <c r="AQ1703" t="s">
        <v>314</v>
      </c>
      <c r="AR1703" t="s">
        <v>64</v>
      </c>
      <c r="AS1703" t="s">
        <v>117</v>
      </c>
      <c r="AT1703" t="s">
        <v>84</v>
      </c>
      <c r="AU1703" t="s">
        <v>7687</v>
      </c>
    </row>
    <row r="1704" spans="1:47" hidden="1" x14ac:dyDescent="0.3">
      <c r="A1704" t="s">
        <v>7688</v>
      </c>
      <c r="B1704" t="s">
        <v>7689</v>
      </c>
      <c r="C1704" s="1" t="str">
        <f t="shared" si="154"/>
        <v>21:1154</v>
      </c>
      <c r="D1704" s="1" t="str">
        <f t="shared" si="155"/>
        <v>21:0325</v>
      </c>
      <c r="E1704" t="s">
        <v>7690</v>
      </c>
      <c r="F1704" t="s">
        <v>7691</v>
      </c>
      <c r="H1704">
        <v>64.668599999999998</v>
      </c>
      <c r="I1704">
        <v>-110.148</v>
      </c>
      <c r="J1704" s="1" t="str">
        <f t="shared" si="156"/>
        <v>Lake sediments</v>
      </c>
      <c r="K1704" s="1" t="str">
        <f t="shared" si="157"/>
        <v>Unknown</v>
      </c>
      <c r="L1704" t="s">
        <v>84</v>
      </c>
      <c r="M1704" t="s">
        <v>253</v>
      </c>
      <c r="N1704" t="s">
        <v>63</v>
      </c>
      <c r="O1704" t="s">
        <v>707</v>
      </c>
      <c r="P1704" t="s">
        <v>126</v>
      </c>
      <c r="Q1704" t="s">
        <v>84</v>
      </c>
      <c r="R1704" t="s">
        <v>145</v>
      </c>
      <c r="S1704" t="s">
        <v>116</v>
      </c>
      <c r="T1704" t="s">
        <v>318</v>
      </c>
      <c r="U1704" t="s">
        <v>81</v>
      </c>
      <c r="V1704" t="s">
        <v>154</v>
      </c>
      <c r="W1704" t="s">
        <v>1383</v>
      </c>
      <c r="X1704" t="s">
        <v>119</v>
      </c>
      <c r="Y1704" t="s">
        <v>84</v>
      </c>
      <c r="Z1704" t="s">
        <v>84</v>
      </c>
      <c r="AA1704" t="s">
        <v>120</v>
      </c>
      <c r="AB1704" t="s">
        <v>99</v>
      </c>
      <c r="AC1704" t="s">
        <v>84</v>
      </c>
      <c r="AD1704" t="s">
        <v>81</v>
      </c>
      <c r="AE1704" t="s">
        <v>152</v>
      </c>
      <c r="AF1704" t="s">
        <v>84</v>
      </c>
      <c r="AG1704" t="s">
        <v>273</v>
      </c>
      <c r="AH1704" t="s">
        <v>71</v>
      </c>
      <c r="AI1704" t="s">
        <v>125</v>
      </c>
      <c r="AJ1704" t="s">
        <v>84</v>
      </c>
      <c r="AK1704" t="s">
        <v>288</v>
      </c>
      <c r="AL1704" t="s">
        <v>84</v>
      </c>
      <c r="AM1704" t="s">
        <v>84</v>
      </c>
      <c r="AN1704" t="s">
        <v>95</v>
      </c>
      <c r="AO1704" t="s">
        <v>219</v>
      </c>
      <c r="AP1704" t="s">
        <v>183</v>
      </c>
      <c r="AQ1704" t="s">
        <v>103</v>
      </c>
      <c r="AR1704" t="s">
        <v>64</v>
      </c>
      <c r="AS1704" t="s">
        <v>77</v>
      </c>
      <c r="AT1704" t="s">
        <v>84</v>
      </c>
      <c r="AU1704" t="s">
        <v>7692</v>
      </c>
    </row>
    <row r="1705" spans="1:47" hidden="1" x14ac:dyDescent="0.3">
      <c r="A1705" t="s">
        <v>7693</v>
      </c>
      <c r="B1705" t="s">
        <v>7694</v>
      </c>
      <c r="C1705" s="1" t="str">
        <f t="shared" si="154"/>
        <v>21:1154</v>
      </c>
      <c r="D1705" s="1" t="str">
        <f t="shared" si="155"/>
        <v>21:0325</v>
      </c>
      <c r="E1705" t="s">
        <v>7695</v>
      </c>
      <c r="F1705" t="s">
        <v>7696</v>
      </c>
      <c r="H1705">
        <v>64.706500000000005</v>
      </c>
      <c r="I1705">
        <v>-110.146</v>
      </c>
      <c r="J1705" s="1" t="str">
        <f t="shared" si="156"/>
        <v>Lake sediments</v>
      </c>
      <c r="K1705" s="1" t="str">
        <f t="shared" si="157"/>
        <v>Unknown</v>
      </c>
      <c r="L1705" t="s">
        <v>84</v>
      </c>
      <c r="M1705" t="s">
        <v>77</v>
      </c>
      <c r="N1705" t="s">
        <v>60</v>
      </c>
      <c r="O1705" t="s">
        <v>245</v>
      </c>
      <c r="P1705" t="s">
        <v>253</v>
      </c>
      <c r="Q1705" t="s">
        <v>84</v>
      </c>
      <c r="R1705" t="s">
        <v>562</v>
      </c>
      <c r="S1705" t="s">
        <v>181</v>
      </c>
      <c r="T1705" t="s">
        <v>218</v>
      </c>
      <c r="U1705" t="s">
        <v>56</v>
      </c>
      <c r="V1705" t="s">
        <v>61</v>
      </c>
      <c r="W1705" t="s">
        <v>713</v>
      </c>
      <c r="X1705" t="s">
        <v>63</v>
      </c>
      <c r="Y1705" t="s">
        <v>84</v>
      </c>
      <c r="Z1705" t="s">
        <v>84</v>
      </c>
      <c r="AA1705" t="s">
        <v>346</v>
      </c>
      <c r="AB1705" t="s">
        <v>134</v>
      </c>
      <c r="AC1705" t="s">
        <v>84</v>
      </c>
      <c r="AD1705" t="s">
        <v>442</v>
      </c>
      <c r="AE1705" t="s">
        <v>334</v>
      </c>
      <c r="AF1705" t="s">
        <v>84</v>
      </c>
      <c r="AG1705" t="s">
        <v>272</v>
      </c>
      <c r="AH1705" t="s">
        <v>71</v>
      </c>
      <c r="AI1705" t="s">
        <v>97</v>
      </c>
      <c r="AJ1705" t="s">
        <v>84</v>
      </c>
      <c r="AK1705" t="s">
        <v>80</v>
      </c>
      <c r="AL1705" t="s">
        <v>84</v>
      </c>
      <c r="AM1705" t="s">
        <v>84</v>
      </c>
      <c r="AN1705" t="s">
        <v>78</v>
      </c>
      <c r="AO1705" t="s">
        <v>78</v>
      </c>
      <c r="AP1705" t="s">
        <v>114</v>
      </c>
      <c r="AQ1705" t="s">
        <v>283</v>
      </c>
      <c r="AR1705" t="s">
        <v>64</v>
      </c>
      <c r="AS1705" t="s">
        <v>126</v>
      </c>
      <c r="AT1705" t="s">
        <v>84</v>
      </c>
      <c r="AU1705" t="s">
        <v>7697</v>
      </c>
    </row>
    <row r="1706" spans="1:47" hidden="1" x14ac:dyDescent="0.3">
      <c r="A1706" t="s">
        <v>7698</v>
      </c>
      <c r="B1706" t="s">
        <v>7699</v>
      </c>
      <c r="C1706" s="1" t="str">
        <f t="shared" si="154"/>
        <v>21:1154</v>
      </c>
      <c r="D1706" s="1" t="str">
        <f t="shared" si="155"/>
        <v>21:0325</v>
      </c>
      <c r="E1706" t="s">
        <v>7700</v>
      </c>
      <c r="F1706" t="s">
        <v>7701</v>
      </c>
      <c r="H1706">
        <v>64.725499999999997</v>
      </c>
      <c r="I1706">
        <v>-110.206</v>
      </c>
      <c r="J1706" s="1" t="str">
        <f t="shared" si="156"/>
        <v>Lake sediments</v>
      </c>
      <c r="K1706" s="1" t="str">
        <f t="shared" si="157"/>
        <v>Unknown</v>
      </c>
      <c r="L1706" t="s">
        <v>84</v>
      </c>
      <c r="M1706" t="s">
        <v>271</v>
      </c>
      <c r="N1706" t="s">
        <v>53</v>
      </c>
      <c r="O1706" t="s">
        <v>381</v>
      </c>
      <c r="P1706" t="s">
        <v>436</v>
      </c>
      <c r="Q1706" t="s">
        <v>84</v>
      </c>
      <c r="R1706" t="s">
        <v>354</v>
      </c>
      <c r="S1706" t="s">
        <v>181</v>
      </c>
      <c r="T1706" t="s">
        <v>218</v>
      </c>
      <c r="U1706" t="s">
        <v>56</v>
      </c>
      <c r="V1706" t="s">
        <v>259</v>
      </c>
      <c r="W1706" t="s">
        <v>658</v>
      </c>
      <c r="X1706" t="s">
        <v>60</v>
      </c>
      <c r="Y1706" t="s">
        <v>84</v>
      </c>
      <c r="Z1706" t="s">
        <v>84</v>
      </c>
      <c r="AA1706" t="s">
        <v>287</v>
      </c>
      <c r="AB1706" t="s">
        <v>549</v>
      </c>
      <c r="AC1706" t="s">
        <v>84</v>
      </c>
      <c r="AD1706" t="s">
        <v>165</v>
      </c>
      <c r="AE1706" t="s">
        <v>281</v>
      </c>
      <c r="AF1706" t="s">
        <v>84</v>
      </c>
      <c r="AG1706" t="s">
        <v>59</v>
      </c>
      <c r="AH1706" t="s">
        <v>71</v>
      </c>
      <c r="AI1706" t="s">
        <v>430</v>
      </c>
      <c r="AJ1706" t="s">
        <v>84</v>
      </c>
      <c r="AK1706" t="s">
        <v>421</v>
      </c>
      <c r="AL1706" t="s">
        <v>84</v>
      </c>
      <c r="AM1706" t="s">
        <v>84</v>
      </c>
      <c r="AN1706" t="s">
        <v>78</v>
      </c>
      <c r="AO1706" t="s">
        <v>78</v>
      </c>
      <c r="AP1706" t="s">
        <v>252</v>
      </c>
      <c r="AQ1706" t="s">
        <v>398</v>
      </c>
      <c r="AR1706" t="s">
        <v>64</v>
      </c>
      <c r="AS1706" t="s">
        <v>147</v>
      </c>
      <c r="AT1706" t="s">
        <v>84</v>
      </c>
      <c r="AU1706" t="s">
        <v>7702</v>
      </c>
    </row>
    <row r="1707" spans="1:47" hidden="1" x14ac:dyDescent="0.3">
      <c r="A1707" t="s">
        <v>7703</v>
      </c>
      <c r="B1707" t="s">
        <v>7704</v>
      </c>
      <c r="C1707" s="1" t="str">
        <f t="shared" si="154"/>
        <v>21:1154</v>
      </c>
      <c r="D1707" s="1" t="str">
        <f t="shared" si="155"/>
        <v>21:0325</v>
      </c>
      <c r="E1707" t="s">
        <v>7705</v>
      </c>
      <c r="F1707" t="s">
        <v>7706</v>
      </c>
      <c r="H1707">
        <v>64.717699999999994</v>
      </c>
      <c r="I1707">
        <v>-110.345</v>
      </c>
      <c r="J1707" s="1" t="str">
        <f t="shared" si="156"/>
        <v>Lake sediments</v>
      </c>
      <c r="K1707" s="1" t="str">
        <f t="shared" si="157"/>
        <v>Unknown</v>
      </c>
      <c r="L1707" t="s">
        <v>84</v>
      </c>
      <c r="M1707" t="s">
        <v>340</v>
      </c>
      <c r="N1707" t="s">
        <v>53</v>
      </c>
      <c r="O1707" t="s">
        <v>245</v>
      </c>
      <c r="P1707" t="s">
        <v>92</v>
      </c>
      <c r="Q1707" t="s">
        <v>84</v>
      </c>
      <c r="R1707" t="s">
        <v>621</v>
      </c>
      <c r="S1707" t="s">
        <v>60</v>
      </c>
      <c r="T1707" t="s">
        <v>363</v>
      </c>
      <c r="U1707" t="s">
        <v>81</v>
      </c>
      <c r="V1707" t="s">
        <v>147</v>
      </c>
      <c r="W1707" t="s">
        <v>376</v>
      </c>
      <c r="X1707" t="s">
        <v>63</v>
      </c>
      <c r="Y1707" t="s">
        <v>84</v>
      </c>
      <c r="Z1707" t="s">
        <v>84</v>
      </c>
      <c r="AA1707" t="s">
        <v>120</v>
      </c>
      <c r="AB1707" t="s">
        <v>134</v>
      </c>
      <c r="AC1707" t="s">
        <v>84</v>
      </c>
      <c r="AD1707" t="s">
        <v>165</v>
      </c>
      <c r="AE1707" t="s">
        <v>318</v>
      </c>
      <c r="AF1707" t="s">
        <v>84</v>
      </c>
      <c r="AG1707" t="s">
        <v>93</v>
      </c>
      <c r="AH1707" t="s">
        <v>983</v>
      </c>
      <c r="AI1707" t="s">
        <v>533</v>
      </c>
      <c r="AJ1707" t="s">
        <v>84</v>
      </c>
      <c r="AK1707" t="s">
        <v>74</v>
      </c>
      <c r="AL1707" t="s">
        <v>84</v>
      </c>
      <c r="AM1707" t="s">
        <v>84</v>
      </c>
      <c r="AN1707" t="s">
        <v>253</v>
      </c>
      <c r="AO1707" t="s">
        <v>219</v>
      </c>
      <c r="AP1707" t="s">
        <v>114</v>
      </c>
      <c r="AQ1707" t="s">
        <v>405</v>
      </c>
      <c r="AR1707" t="s">
        <v>64</v>
      </c>
      <c r="AS1707" t="s">
        <v>82</v>
      </c>
      <c r="AT1707" t="s">
        <v>84</v>
      </c>
      <c r="AU1707" t="s">
        <v>7707</v>
      </c>
    </row>
    <row r="1708" spans="1:47" hidden="1" x14ac:dyDescent="0.3">
      <c r="A1708" t="s">
        <v>7708</v>
      </c>
      <c r="B1708" t="s">
        <v>7709</v>
      </c>
      <c r="C1708" s="1" t="str">
        <f t="shared" si="154"/>
        <v>21:1154</v>
      </c>
      <c r="D1708" s="1" t="str">
        <f t="shared" si="155"/>
        <v>21:0325</v>
      </c>
      <c r="E1708" t="s">
        <v>7710</v>
      </c>
      <c r="F1708" t="s">
        <v>7711</v>
      </c>
      <c r="H1708">
        <v>64.693600000000004</v>
      </c>
      <c r="I1708">
        <v>-110.447</v>
      </c>
      <c r="J1708" s="1" t="str">
        <f t="shared" si="156"/>
        <v>Lake sediments</v>
      </c>
      <c r="K1708" s="1" t="str">
        <f t="shared" si="157"/>
        <v>Unknown</v>
      </c>
      <c r="L1708" t="s">
        <v>84</v>
      </c>
      <c r="M1708" t="s">
        <v>170</v>
      </c>
      <c r="N1708" t="s">
        <v>53</v>
      </c>
      <c r="O1708" t="s">
        <v>270</v>
      </c>
      <c r="P1708" t="s">
        <v>82</v>
      </c>
      <c r="Q1708" t="s">
        <v>84</v>
      </c>
      <c r="R1708" t="s">
        <v>192</v>
      </c>
      <c r="S1708" t="s">
        <v>181</v>
      </c>
      <c r="T1708" t="s">
        <v>382</v>
      </c>
      <c r="U1708" t="s">
        <v>56</v>
      </c>
      <c r="V1708" t="s">
        <v>219</v>
      </c>
      <c r="W1708" t="s">
        <v>915</v>
      </c>
      <c r="X1708" t="s">
        <v>116</v>
      </c>
      <c r="Y1708" t="s">
        <v>84</v>
      </c>
      <c r="Z1708" t="s">
        <v>84</v>
      </c>
      <c r="AA1708" t="s">
        <v>111</v>
      </c>
      <c r="AB1708" t="s">
        <v>4037</v>
      </c>
      <c r="AC1708" t="s">
        <v>84</v>
      </c>
      <c r="AD1708" t="s">
        <v>205</v>
      </c>
      <c r="AE1708" t="s">
        <v>183</v>
      </c>
      <c r="AF1708" t="s">
        <v>84</v>
      </c>
      <c r="AG1708" t="s">
        <v>369</v>
      </c>
      <c r="AH1708" t="s">
        <v>71</v>
      </c>
      <c r="AI1708" t="s">
        <v>600</v>
      </c>
      <c r="AJ1708" t="s">
        <v>84</v>
      </c>
      <c r="AK1708" t="s">
        <v>481</v>
      </c>
      <c r="AL1708" t="s">
        <v>84</v>
      </c>
      <c r="AM1708" t="s">
        <v>84</v>
      </c>
      <c r="AN1708" t="s">
        <v>78</v>
      </c>
      <c r="AO1708" t="s">
        <v>78</v>
      </c>
      <c r="AP1708" t="s">
        <v>125</v>
      </c>
      <c r="AQ1708" t="s">
        <v>92</v>
      </c>
      <c r="AR1708" t="s">
        <v>64</v>
      </c>
      <c r="AS1708" t="s">
        <v>61</v>
      </c>
      <c r="AT1708" t="s">
        <v>84</v>
      </c>
      <c r="AU1708" t="s">
        <v>7712</v>
      </c>
    </row>
    <row r="1709" spans="1:47" hidden="1" x14ac:dyDescent="0.3">
      <c r="A1709" t="s">
        <v>7713</v>
      </c>
      <c r="B1709" t="s">
        <v>7714</v>
      </c>
      <c r="C1709" s="1" t="str">
        <f t="shared" ref="C1709:C1733" si="158">HYPERLINK("https://geochem.nrcan.gc.ca/cdogs/content/bdl/bdl211154_e.htm", "21:1154")</f>
        <v>21:1154</v>
      </c>
      <c r="D1709" s="1" t="str">
        <f t="shared" ref="D1709:D1733" si="159">HYPERLINK("https://geochem.nrcan.gc.ca/cdogs/content/svy/svy210325_e.htm", "21:0325")</f>
        <v>21:0325</v>
      </c>
      <c r="E1709" t="s">
        <v>7715</v>
      </c>
      <c r="F1709" t="s">
        <v>7716</v>
      </c>
      <c r="H1709">
        <v>64.734999999999999</v>
      </c>
      <c r="I1709">
        <v>-110.459</v>
      </c>
      <c r="J1709" s="1" t="str">
        <f t="shared" ref="J1709:J1733" si="160">HYPERLINK("https://geochem.nrcan.gc.ca/cdogs/content/kwd/kwd020023_e.htm", "Lake sediments")</f>
        <v>Lake sediments</v>
      </c>
      <c r="K1709" s="1" t="str">
        <f t="shared" ref="K1709:K1733" si="161">HYPERLINK("https://geochem.nrcan.gc.ca/cdogs/content/kwd/kwd080001_e.htm", "Unknown")</f>
        <v>Unknown</v>
      </c>
      <c r="L1709" t="s">
        <v>84</v>
      </c>
      <c r="M1709" t="s">
        <v>78</v>
      </c>
      <c r="N1709" t="s">
        <v>53</v>
      </c>
      <c r="O1709" t="s">
        <v>3689</v>
      </c>
      <c r="P1709" t="s">
        <v>436</v>
      </c>
      <c r="Q1709" t="s">
        <v>84</v>
      </c>
      <c r="R1709" t="s">
        <v>192</v>
      </c>
      <c r="S1709" t="s">
        <v>116</v>
      </c>
      <c r="T1709" t="s">
        <v>470</v>
      </c>
      <c r="U1709" t="s">
        <v>81</v>
      </c>
      <c r="V1709" t="s">
        <v>168</v>
      </c>
      <c r="W1709" t="s">
        <v>5514</v>
      </c>
      <c r="X1709" t="s">
        <v>116</v>
      </c>
      <c r="Y1709" t="s">
        <v>84</v>
      </c>
      <c r="Z1709" t="s">
        <v>84</v>
      </c>
      <c r="AA1709" t="s">
        <v>281</v>
      </c>
      <c r="AB1709" t="s">
        <v>221</v>
      </c>
      <c r="AC1709" t="s">
        <v>84</v>
      </c>
      <c r="AD1709" t="s">
        <v>263</v>
      </c>
      <c r="AE1709" t="s">
        <v>260</v>
      </c>
      <c r="AF1709" t="s">
        <v>84</v>
      </c>
      <c r="AG1709" t="s">
        <v>273</v>
      </c>
      <c r="AH1709" t="s">
        <v>71</v>
      </c>
      <c r="AI1709" t="s">
        <v>60</v>
      </c>
      <c r="AJ1709" t="s">
        <v>84</v>
      </c>
      <c r="AK1709" t="s">
        <v>170</v>
      </c>
      <c r="AL1709" t="s">
        <v>84</v>
      </c>
      <c r="AM1709" t="s">
        <v>84</v>
      </c>
      <c r="AN1709" t="s">
        <v>78</v>
      </c>
      <c r="AO1709" t="s">
        <v>78</v>
      </c>
      <c r="AP1709" t="s">
        <v>277</v>
      </c>
      <c r="AQ1709" t="s">
        <v>55</v>
      </c>
      <c r="AR1709" t="s">
        <v>64</v>
      </c>
      <c r="AS1709" t="s">
        <v>154</v>
      </c>
      <c r="AT1709" t="s">
        <v>84</v>
      </c>
      <c r="AU1709" t="s">
        <v>6793</v>
      </c>
    </row>
    <row r="1710" spans="1:47" hidden="1" x14ac:dyDescent="0.3">
      <c r="A1710" t="s">
        <v>7717</v>
      </c>
      <c r="B1710" t="s">
        <v>7718</v>
      </c>
      <c r="C1710" s="1" t="str">
        <f t="shared" si="158"/>
        <v>21:1154</v>
      </c>
      <c r="D1710" s="1" t="str">
        <f t="shared" si="159"/>
        <v>21:0325</v>
      </c>
      <c r="E1710" t="s">
        <v>7719</v>
      </c>
      <c r="F1710" t="s">
        <v>7720</v>
      </c>
      <c r="H1710">
        <v>64.764899999999997</v>
      </c>
      <c r="I1710">
        <v>-110.425</v>
      </c>
      <c r="J1710" s="1" t="str">
        <f t="shared" si="160"/>
        <v>Lake sediments</v>
      </c>
      <c r="K1710" s="1" t="str">
        <f t="shared" si="161"/>
        <v>Unknown</v>
      </c>
      <c r="L1710" t="s">
        <v>84</v>
      </c>
      <c r="M1710" t="s">
        <v>333</v>
      </c>
      <c r="N1710" t="s">
        <v>116</v>
      </c>
      <c r="O1710" t="s">
        <v>830</v>
      </c>
      <c r="P1710" t="s">
        <v>297</v>
      </c>
      <c r="Q1710" t="s">
        <v>84</v>
      </c>
      <c r="R1710" t="s">
        <v>218</v>
      </c>
      <c r="S1710" t="s">
        <v>60</v>
      </c>
      <c r="T1710" t="s">
        <v>363</v>
      </c>
      <c r="U1710" t="s">
        <v>56</v>
      </c>
      <c r="V1710" t="s">
        <v>137</v>
      </c>
      <c r="W1710" t="s">
        <v>915</v>
      </c>
      <c r="X1710" t="s">
        <v>60</v>
      </c>
      <c r="Y1710" t="s">
        <v>84</v>
      </c>
      <c r="Z1710" t="s">
        <v>84</v>
      </c>
      <c r="AA1710" t="s">
        <v>152</v>
      </c>
      <c r="AB1710" t="s">
        <v>221</v>
      </c>
      <c r="AC1710" t="s">
        <v>84</v>
      </c>
      <c r="AD1710" t="s">
        <v>193</v>
      </c>
      <c r="AE1710" t="s">
        <v>507</v>
      </c>
      <c r="AF1710" t="s">
        <v>84</v>
      </c>
      <c r="AG1710" t="s">
        <v>825</v>
      </c>
      <c r="AH1710" t="s">
        <v>71</v>
      </c>
      <c r="AI1710" t="s">
        <v>686</v>
      </c>
      <c r="AJ1710" t="s">
        <v>84</v>
      </c>
      <c r="AK1710" t="s">
        <v>339</v>
      </c>
      <c r="AL1710" t="s">
        <v>84</v>
      </c>
      <c r="AM1710" t="s">
        <v>84</v>
      </c>
      <c r="AN1710" t="s">
        <v>78</v>
      </c>
      <c r="AO1710" t="s">
        <v>78</v>
      </c>
      <c r="AP1710" t="s">
        <v>58</v>
      </c>
      <c r="AQ1710" t="s">
        <v>208</v>
      </c>
      <c r="AR1710" t="s">
        <v>64</v>
      </c>
      <c r="AS1710" t="s">
        <v>61</v>
      </c>
      <c r="AT1710" t="s">
        <v>84</v>
      </c>
      <c r="AU1710" t="s">
        <v>7721</v>
      </c>
    </row>
    <row r="1711" spans="1:47" hidden="1" x14ac:dyDescent="0.3">
      <c r="A1711" t="s">
        <v>7722</v>
      </c>
      <c r="B1711" t="s">
        <v>7723</v>
      </c>
      <c r="C1711" s="1" t="str">
        <f t="shared" si="158"/>
        <v>21:1154</v>
      </c>
      <c r="D1711" s="1" t="str">
        <f t="shared" si="159"/>
        <v>21:0325</v>
      </c>
      <c r="E1711" t="s">
        <v>7724</v>
      </c>
      <c r="F1711" t="s">
        <v>7725</v>
      </c>
      <c r="H1711">
        <v>64.821799999999996</v>
      </c>
      <c r="I1711">
        <v>-110.404</v>
      </c>
      <c r="J1711" s="1" t="str">
        <f t="shared" si="160"/>
        <v>Lake sediments</v>
      </c>
      <c r="K1711" s="1" t="str">
        <f t="shared" si="161"/>
        <v>Unknown</v>
      </c>
      <c r="L1711" t="s">
        <v>84</v>
      </c>
      <c r="M1711" t="s">
        <v>333</v>
      </c>
      <c r="N1711" t="s">
        <v>53</v>
      </c>
      <c r="O1711" t="s">
        <v>835</v>
      </c>
      <c r="P1711" t="s">
        <v>299</v>
      </c>
      <c r="Q1711" t="s">
        <v>84</v>
      </c>
      <c r="R1711" t="s">
        <v>131</v>
      </c>
      <c r="S1711" t="s">
        <v>181</v>
      </c>
      <c r="T1711" t="s">
        <v>548</v>
      </c>
      <c r="U1711" t="s">
        <v>81</v>
      </c>
      <c r="V1711" t="s">
        <v>154</v>
      </c>
      <c r="W1711" t="s">
        <v>1369</v>
      </c>
      <c r="X1711" t="s">
        <v>97</v>
      </c>
      <c r="Y1711" t="s">
        <v>84</v>
      </c>
      <c r="Z1711" t="s">
        <v>84</v>
      </c>
      <c r="AA1711" t="s">
        <v>68</v>
      </c>
      <c r="AB1711" t="s">
        <v>964</v>
      </c>
      <c r="AC1711" t="s">
        <v>84</v>
      </c>
      <c r="AD1711" t="s">
        <v>326</v>
      </c>
      <c r="AE1711" t="s">
        <v>152</v>
      </c>
      <c r="AF1711" t="s">
        <v>84</v>
      </c>
      <c r="AG1711" t="s">
        <v>548</v>
      </c>
      <c r="AH1711" t="s">
        <v>71</v>
      </c>
      <c r="AI1711" t="s">
        <v>153</v>
      </c>
      <c r="AJ1711" t="s">
        <v>84</v>
      </c>
      <c r="AK1711" t="s">
        <v>686</v>
      </c>
      <c r="AL1711" t="s">
        <v>84</v>
      </c>
      <c r="AM1711" t="s">
        <v>84</v>
      </c>
      <c r="AN1711" t="s">
        <v>78</v>
      </c>
      <c r="AO1711" t="s">
        <v>78</v>
      </c>
      <c r="AP1711" t="s">
        <v>260</v>
      </c>
      <c r="AQ1711" t="s">
        <v>89</v>
      </c>
      <c r="AR1711" t="s">
        <v>64</v>
      </c>
      <c r="AS1711" t="s">
        <v>147</v>
      </c>
      <c r="AT1711" t="s">
        <v>84</v>
      </c>
      <c r="AU1711" t="s">
        <v>7726</v>
      </c>
    </row>
    <row r="1712" spans="1:47" hidden="1" x14ac:dyDescent="0.3">
      <c r="A1712" t="s">
        <v>7727</v>
      </c>
      <c r="B1712" t="s">
        <v>7728</v>
      </c>
      <c r="C1712" s="1" t="str">
        <f t="shared" si="158"/>
        <v>21:1154</v>
      </c>
      <c r="D1712" s="1" t="str">
        <f t="shared" si="159"/>
        <v>21:0325</v>
      </c>
      <c r="E1712" t="s">
        <v>7729</v>
      </c>
      <c r="F1712" t="s">
        <v>7730</v>
      </c>
      <c r="H1712">
        <v>64.844700000000003</v>
      </c>
      <c r="I1712">
        <v>-110.43899999999999</v>
      </c>
      <c r="J1712" s="1" t="str">
        <f t="shared" si="160"/>
        <v>Lake sediments</v>
      </c>
      <c r="K1712" s="1" t="str">
        <f t="shared" si="161"/>
        <v>Unknown</v>
      </c>
      <c r="L1712" t="s">
        <v>84</v>
      </c>
      <c r="M1712" t="s">
        <v>78</v>
      </c>
      <c r="N1712" t="s">
        <v>53</v>
      </c>
      <c r="O1712" t="s">
        <v>163</v>
      </c>
      <c r="P1712" t="s">
        <v>61</v>
      </c>
      <c r="Q1712" t="s">
        <v>84</v>
      </c>
      <c r="R1712" t="s">
        <v>507</v>
      </c>
      <c r="S1712" t="s">
        <v>60</v>
      </c>
      <c r="T1712" t="s">
        <v>284</v>
      </c>
      <c r="U1712" t="s">
        <v>116</v>
      </c>
      <c r="V1712" t="s">
        <v>168</v>
      </c>
      <c r="W1712" t="s">
        <v>1492</v>
      </c>
      <c r="X1712" t="s">
        <v>56</v>
      </c>
      <c r="Y1712" t="s">
        <v>84</v>
      </c>
      <c r="Z1712" t="s">
        <v>84</v>
      </c>
      <c r="AA1712" t="s">
        <v>114</v>
      </c>
      <c r="AB1712" t="s">
        <v>4037</v>
      </c>
      <c r="AC1712" t="s">
        <v>84</v>
      </c>
      <c r="AD1712" t="s">
        <v>459</v>
      </c>
      <c r="AE1712" t="s">
        <v>209</v>
      </c>
      <c r="AF1712" t="s">
        <v>84</v>
      </c>
      <c r="AG1712" t="s">
        <v>106</v>
      </c>
      <c r="AH1712" t="s">
        <v>71</v>
      </c>
      <c r="AI1712" t="s">
        <v>277</v>
      </c>
      <c r="AJ1712" t="s">
        <v>84</v>
      </c>
      <c r="AK1712" t="s">
        <v>82</v>
      </c>
      <c r="AL1712" t="s">
        <v>84</v>
      </c>
      <c r="AM1712" t="s">
        <v>84</v>
      </c>
      <c r="AN1712" t="s">
        <v>78</v>
      </c>
      <c r="AO1712" t="s">
        <v>78</v>
      </c>
      <c r="AP1712" t="s">
        <v>105</v>
      </c>
      <c r="AQ1712" t="s">
        <v>170</v>
      </c>
      <c r="AR1712" t="s">
        <v>64</v>
      </c>
      <c r="AS1712" t="s">
        <v>259</v>
      </c>
      <c r="AT1712" t="s">
        <v>84</v>
      </c>
      <c r="AU1712" t="s">
        <v>7731</v>
      </c>
    </row>
    <row r="1713" spans="1:47" hidden="1" x14ac:dyDescent="0.3">
      <c r="A1713" t="s">
        <v>7732</v>
      </c>
      <c r="B1713" t="s">
        <v>7733</v>
      </c>
      <c r="C1713" s="1" t="str">
        <f t="shared" si="158"/>
        <v>21:1154</v>
      </c>
      <c r="D1713" s="1" t="str">
        <f t="shared" si="159"/>
        <v>21:0325</v>
      </c>
      <c r="E1713" t="s">
        <v>7734</v>
      </c>
      <c r="F1713" t="s">
        <v>7735</v>
      </c>
      <c r="H1713">
        <v>64.855500000000006</v>
      </c>
      <c r="I1713">
        <v>-110.35299999999999</v>
      </c>
      <c r="J1713" s="1" t="str">
        <f t="shared" si="160"/>
        <v>Lake sediments</v>
      </c>
      <c r="K1713" s="1" t="str">
        <f t="shared" si="161"/>
        <v>Unknown</v>
      </c>
      <c r="L1713" t="s">
        <v>84</v>
      </c>
      <c r="M1713" t="s">
        <v>300</v>
      </c>
      <c r="N1713" t="s">
        <v>53</v>
      </c>
      <c r="O1713" t="s">
        <v>352</v>
      </c>
      <c r="P1713" t="s">
        <v>116</v>
      </c>
      <c r="Q1713" t="s">
        <v>84</v>
      </c>
      <c r="R1713" t="s">
        <v>334</v>
      </c>
      <c r="S1713" t="s">
        <v>60</v>
      </c>
      <c r="T1713" t="s">
        <v>65</v>
      </c>
      <c r="U1713" t="s">
        <v>56</v>
      </c>
      <c r="V1713" t="s">
        <v>168</v>
      </c>
      <c r="W1713" t="s">
        <v>836</v>
      </c>
      <c r="X1713" t="s">
        <v>60</v>
      </c>
      <c r="Y1713" t="s">
        <v>84</v>
      </c>
      <c r="Z1713" t="s">
        <v>84</v>
      </c>
      <c r="AA1713" t="s">
        <v>111</v>
      </c>
      <c r="AB1713" t="s">
        <v>935</v>
      </c>
      <c r="AC1713" t="s">
        <v>84</v>
      </c>
      <c r="AD1713" t="s">
        <v>519</v>
      </c>
      <c r="AE1713" t="s">
        <v>260</v>
      </c>
      <c r="AF1713" t="s">
        <v>84</v>
      </c>
      <c r="AG1713" t="s">
        <v>249</v>
      </c>
      <c r="AH1713" t="s">
        <v>71</v>
      </c>
      <c r="AI1713" t="s">
        <v>181</v>
      </c>
      <c r="AJ1713" t="s">
        <v>84</v>
      </c>
      <c r="AK1713" t="s">
        <v>56</v>
      </c>
      <c r="AL1713" t="s">
        <v>84</v>
      </c>
      <c r="AM1713" t="s">
        <v>84</v>
      </c>
      <c r="AN1713" t="s">
        <v>78</v>
      </c>
      <c r="AO1713" t="s">
        <v>78</v>
      </c>
      <c r="AP1713" t="s">
        <v>63</v>
      </c>
      <c r="AQ1713" t="s">
        <v>52</v>
      </c>
      <c r="AR1713" t="s">
        <v>64</v>
      </c>
      <c r="AS1713" t="s">
        <v>154</v>
      </c>
      <c r="AT1713" t="s">
        <v>84</v>
      </c>
      <c r="AU1713" t="s">
        <v>7736</v>
      </c>
    </row>
    <row r="1714" spans="1:47" hidden="1" x14ac:dyDescent="0.3">
      <c r="A1714" t="s">
        <v>7737</v>
      </c>
      <c r="B1714" t="s">
        <v>7738</v>
      </c>
      <c r="C1714" s="1" t="str">
        <f t="shared" si="158"/>
        <v>21:1154</v>
      </c>
      <c r="D1714" s="1" t="str">
        <f t="shared" si="159"/>
        <v>21:0325</v>
      </c>
      <c r="E1714" t="s">
        <v>7739</v>
      </c>
      <c r="F1714" t="s">
        <v>7740</v>
      </c>
      <c r="H1714">
        <v>64.823999999999998</v>
      </c>
      <c r="I1714">
        <v>-110.336</v>
      </c>
      <c r="J1714" s="1" t="str">
        <f t="shared" si="160"/>
        <v>Lake sediments</v>
      </c>
      <c r="K1714" s="1" t="str">
        <f t="shared" si="161"/>
        <v>Unknown</v>
      </c>
      <c r="L1714" t="s">
        <v>84</v>
      </c>
      <c r="M1714" t="s">
        <v>78</v>
      </c>
      <c r="N1714" t="s">
        <v>53</v>
      </c>
      <c r="O1714" t="s">
        <v>360</v>
      </c>
      <c r="P1714" t="s">
        <v>436</v>
      </c>
      <c r="Q1714" t="s">
        <v>84</v>
      </c>
      <c r="R1714" t="s">
        <v>363</v>
      </c>
      <c r="S1714" t="s">
        <v>116</v>
      </c>
      <c r="T1714" t="s">
        <v>98</v>
      </c>
      <c r="U1714" t="s">
        <v>81</v>
      </c>
      <c r="V1714" t="s">
        <v>137</v>
      </c>
      <c r="W1714" t="s">
        <v>4919</v>
      </c>
      <c r="X1714" t="s">
        <v>60</v>
      </c>
      <c r="Y1714" t="s">
        <v>84</v>
      </c>
      <c r="Z1714" t="s">
        <v>84</v>
      </c>
      <c r="AA1714" t="s">
        <v>287</v>
      </c>
      <c r="AB1714" t="s">
        <v>194</v>
      </c>
      <c r="AC1714" t="s">
        <v>84</v>
      </c>
      <c r="AD1714" t="s">
        <v>577</v>
      </c>
      <c r="AE1714" t="s">
        <v>225</v>
      </c>
      <c r="AF1714" t="s">
        <v>84</v>
      </c>
      <c r="AG1714" t="s">
        <v>59</v>
      </c>
      <c r="AH1714" t="s">
        <v>71</v>
      </c>
      <c r="AI1714" t="s">
        <v>103</v>
      </c>
      <c r="AJ1714" t="s">
        <v>84</v>
      </c>
      <c r="AK1714" t="s">
        <v>405</v>
      </c>
      <c r="AL1714" t="s">
        <v>84</v>
      </c>
      <c r="AM1714" t="s">
        <v>84</v>
      </c>
      <c r="AN1714" t="s">
        <v>78</v>
      </c>
      <c r="AO1714" t="s">
        <v>78</v>
      </c>
      <c r="AP1714" t="s">
        <v>464</v>
      </c>
      <c r="AQ1714" t="s">
        <v>196</v>
      </c>
      <c r="AR1714" t="s">
        <v>64</v>
      </c>
      <c r="AS1714" t="s">
        <v>154</v>
      </c>
      <c r="AT1714" t="s">
        <v>84</v>
      </c>
      <c r="AU1714" t="s">
        <v>7741</v>
      </c>
    </row>
    <row r="1715" spans="1:47" hidden="1" x14ac:dyDescent="0.3">
      <c r="A1715" t="s">
        <v>7742</v>
      </c>
      <c r="B1715" t="s">
        <v>7743</v>
      </c>
      <c r="C1715" s="1" t="str">
        <f t="shared" si="158"/>
        <v>21:1154</v>
      </c>
      <c r="D1715" s="1" t="str">
        <f t="shared" si="159"/>
        <v>21:0325</v>
      </c>
      <c r="E1715" t="s">
        <v>7744</v>
      </c>
      <c r="F1715" t="s">
        <v>7745</v>
      </c>
      <c r="H1715">
        <v>64.784700000000001</v>
      </c>
      <c r="I1715">
        <v>-110.34</v>
      </c>
      <c r="J1715" s="1" t="str">
        <f t="shared" si="160"/>
        <v>Lake sediments</v>
      </c>
      <c r="K1715" s="1" t="str">
        <f t="shared" si="161"/>
        <v>Unknown</v>
      </c>
      <c r="L1715" t="s">
        <v>84</v>
      </c>
      <c r="M1715" t="s">
        <v>78</v>
      </c>
      <c r="N1715" t="s">
        <v>53</v>
      </c>
      <c r="O1715" t="s">
        <v>830</v>
      </c>
      <c r="P1715" t="s">
        <v>473</v>
      </c>
      <c r="Q1715" t="s">
        <v>84</v>
      </c>
      <c r="R1715" t="s">
        <v>192</v>
      </c>
      <c r="S1715" t="s">
        <v>60</v>
      </c>
      <c r="T1715" t="s">
        <v>178</v>
      </c>
      <c r="U1715" t="s">
        <v>81</v>
      </c>
      <c r="V1715" t="s">
        <v>168</v>
      </c>
      <c r="W1715" t="s">
        <v>3553</v>
      </c>
      <c r="X1715" t="s">
        <v>56</v>
      </c>
      <c r="Y1715" t="s">
        <v>84</v>
      </c>
      <c r="Z1715" t="s">
        <v>84</v>
      </c>
      <c r="AA1715" t="s">
        <v>178</v>
      </c>
      <c r="AB1715" t="s">
        <v>953</v>
      </c>
      <c r="AC1715" t="s">
        <v>84</v>
      </c>
      <c r="AD1715" t="s">
        <v>1148</v>
      </c>
      <c r="AE1715" t="s">
        <v>183</v>
      </c>
      <c r="AF1715" t="s">
        <v>84</v>
      </c>
      <c r="AG1715" t="s">
        <v>140</v>
      </c>
      <c r="AH1715" t="s">
        <v>71</v>
      </c>
      <c r="AI1715" t="s">
        <v>283</v>
      </c>
      <c r="AJ1715" t="s">
        <v>84</v>
      </c>
      <c r="AK1715" t="s">
        <v>481</v>
      </c>
      <c r="AL1715" t="s">
        <v>84</v>
      </c>
      <c r="AM1715" t="s">
        <v>84</v>
      </c>
      <c r="AN1715" t="s">
        <v>78</v>
      </c>
      <c r="AO1715" t="s">
        <v>78</v>
      </c>
      <c r="AP1715" t="s">
        <v>600</v>
      </c>
      <c r="AQ1715" t="s">
        <v>436</v>
      </c>
      <c r="AR1715" t="s">
        <v>64</v>
      </c>
      <c r="AS1715" t="s">
        <v>219</v>
      </c>
      <c r="AT1715" t="s">
        <v>84</v>
      </c>
      <c r="AU1715" t="s">
        <v>7746</v>
      </c>
    </row>
    <row r="1716" spans="1:47" hidden="1" x14ac:dyDescent="0.3">
      <c r="A1716" t="s">
        <v>7747</v>
      </c>
      <c r="B1716" t="s">
        <v>7748</v>
      </c>
      <c r="C1716" s="1" t="str">
        <f t="shared" si="158"/>
        <v>21:1154</v>
      </c>
      <c r="D1716" s="1" t="str">
        <f t="shared" si="159"/>
        <v>21:0325</v>
      </c>
      <c r="E1716" t="s">
        <v>7749</v>
      </c>
      <c r="F1716" t="s">
        <v>7750</v>
      </c>
      <c r="H1716">
        <v>64.782700000000006</v>
      </c>
      <c r="I1716">
        <v>-110.20399999999999</v>
      </c>
      <c r="J1716" s="1" t="str">
        <f t="shared" si="160"/>
        <v>Lake sediments</v>
      </c>
      <c r="K1716" s="1" t="str">
        <f t="shared" si="161"/>
        <v>Unknown</v>
      </c>
      <c r="L1716" t="s">
        <v>84</v>
      </c>
      <c r="M1716" t="s">
        <v>78</v>
      </c>
      <c r="N1716" t="s">
        <v>81</v>
      </c>
      <c r="O1716" t="s">
        <v>830</v>
      </c>
      <c r="P1716" t="s">
        <v>55</v>
      </c>
      <c r="Q1716" t="s">
        <v>84</v>
      </c>
      <c r="R1716" t="s">
        <v>354</v>
      </c>
      <c r="S1716" t="s">
        <v>116</v>
      </c>
      <c r="T1716" t="s">
        <v>223</v>
      </c>
      <c r="U1716" t="s">
        <v>81</v>
      </c>
      <c r="V1716" t="s">
        <v>259</v>
      </c>
      <c r="W1716" t="s">
        <v>3904</v>
      </c>
      <c r="X1716" t="s">
        <v>60</v>
      </c>
      <c r="Y1716" t="s">
        <v>84</v>
      </c>
      <c r="Z1716" t="s">
        <v>84</v>
      </c>
      <c r="AA1716" t="s">
        <v>162</v>
      </c>
      <c r="AB1716" t="s">
        <v>549</v>
      </c>
      <c r="AC1716" t="s">
        <v>84</v>
      </c>
      <c r="AD1716" t="s">
        <v>1148</v>
      </c>
      <c r="AE1716" t="s">
        <v>419</v>
      </c>
      <c r="AF1716" t="s">
        <v>84</v>
      </c>
      <c r="AG1716" t="s">
        <v>296</v>
      </c>
      <c r="AH1716" t="s">
        <v>71</v>
      </c>
      <c r="AI1716" t="s">
        <v>60</v>
      </c>
      <c r="AJ1716" t="s">
        <v>84</v>
      </c>
      <c r="AK1716" t="s">
        <v>167</v>
      </c>
      <c r="AL1716" t="s">
        <v>84</v>
      </c>
      <c r="AM1716" t="s">
        <v>84</v>
      </c>
      <c r="AN1716" t="s">
        <v>78</v>
      </c>
      <c r="AO1716" t="s">
        <v>78</v>
      </c>
      <c r="AP1716" t="s">
        <v>474</v>
      </c>
      <c r="AQ1716" t="s">
        <v>348</v>
      </c>
      <c r="AR1716" t="s">
        <v>64</v>
      </c>
      <c r="AS1716" t="s">
        <v>95</v>
      </c>
      <c r="AT1716" t="s">
        <v>84</v>
      </c>
      <c r="AU1716" t="s">
        <v>7751</v>
      </c>
    </row>
    <row r="1717" spans="1:47" hidden="1" x14ac:dyDescent="0.3">
      <c r="A1717" t="s">
        <v>7752</v>
      </c>
      <c r="B1717" t="s">
        <v>7753</v>
      </c>
      <c r="C1717" s="1" t="str">
        <f t="shared" si="158"/>
        <v>21:1154</v>
      </c>
      <c r="D1717" s="1" t="str">
        <f t="shared" si="159"/>
        <v>21:0325</v>
      </c>
      <c r="E1717" t="s">
        <v>7754</v>
      </c>
      <c r="F1717" t="s">
        <v>7755</v>
      </c>
      <c r="H1717">
        <v>64.808999999999997</v>
      </c>
      <c r="I1717">
        <v>-110.218</v>
      </c>
      <c r="J1717" s="1" t="str">
        <f t="shared" si="160"/>
        <v>Lake sediments</v>
      </c>
      <c r="K1717" s="1" t="str">
        <f t="shared" si="161"/>
        <v>Unknown</v>
      </c>
      <c r="L1717" t="s">
        <v>84</v>
      </c>
      <c r="M1717" t="s">
        <v>147</v>
      </c>
      <c r="N1717" t="s">
        <v>116</v>
      </c>
      <c r="O1717" t="s">
        <v>345</v>
      </c>
      <c r="P1717" t="s">
        <v>300</v>
      </c>
      <c r="Q1717" t="s">
        <v>84</v>
      </c>
      <c r="R1717" t="s">
        <v>382</v>
      </c>
      <c r="S1717" t="s">
        <v>60</v>
      </c>
      <c r="T1717" t="s">
        <v>338</v>
      </c>
      <c r="U1717" t="s">
        <v>81</v>
      </c>
      <c r="V1717" t="s">
        <v>154</v>
      </c>
      <c r="W1717" t="s">
        <v>370</v>
      </c>
      <c r="X1717" t="s">
        <v>60</v>
      </c>
      <c r="Y1717" t="s">
        <v>84</v>
      </c>
      <c r="Z1717" t="s">
        <v>84</v>
      </c>
      <c r="AA1717" t="s">
        <v>162</v>
      </c>
      <c r="AB1717" t="s">
        <v>593</v>
      </c>
      <c r="AC1717" t="s">
        <v>84</v>
      </c>
      <c r="AD1717" t="s">
        <v>459</v>
      </c>
      <c r="AE1717" t="s">
        <v>419</v>
      </c>
      <c r="AF1717" t="s">
        <v>84</v>
      </c>
      <c r="AG1717" t="s">
        <v>413</v>
      </c>
      <c r="AH1717" t="s">
        <v>194</v>
      </c>
      <c r="AI1717" t="s">
        <v>277</v>
      </c>
      <c r="AJ1717" t="s">
        <v>84</v>
      </c>
      <c r="AK1717" t="s">
        <v>473</v>
      </c>
      <c r="AL1717" t="s">
        <v>84</v>
      </c>
      <c r="AM1717" t="s">
        <v>84</v>
      </c>
      <c r="AN1717" t="s">
        <v>78</v>
      </c>
      <c r="AO1717" t="s">
        <v>78</v>
      </c>
      <c r="AP1717" t="s">
        <v>929</v>
      </c>
      <c r="AQ1717" t="s">
        <v>92</v>
      </c>
      <c r="AR1717" t="s">
        <v>64</v>
      </c>
      <c r="AS1717" t="s">
        <v>253</v>
      </c>
      <c r="AT1717" t="s">
        <v>84</v>
      </c>
      <c r="AU1717" t="s">
        <v>7756</v>
      </c>
    </row>
    <row r="1718" spans="1:47" hidden="1" x14ac:dyDescent="0.3">
      <c r="A1718" t="s">
        <v>7757</v>
      </c>
      <c r="B1718" t="s">
        <v>7758</v>
      </c>
      <c r="C1718" s="1" t="str">
        <f t="shared" si="158"/>
        <v>21:1154</v>
      </c>
      <c r="D1718" s="1" t="str">
        <f t="shared" si="159"/>
        <v>21:0325</v>
      </c>
      <c r="E1718" t="s">
        <v>7759</v>
      </c>
      <c r="F1718" t="s">
        <v>7760</v>
      </c>
      <c r="H1718">
        <v>64.855099999999993</v>
      </c>
      <c r="I1718">
        <v>-110.105</v>
      </c>
      <c r="J1718" s="1" t="str">
        <f t="shared" si="160"/>
        <v>Lake sediments</v>
      </c>
      <c r="K1718" s="1" t="str">
        <f t="shared" si="161"/>
        <v>Unknown</v>
      </c>
      <c r="L1718" t="s">
        <v>84</v>
      </c>
      <c r="M1718" t="s">
        <v>56</v>
      </c>
      <c r="N1718" t="s">
        <v>72</v>
      </c>
      <c r="O1718" t="s">
        <v>877</v>
      </c>
      <c r="P1718" t="s">
        <v>139</v>
      </c>
      <c r="Q1718" t="s">
        <v>84</v>
      </c>
      <c r="R1718" t="s">
        <v>164</v>
      </c>
      <c r="S1718" t="s">
        <v>63</v>
      </c>
      <c r="T1718" t="s">
        <v>136</v>
      </c>
      <c r="U1718" t="s">
        <v>56</v>
      </c>
      <c r="V1718" t="s">
        <v>154</v>
      </c>
      <c r="W1718" t="s">
        <v>672</v>
      </c>
      <c r="X1718" t="s">
        <v>181</v>
      </c>
      <c r="Y1718" t="s">
        <v>84</v>
      </c>
      <c r="Z1718" t="s">
        <v>84</v>
      </c>
      <c r="AA1718" t="s">
        <v>98</v>
      </c>
      <c r="AB1718" t="s">
        <v>549</v>
      </c>
      <c r="AC1718" t="s">
        <v>84</v>
      </c>
      <c r="AD1718" t="s">
        <v>248</v>
      </c>
      <c r="AE1718" t="s">
        <v>223</v>
      </c>
      <c r="AF1718" t="s">
        <v>84</v>
      </c>
      <c r="AG1718" t="s">
        <v>234</v>
      </c>
      <c r="AH1718" t="s">
        <v>983</v>
      </c>
      <c r="AI1718" t="s">
        <v>293</v>
      </c>
      <c r="AJ1718" t="s">
        <v>84</v>
      </c>
      <c r="AK1718" t="s">
        <v>196</v>
      </c>
      <c r="AL1718" t="s">
        <v>84</v>
      </c>
      <c r="AM1718" t="s">
        <v>84</v>
      </c>
      <c r="AN1718" t="s">
        <v>78</v>
      </c>
      <c r="AO1718" t="s">
        <v>78</v>
      </c>
      <c r="AP1718" t="s">
        <v>58</v>
      </c>
      <c r="AQ1718" t="s">
        <v>355</v>
      </c>
      <c r="AR1718" t="s">
        <v>64</v>
      </c>
      <c r="AS1718" t="s">
        <v>117</v>
      </c>
      <c r="AT1718" t="s">
        <v>84</v>
      </c>
      <c r="AU1718" t="s">
        <v>7761</v>
      </c>
    </row>
    <row r="1719" spans="1:47" hidden="1" x14ac:dyDescent="0.3">
      <c r="A1719" t="s">
        <v>7762</v>
      </c>
      <c r="B1719" t="s">
        <v>7763</v>
      </c>
      <c r="C1719" s="1" t="str">
        <f t="shared" si="158"/>
        <v>21:1154</v>
      </c>
      <c r="D1719" s="1" t="str">
        <f t="shared" si="159"/>
        <v>21:0325</v>
      </c>
      <c r="E1719" t="s">
        <v>7764</v>
      </c>
      <c r="F1719" t="s">
        <v>7765</v>
      </c>
      <c r="H1719">
        <v>64.830100000000002</v>
      </c>
      <c r="I1719">
        <v>-110.139</v>
      </c>
      <c r="J1719" s="1" t="str">
        <f t="shared" si="160"/>
        <v>Lake sediments</v>
      </c>
      <c r="K1719" s="1" t="str">
        <f t="shared" si="161"/>
        <v>Unknown</v>
      </c>
      <c r="L1719" t="s">
        <v>84</v>
      </c>
      <c r="M1719" t="s">
        <v>299</v>
      </c>
      <c r="N1719" t="s">
        <v>56</v>
      </c>
      <c r="O1719" t="s">
        <v>360</v>
      </c>
      <c r="P1719" t="s">
        <v>78</v>
      </c>
      <c r="Q1719" t="s">
        <v>84</v>
      </c>
      <c r="R1719" t="s">
        <v>113</v>
      </c>
      <c r="S1719" t="s">
        <v>60</v>
      </c>
      <c r="T1719" t="s">
        <v>296</v>
      </c>
      <c r="U1719" t="s">
        <v>56</v>
      </c>
      <c r="V1719" t="s">
        <v>61</v>
      </c>
      <c r="W1719" t="s">
        <v>899</v>
      </c>
      <c r="X1719" t="s">
        <v>63</v>
      </c>
      <c r="Y1719" t="s">
        <v>84</v>
      </c>
      <c r="Z1719" t="s">
        <v>84</v>
      </c>
      <c r="AA1719" t="s">
        <v>120</v>
      </c>
      <c r="AB1719" t="s">
        <v>150</v>
      </c>
      <c r="AC1719" t="s">
        <v>84</v>
      </c>
      <c r="AD1719" t="s">
        <v>139</v>
      </c>
      <c r="AE1719" t="s">
        <v>334</v>
      </c>
      <c r="AF1719" t="s">
        <v>84</v>
      </c>
      <c r="AG1719" t="s">
        <v>120</v>
      </c>
      <c r="AH1719" t="s">
        <v>71</v>
      </c>
      <c r="AI1719" t="s">
        <v>202</v>
      </c>
      <c r="AJ1719" t="s">
        <v>84</v>
      </c>
      <c r="AK1719" t="s">
        <v>288</v>
      </c>
      <c r="AL1719" t="s">
        <v>84</v>
      </c>
      <c r="AM1719" t="s">
        <v>84</v>
      </c>
      <c r="AN1719" t="s">
        <v>78</v>
      </c>
      <c r="AO1719" t="s">
        <v>78</v>
      </c>
      <c r="AP1719" t="s">
        <v>209</v>
      </c>
      <c r="AQ1719" t="s">
        <v>283</v>
      </c>
      <c r="AR1719" t="s">
        <v>81</v>
      </c>
      <c r="AS1719" t="s">
        <v>82</v>
      </c>
      <c r="AT1719" t="s">
        <v>84</v>
      </c>
      <c r="AU1719" t="s">
        <v>7766</v>
      </c>
    </row>
    <row r="1720" spans="1:47" hidden="1" x14ac:dyDescent="0.3">
      <c r="A1720" t="s">
        <v>7767</v>
      </c>
      <c r="B1720" t="s">
        <v>7768</v>
      </c>
      <c r="C1720" s="1" t="str">
        <f t="shared" si="158"/>
        <v>21:1154</v>
      </c>
      <c r="D1720" s="1" t="str">
        <f t="shared" si="159"/>
        <v>21:0325</v>
      </c>
      <c r="E1720" t="s">
        <v>7769</v>
      </c>
      <c r="F1720" t="s">
        <v>7770</v>
      </c>
      <c r="H1720">
        <v>64.781700000000001</v>
      </c>
      <c r="I1720">
        <v>-110.14</v>
      </c>
      <c r="J1720" s="1" t="str">
        <f t="shared" si="160"/>
        <v>Lake sediments</v>
      </c>
      <c r="K1720" s="1" t="str">
        <f t="shared" si="161"/>
        <v>Unknown</v>
      </c>
      <c r="L1720" t="s">
        <v>84</v>
      </c>
      <c r="M1720" t="s">
        <v>81</v>
      </c>
      <c r="N1720" t="s">
        <v>53</v>
      </c>
      <c r="O1720" t="s">
        <v>360</v>
      </c>
      <c r="P1720" t="s">
        <v>78</v>
      </c>
      <c r="Q1720" t="s">
        <v>84</v>
      </c>
      <c r="R1720" t="s">
        <v>152</v>
      </c>
      <c r="S1720" t="s">
        <v>181</v>
      </c>
      <c r="T1720" t="s">
        <v>65</v>
      </c>
      <c r="U1720" t="s">
        <v>81</v>
      </c>
      <c r="V1720" t="s">
        <v>137</v>
      </c>
      <c r="W1720" t="s">
        <v>335</v>
      </c>
      <c r="X1720" t="s">
        <v>56</v>
      </c>
      <c r="Y1720" t="s">
        <v>84</v>
      </c>
      <c r="Z1720" t="s">
        <v>84</v>
      </c>
      <c r="AA1720" t="s">
        <v>183</v>
      </c>
      <c r="AB1720" t="s">
        <v>7771</v>
      </c>
      <c r="AC1720" t="s">
        <v>84</v>
      </c>
      <c r="AD1720" t="s">
        <v>77</v>
      </c>
      <c r="AE1720" t="s">
        <v>183</v>
      </c>
      <c r="AF1720" t="s">
        <v>84</v>
      </c>
      <c r="AG1720" t="s">
        <v>272</v>
      </c>
      <c r="AH1720" t="s">
        <v>71</v>
      </c>
      <c r="AI1720" t="s">
        <v>153</v>
      </c>
      <c r="AJ1720" t="s">
        <v>84</v>
      </c>
      <c r="AK1720" t="s">
        <v>299</v>
      </c>
      <c r="AL1720" t="s">
        <v>84</v>
      </c>
      <c r="AM1720" t="s">
        <v>84</v>
      </c>
      <c r="AN1720" t="s">
        <v>78</v>
      </c>
      <c r="AO1720" t="s">
        <v>78</v>
      </c>
      <c r="AP1720" t="s">
        <v>210</v>
      </c>
      <c r="AQ1720" t="s">
        <v>170</v>
      </c>
      <c r="AR1720" t="s">
        <v>64</v>
      </c>
      <c r="AS1720" t="s">
        <v>219</v>
      </c>
      <c r="AT1720" t="s">
        <v>84</v>
      </c>
      <c r="AU1720" t="s">
        <v>7772</v>
      </c>
    </row>
    <row r="1721" spans="1:47" hidden="1" x14ac:dyDescent="0.3">
      <c r="A1721" t="s">
        <v>7773</v>
      </c>
      <c r="B1721" t="s">
        <v>7774</v>
      </c>
      <c r="C1721" s="1" t="str">
        <f t="shared" si="158"/>
        <v>21:1154</v>
      </c>
      <c r="D1721" s="1" t="str">
        <f t="shared" si="159"/>
        <v>21:0325</v>
      </c>
      <c r="E1721" t="s">
        <v>7775</v>
      </c>
      <c r="F1721" t="s">
        <v>7776</v>
      </c>
      <c r="H1721">
        <v>64.9101</v>
      </c>
      <c r="I1721">
        <v>-110.006</v>
      </c>
      <c r="J1721" s="1" t="str">
        <f t="shared" si="160"/>
        <v>Lake sediments</v>
      </c>
      <c r="K1721" s="1" t="str">
        <f t="shared" si="161"/>
        <v>Unknown</v>
      </c>
      <c r="L1721" t="s">
        <v>84</v>
      </c>
      <c r="M1721" t="s">
        <v>210</v>
      </c>
      <c r="N1721" t="s">
        <v>53</v>
      </c>
      <c r="O1721" t="s">
        <v>1184</v>
      </c>
      <c r="P1721" t="s">
        <v>253</v>
      </c>
      <c r="Q1721" t="s">
        <v>84</v>
      </c>
      <c r="R1721" t="s">
        <v>384</v>
      </c>
      <c r="S1721" t="s">
        <v>181</v>
      </c>
      <c r="T1721" t="s">
        <v>413</v>
      </c>
      <c r="U1721" t="s">
        <v>81</v>
      </c>
      <c r="V1721" t="s">
        <v>154</v>
      </c>
      <c r="W1721" t="s">
        <v>713</v>
      </c>
      <c r="X1721" t="s">
        <v>181</v>
      </c>
      <c r="Y1721" t="s">
        <v>84</v>
      </c>
      <c r="Z1721" t="s">
        <v>84</v>
      </c>
      <c r="AA1721" t="s">
        <v>68</v>
      </c>
      <c r="AB1721" t="s">
        <v>236</v>
      </c>
      <c r="AC1721" t="s">
        <v>84</v>
      </c>
      <c r="AD1721" t="s">
        <v>193</v>
      </c>
      <c r="AE1721" t="s">
        <v>162</v>
      </c>
      <c r="AF1721" t="s">
        <v>84</v>
      </c>
      <c r="AG1721" t="s">
        <v>156</v>
      </c>
      <c r="AH1721" t="s">
        <v>71</v>
      </c>
      <c r="AI1721" t="s">
        <v>929</v>
      </c>
      <c r="AJ1721" t="s">
        <v>84</v>
      </c>
      <c r="AK1721" t="s">
        <v>264</v>
      </c>
      <c r="AL1721" t="s">
        <v>84</v>
      </c>
      <c r="AM1721" t="s">
        <v>84</v>
      </c>
      <c r="AN1721" t="s">
        <v>78</v>
      </c>
      <c r="AO1721" t="s">
        <v>78</v>
      </c>
      <c r="AP1721" t="s">
        <v>209</v>
      </c>
      <c r="AQ1721" t="s">
        <v>348</v>
      </c>
      <c r="AR1721" t="s">
        <v>64</v>
      </c>
      <c r="AS1721" t="s">
        <v>300</v>
      </c>
      <c r="AT1721" t="s">
        <v>84</v>
      </c>
      <c r="AU1721" t="s">
        <v>7777</v>
      </c>
    </row>
    <row r="1722" spans="1:47" hidden="1" x14ac:dyDescent="0.3">
      <c r="A1722" t="s">
        <v>7778</v>
      </c>
      <c r="B1722" t="s">
        <v>7779</v>
      </c>
      <c r="C1722" s="1" t="str">
        <f t="shared" si="158"/>
        <v>21:1154</v>
      </c>
      <c r="D1722" s="1" t="str">
        <f t="shared" si="159"/>
        <v>21:0325</v>
      </c>
      <c r="E1722" t="s">
        <v>7780</v>
      </c>
      <c r="F1722" t="s">
        <v>7781</v>
      </c>
      <c r="H1722">
        <v>64.893900000000002</v>
      </c>
      <c r="I1722">
        <v>-110.11199999999999</v>
      </c>
      <c r="J1722" s="1" t="str">
        <f t="shared" si="160"/>
        <v>Lake sediments</v>
      </c>
      <c r="K1722" s="1" t="str">
        <f t="shared" si="161"/>
        <v>Unknown</v>
      </c>
      <c r="L1722" t="s">
        <v>84</v>
      </c>
      <c r="M1722" t="s">
        <v>92</v>
      </c>
      <c r="N1722" t="s">
        <v>53</v>
      </c>
      <c r="O1722" t="s">
        <v>189</v>
      </c>
      <c r="P1722" t="s">
        <v>300</v>
      </c>
      <c r="Q1722" t="s">
        <v>84</v>
      </c>
      <c r="R1722" t="s">
        <v>276</v>
      </c>
      <c r="S1722" t="s">
        <v>60</v>
      </c>
      <c r="T1722" t="s">
        <v>814</v>
      </c>
      <c r="U1722" t="s">
        <v>81</v>
      </c>
      <c r="V1722" t="s">
        <v>219</v>
      </c>
      <c r="W1722" t="s">
        <v>2646</v>
      </c>
      <c r="X1722" t="s">
        <v>56</v>
      </c>
      <c r="Y1722" t="s">
        <v>84</v>
      </c>
      <c r="Z1722" t="s">
        <v>84</v>
      </c>
      <c r="AA1722" t="s">
        <v>79</v>
      </c>
      <c r="AB1722" t="s">
        <v>7030</v>
      </c>
      <c r="AC1722" t="s">
        <v>84</v>
      </c>
      <c r="AD1722" t="s">
        <v>100</v>
      </c>
      <c r="AE1722" t="s">
        <v>119</v>
      </c>
      <c r="AF1722" t="s">
        <v>84</v>
      </c>
      <c r="AG1722" t="s">
        <v>127</v>
      </c>
      <c r="AH1722" t="s">
        <v>71</v>
      </c>
      <c r="AI1722" t="s">
        <v>181</v>
      </c>
      <c r="AJ1722" t="s">
        <v>84</v>
      </c>
      <c r="AK1722" t="s">
        <v>299</v>
      </c>
      <c r="AL1722" t="s">
        <v>84</v>
      </c>
      <c r="AM1722" t="s">
        <v>84</v>
      </c>
      <c r="AN1722" t="s">
        <v>78</v>
      </c>
      <c r="AO1722" t="s">
        <v>78</v>
      </c>
      <c r="AP1722" t="s">
        <v>398</v>
      </c>
      <c r="AQ1722" t="s">
        <v>92</v>
      </c>
      <c r="AR1722" t="s">
        <v>64</v>
      </c>
      <c r="AS1722" t="s">
        <v>259</v>
      </c>
      <c r="AT1722" t="s">
        <v>84</v>
      </c>
      <c r="AU1722" t="s">
        <v>7782</v>
      </c>
    </row>
    <row r="1723" spans="1:47" hidden="1" x14ac:dyDescent="0.3">
      <c r="A1723" t="s">
        <v>7783</v>
      </c>
      <c r="B1723" t="s">
        <v>7784</v>
      </c>
      <c r="C1723" s="1" t="str">
        <f t="shared" si="158"/>
        <v>21:1154</v>
      </c>
      <c r="D1723" s="1" t="str">
        <f t="shared" si="159"/>
        <v>21:0325</v>
      </c>
      <c r="E1723" t="s">
        <v>7785</v>
      </c>
      <c r="F1723" t="s">
        <v>7786</v>
      </c>
      <c r="H1723">
        <v>64.900700000000001</v>
      </c>
      <c r="I1723">
        <v>-110.193</v>
      </c>
      <c r="J1723" s="1" t="str">
        <f t="shared" si="160"/>
        <v>Lake sediments</v>
      </c>
      <c r="K1723" s="1" t="str">
        <f t="shared" si="161"/>
        <v>Unknown</v>
      </c>
      <c r="L1723" t="s">
        <v>84</v>
      </c>
      <c r="M1723" t="s">
        <v>333</v>
      </c>
      <c r="N1723" t="s">
        <v>53</v>
      </c>
      <c r="O1723" t="s">
        <v>1800</v>
      </c>
      <c r="P1723" t="s">
        <v>78</v>
      </c>
      <c r="Q1723" t="s">
        <v>84</v>
      </c>
      <c r="R1723" t="s">
        <v>249</v>
      </c>
      <c r="S1723" t="s">
        <v>60</v>
      </c>
      <c r="T1723" t="s">
        <v>814</v>
      </c>
      <c r="U1723" t="s">
        <v>259</v>
      </c>
      <c r="V1723" t="s">
        <v>154</v>
      </c>
      <c r="W1723" t="s">
        <v>361</v>
      </c>
      <c r="X1723" t="s">
        <v>97</v>
      </c>
      <c r="Y1723" t="s">
        <v>84</v>
      </c>
      <c r="Z1723" t="s">
        <v>84</v>
      </c>
      <c r="AA1723" t="s">
        <v>101</v>
      </c>
      <c r="AB1723" t="s">
        <v>428</v>
      </c>
      <c r="AC1723" t="s">
        <v>84</v>
      </c>
      <c r="AD1723" t="s">
        <v>883</v>
      </c>
      <c r="AE1723" t="s">
        <v>337</v>
      </c>
      <c r="AF1723" t="s">
        <v>84</v>
      </c>
      <c r="AG1723" t="s">
        <v>354</v>
      </c>
      <c r="AH1723" t="s">
        <v>71</v>
      </c>
      <c r="AI1723" t="s">
        <v>533</v>
      </c>
      <c r="AJ1723" t="s">
        <v>84</v>
      </c>
      <c r="AK1723" t="s">
        <v>155</v>
      </c>
      <c r="AL1723" t="s">
        <v>84</v>
      </c>
      <c r="AM1723" t="s">
        <v>84</v>
      </c>
      <c r="AN1723" t="s">
        <v>147</v>
      </c>
      <c r="AO1723" t="s">
        <v>78</v>
      </c>
      <c r="AP1723" t="s">
        <v>169</v>
      </c>
      <c r="AQ1723" t="s">
        <v>333</v>
      </c>
      <c r="AR1723" t="s">
        <v>64</v>
      </c>
      <c r="AS1723" t="s">
        <v>117</v>
      </c>
      <c r="AT1723" t="s">
        <v>84</v>
      </c>
      <c r="AU1723" t="s">
        <v>5291</v>
      </c>
    </row>
    <row r="1724" spans="1:47" hidden="1" x14ac:dyDescent="0.3">
      <c r="A1724" t="s">
        <v>7787</v>
      </c>
      <c r="B1724" t="s">
        <v>7788</v>
      </c>
      <c r="C1724" s="1" t="str">
        <f t="shared" si="158"/>
        <v>21:1154</v>
      </c>
      <c r="D1724" s="1" t="str">
        <f t="shared" si="159"/>
        <v>21:0325</v>
      </c>
      <c r="E1724" t="s">
        <v>7789</v>
      </c>
      <c r="F1724" t="s">
        <v>7790</v>
      </c>
      <c r="H1724">
        <v>64.889799999999994</v>
      </c>
      <c r="I1724">
        <v>-110.32</v>
      </c>
      <c r="J1724" s="1" t="str">
        <f t="shared" si="160"/>
        <v>Lake sediments</v>
      </c>
      <c r="K1724" s="1" t="str">
        <f t="shared" si="161"/>
        <v>Unknown</v>
      </c>
      <c r="L1724" t="s">
        <v>84</v>
      </c>
      <c r="M1724" t="s">
        <v>91</v>
      </c>
      <c r="N1724" t="s">
        <v>60</v>
      </c>
      <c r="O1724" t="s">
        <v>345</v>
      </c>
      <c r="P1724" t="s">
        <v>300</v>
      </c>
      <c r="Q1724" t="s">
        <v>84</v>
      </c>
      <c r="R1724" t="s">
        <v>218</v>
      </c>
      <c r="S1724" t="s">
        <v>181</v>
      </c>
      <c r="T1724" t="s">
        <v>814</v>
      </c>
      <c r="U1724" t="s">
        <v>81</v>
      </c>
      <c r="V1724" t="s">
        <v>154</v>
      </c>
      <c r="W1724" t="s">
        <v>836</v>
      </c>
      <c r="X1724" t="s">
        <v>181</v>
      </c>
      <c r="Y1724" t="s">
        <v>84</v>
      </c>
      <c r="Z1724" t="s">
        <v>84</v>
      </c>
      <c r="AA1724" t="s">
        <v>276</v>
      </c>
      <c r="AB1724" t="s">
        <v>549</v>
      </c>
      <c r="AC1724" t="s">
        <v>84</v>
      </c>
      <c r="AD1724" t="s">
        <v>285</v>
      </c>
      <c r="AE1724" t="s">
        <v>178</v>
      </c>
      <c r="AF1724" t="s">
        <v>84</v>
      </c>
      <c r="AG1724" t="s">
        <v>156</v>
      </c>
      <c r="AH1724" t="s">
        <v>71</v>
      </c>
      <c r="AI1724" t="s">
        <v>74</v>
      </c>
      <c r="AJ1724" t="s">
        <v>84</v>
      </c>
      <c r="AK1724" t="s">
        <v>167</v>
      </c>
      <c r="AL1724" t="s">
        <v>84</v>
      </c>
      <c r="AM1724" t="s">
        <v>84</v>
      </c>
      <c r="AN1724" t="s">
        <v>78</v>
      </c>
      <c r="AO1724" t="s">
        <v>78</v>
      </c>
      <c r="AP1724" t="s">
        <v>364</v>
      </c>
      <c r="AQ1724" t="s">
        <v>398</v>
      </c>
      <c r="AR1724" t="s">
        <v>64</v>
      </c>
      <c r="AS1724" t="s">
        <v>147</v>
      </c>
      <c r="AT1724" t="s">
        <v>84</v>
      </c>
      <c r="AU1724" t="s">
        <v>7791</v>
      </c>
    </row>
    <row r="1725" spans="1:47" hidden="1" x14ac:dyDescent="0.3">
      <c r="A1725" t="s">
        <v>7792</v>
      </c>
      <c r="B1725" t="s">
        <v>7793</v>
      </c>
      <c r="C1725" s="1" t="str">
        <f t="shared" si="158"/>
        <v>21:1154</v>
      </c>
      <c r="D1725" s="1" t="str">
        <f t="shared" si="159"/>
        <v>21:0325</v>
      </c>
      <c r="E1725" t="s">
        <v>7794</v>
      </c>
      <c r="F1725" t="s">
        <v>7795</v>
      </c>
      <c r="H1725">
        <v>64.905500000000004</v>
      </c>
      <c r="I1725">
        <v>-110.405</v>
      </c>
      <c r="J1725" s="1" t="str">
        <f t="shared" si="160"/>
        <v>Lake sediments</v>
      </c>
      <c r="K1725" s="1" t="str">
        <f t="shared" si="161"/>
        <v>Unknown</v>
      </c>
      <c r="L1725" t="s">
        <v>84</v>
      </c>
      <c r="M1725" t="s">
        <v>253</v>
      </c>
      <c r="N1725" t="s">
        <v>53</v>
      </c>
      <c r="O1725" t="s">
        <v>203</v>
      </c>
      <c r="P1725" t="s">
        <v>78</v>
      </c>
      <c r="Q1725" t="s">
        <v>84</v>
      </c>
      <c r="R1725" t="s">
        <v>101</v>
      </c>
      <c r="S1725" t="s">
        <v>116</v>
      </c>
      <c r="T1725" t="s">
        <v>98</v>
      </c>
      <c r="U1725" t="s">
        <v>259</v>
      </c>
      <c r="V1725" t="s">
        <v>259</v>
      </c>
      <c r="W1725" t="s">
        <v>2655</v>
      </c>
      <c r="X1725" t="s">
        <v>116</v>
      </c>
      <c r="Y1725" t="s">
        <v>84</v>
      </c>
      <c r="Z1725" t="s">
        <v>84</v>
      </c>
      <c r="AA1725" t="s">
        <v>225</v>
      </c>
      <c r="AB1725" t="s">
        <v>4037</v>
      </c>
      <c r="AC1725" t="s">
        <v>84</v>
      </c>
      <c r="AD1725" t="s">
        <v>820</v>
      </c>
      <c r="AE1725" t="s">
        <v>114</v>
      </c>
      <c r="AF1725" t="s">
        <v>84</v>
      </c>
      <c r="AG1725" t="s">
        <v>814</v>
      </c>
      <c r="AH1725" t="s">
        <v>194</v>
      </c>
      <c r="AI1725" t="s">
        <v>52</v>
      </c>
      <c r="AJ1725" t="s">
        <v>84</v>
      </c>
      <c r="AK1725" t="s">
        <v>55</v>
      </c>
      <c r="AL1725" t="s">
        <v>84</v>
      </c>
      <c r="AM1725" t="s">
        <v>84</v>
      </c>
      <c r="AN1725" t="s">
        <v>139</v>
      </c>
      <c r="AO1725" t="s">
        <v>78</v>
      </c>
      <c r="AP1725" t="s">
        <v>473</v>
      </c>
      <c r="AQ1725" t="s">
        <v>126</v>
      </c>
      <c r="AR1725" t="s">
        <v>64</v>
      </c>
      <c r="AS1725" t="s">
        <v>259</v>
      </c>
      <c r="AT1725" t="s">
        <v>84</v>
      </c>
      <c r="AU1725" t="s">
        <v>101</v>
      </c>
    </row>
    <row r="1726" spans="1:47" hidden="1" x14ac:dyDescent="0.3">
      <c r="A1726" t="s">
        <v>7796</v>
      </c>
      <c r="B1726" t="s">
        <v>7797</v>
      </c>
      <c r="C1726" s="1" t="str">
        <f t="shared" si="158"/>
        <v>21:1154</v>
      </c>
      <c r="D1726" s="1" t="str">
        <f t="shared" si="159"/>
        <v>21:0325</v>
      </c>
      <c r="E1726" t="s">
        <v>7798</v>
      </c>
      <c r="F1726" t="s">
        <v>7799</v>
      </c>
      <c r="H1726">
        <v>64.946399999999997</v>
      </c>
      <c r="I1726">
        <v>-110.432</v>
      </c>
      <c r="J1726" s="1" t="str">
        <f t="shared" si="160"/>
        <v>Lake sediments</v>
      </c>
      <c r="K1726" s="1" t="str">
        <f t="shared" si="161"/>
        <v>Unknown</v>
      </c>
      <c r="L1726" t="s">
        <v>84</v>
      </c>
      <c r="M1726" t="s">
        <v>355</v>
      </c>
      <c r="N1726" t="s">
        <v>181</v>
      </c>
      <c r="O1726" t="s">
        <v>345</v>
      </c>
      <c r="P1726" t="s">
        <v>79</v>
      </c>
      <c r="Q1726" t="s">
        <v>84</v>
      </c>
      <c r="R1726" t="s">
        <v>548</v>
      </c>
      <c r="S1726" t="s">
        <v>63</v>
      </c>
      <c r="T1726" t="s">
        <v>363</v>
      </c>
      <c r="U1726" t="s">
        <v>56</v>
      </c>
      <c r="V1726" t="s">
        <v>154</v>
      </c>
      <c r="W1726" t="s">
        <v>300</v>
      </c>
      <c r="X1726" t="s">
        <v>116</v>
      </c>
      <c r="Y1726" t="s">
        <v>84</v>
      </c>
      <c r="Z1726" t="s">
        <v>84</v>
      </c>
      <c r="AA1726" t="s">
        <v>223</v>
      </c>
      <c r="AB1726" t="s">
        <v>221</v>
      </c>
      <c r="AC1726" t="s">
        <v>84</v>
      </c>
      <c r="AD1726" t="s">
        <v>253</v>
      </c>
      <c r="AE1726" t="s">
        <v>419</v>
      </c>
      <c r="AF1726" t="s">
        <v>84</v>
      </c>
      <c r="AG1726" t="s">
        <v>272</v>
      </c>
      <c r="AH1726" t="s">
        <v>71</v>
      </c>
      <c r="AI1726" t="s">
        <v>80</v>
      </c>
      <c r="AJ1726" t="s">
        <v>84</v>
      </c>
      <c r="AK1726" t="s">
        <v>421</v>
      </c>
      <c r="AL1726" t="s">
        <v>84</v>
      </c>
      <c r="AM1726" t="s">
        <v>84</v>
      </c>
      <c r="AN1726" t="s">
        <v>78</v>
      </c>
      <c r="AO1726" t="s">
        <v>78</v>
      </c>
      <c r="AP1726" t="s">
        <v>929</v>
      </c>
      <c r="AQ1726" t="s">
        <v>60</v>
      </c>
      <c r="AR1726" t="s">
        <v>64</v>
      </c>
      <c r="AS1726" t="s">
        <v>147</v>
      </c>
      <c r="AT1726" t="s">
        <v>84</v>
      </c>
      <c r="AU1726" t="s">
        <v>7800</v>
      </c>
    </row>
    <row r="1727" spans="1:47" hidden="1" x14ac:dyDescent="0.3">
      <c r="A1727" t="s">
        <v>7801</v>
      </c>
      <c r="B1727" t="s">
        <v>7802</v>
      </c>
      <c r="C1727" s="1" t="str">
        <f t="shared" si="158"/>
        <v>21:1154</v>
      </c>
      <c r="D1727" s="1" t="str">
        <f t="shared" si="159"/>
        <v>21:0325</v>
      </c>
      <c r="E1727" t="s">
        <v>7803</v>
      </c>
      <c r="F1727" t="s">
        <v>7804</v>
      </c>
      <c r="H1727">
        <v>64.989699999999999</v>
      </c>
      <c r="I1727">
        <v>-110.413</v>
      </c>
      <c r="J1727" s="1" t="str">
        <f t="shared" si="160"/>
        <v>Lake sediments</v>
      </c>
      <c r="K1727" s="1" t="str">
        <f t="shared" si="161"/>
        <v>Unknown</v>
      </c>
      <c r="L1727" t="s">
        <v>84</v>
      </c>
      <c r="M1727" t="s">
        <v>82</v>
      </c>
      <c r="N1727" t="s">
        <v>60</v>
      </c>
      <c r="O1727" t="s">
        <v>189</v>
      </c>
      <c r="P1727" t="s">
        <v>78</v>
      </c>
      <c r="Q1727" t="s">
        <v>84</v>
      </c>
      <c r="R1727" t="s">
        <v>123</v>
      </c>
      <c r="S1727" t="s">
        <v>181</v>
      </c>
      <c r="T1727" t="s">
        <v>354</v>
      </c>
      <c r="U1727" t="s">
        <v>81</v>
      </c>
      <c r="V1727" t="s">
        <v>95</v>
      </c>
      <c r="W1727" t="s">
        <v>1473</v>
      </c>
      <c r="X1727" t="s">
        <v>63</v>
      </c>
      <c r="Y1727" t="s">
        <v>84</v>
      </c>
      <c r="Z1727" t="s">
        <v>84</v>
      </c>
      <c r="AA1727" t="s">
        <v>98</v>
      </c>
      <c r="AB1727" t="s">
        <v>606</v>
      </c>
      <c r="AC1727" t="s">
        <v>84</v>
      </c>
      <c r="AD1727" t="s">
        <v>77</v>
      </c>
      <c r="AE1727" t="s">
        <v>287</v>
      </c>
      <c r="AF1727" t="s">
        <v>84</v>
      </c>
      <c r="AG1727" t="s">
        <v>156</v>
      </c>
      <c r="AH1727" t="s">
        <v>71</v>
      </c>
      <c r="AI1727" t="s">
        <v>430</v>
      </c>
      <c r="AJ1727" t="s">
        <v>84</v>
      </c>
      <c r="AK1727" t="s">
        <v>355</v>
      </c>
      <c r="AL1727" t="s">
        <v>84</v>
      </c>
      <c r="AM1727" t="s">
        <v>84</v>
      </c>
      <c r="AN1727" t="s">
        <v>78</v>
      </c>
      <c r="AO1727" t="s">
        <v>78</v>
      </c>
      <c r="AP1727" t="s">
        <v>169</v>
      </c>
      <c r="AQ1727" t="s">
        <v>348</v>
      </c>
      <c r="AR1727" t="s">
        <v>64</v>
      </c>
      <c r="AS1727" t="s">
        <v>82</v>
      </c>
      <c r="AT1727" t="s">
        <v>84</v>
      </c>
      <c r="AU1727" t="s">
        <v>7805</v>
      </c>
    </row>
    <row r="1728" spans="1:47" hidden="1" x14ac:dyDescent="0.3">
      <c r="A1728" t="s">
        <v>7806</v>
      </c>
      <c r="B1728" t="s">
        <v>7807</v>
      </c>
      <c r="C1728" s="1" t="str">
        <f t="shared" si="158"/>
        <v>21:1154</v>
      </c>
      <c r="D1728" s="1" t="str">
        <f t="shared" si="159"/>
        <v>21:0325</v>
      </c>
      <c r="E1728" t="s">
        <v>7808</v>
      </c>
      <c r="F1728" t="s">
        <v>7809</v>
      </c>
      <c r="H1728">
        <v>64.994100000000003</v>
      </c>
      <c r="I1728">
        <v>-110.342</v>
      </c>
      <c r="J1728" s="1" t="str">
        <f t="shared" si="160"/>
        <v>Lake sediments</v>
      </c>
      <c r="K1728" s="1" t="str">
        <f t="shared" si="161"/>
        <v>Unknown</v>
      </c>
      <c r="L1728" t="s">
        <v>84</v>
      </c>
      <c r="M1728" t="s">
        <v>56</v>
      </c>
      <c r="N1728" t="s">
        <v>60</v>
      </c>
      <c r="O1728" t="s">
        <v>203</v>
      </c>
      <c r="P1728" t="s">
        <v>78</v>
      </c>
      <c r="Q1728" t="s">
        <v>84</v>
      </c>
      <c r="R1728" t="s">
        <v>145</v>
      </c>
      <c r="S1728" t="s">
        <v>97</v>
      </c>
      <c r="T1728" t="s">
        <v>284</v>
      </c>
      <c r="U1728" t="s">
        <v>259</v>
      </c>
      <c r="V1728" t="s">
        <v>61</v>
      </c>
      <c r="W1728" t="s">
        <v>728</v>
      </c>
      <c r="X1728" t="s">
        <v>119</v>
      </c>
      <c r="Y1728" t="s">
        <v>84</v>
      </c>
      <c r="Z1728" t="s">
        <v>84</v>
      </c>
      <c r="AA1728" t="s">
        <v>334</v>
      </c>
      <c r="AB1728" t="s">
        <v>487</v>
      </c>
      <c r="AC1728" t="s">
        <v>84</v>
      </c>
      <c r="AD1728" t="s">
        <v>222</v>
      </c>
      <c r="AE1728" t="s">
        <v>162</v>
      </c>
      <c r="AF1728" t="s">
        <v>84</v>
      </c>
      <c r="AG1728" t="s">
        <v>308</v>
      </c>
      <c r="AH1728" t="s">
        <v>983</v>
      </c>
      <c r="AI1728" t="s">
        <v>298</v>
      </c>
      <c r="AJ1728" t="s">
        <v>84</v>
      </c>
      <c r="AK1728" t="s">
        <v>153</v>
      </c>
      <c r="AL1728" t="s">
        <v>84</v>
      </c>
      <c r="AM1728" t="s">
        <v>84</v>
      </c>
      <c r="AN1728" t="s">
        <v>78</v>
      </c>
      <c r="AO1728" t="s">
        <v>137</v>
      </c>
      <c r="AP1728" t="s">
        <v>169</v>
      </c>
      <c r="AQ1728" t="s">
        <v>271</v>
      </c>
      <c r="AR1728" t="s">
        <v>64</v>
      </c>
      <c r="AS1728" t="s">
        <v>246</v>
      </c>
      <c r="AT1728" t="s">
        <v>84</v>
      </c>
      <c r="AU1728" t="s">
        <v>7810</v>
      </c>
    </row>
    <row r="1729" spans="1:47" hidden="1" x14ac:dyDescent="0.3">
      <c r="A1729" t="s">
        <v>7811</v>
      </c>
      <c r="B1729" t="s">
        <v>7812</v>
      </c>
      <c r="C1729" s="1" t="str">
        <f t="shared" si="158"/>
        <v>21:1154</v>
      </c>
      <c r="D1729" s="1" t="str">
        <f t="shared" si="159"/>
        <v>21:0325</v>
      </c>
      <c r="E1729" t="s">
        <v>7813</v>
      </c>
      <c r="F1729" t="s">
        <v>7814</v>
      </c>
      <c r="H1729">
        <v>64.950400000000002</v>
      </c>
      <c r="I1729">
        <v>-110.315</v>
      </c>
      <c r="J1729" s="1" t="str">
        <f t="shared" si="160"/>
        <v>Lake sediments</v>
      </c>
      <c r="K1729" s="1" t="str">
        <f t="shared" si="161"/>
        <v>Unknown</v>
      </c>
      <c r="L1729" t="s">
        <v>84</v>
      </c>
      <c r="M1729" t="s">
        <v>147</v>
      </c>
      <c r="N1729" t="s">
        <v>60</v>
      </c>
      <c r="O1729" t="s">
        <v>245</v>
      </c>
      <c r="P1729" t="s">
        <v>78</v>
      </c>
      <c r="Q1729" t="s">
        <v>84</v>
      </c>
      <c r="R1729" t="s">
        <v>131</v>
      </c>
      <c r="S1729" t="s">
        <v>181</v>
      </c>
      <c r="T1729" t="s">
        <v>354</v>
      </c>
      <c r="U1729" t="s">
        <v>81</v>
      </c>
      <c r="V1729" t="s">
        <v>95</v>
      </c>
      <c r="W1729" t="s">
        <v>697</v>
      </c>
      <c r="X1729" t="s">
        <v>97</v>
      </c>
      <c r="Y1729" t="s">
        <v>84</v>
      </c>
      <c r="Z1729" t="s">
        <v>84</v>
      </c>
      <c r="AA1729" t="s">
        <v>98</v>
      </c>
      <c r="AB1729" t="s">
        <v>66</v>
      </c>
      <c r="AC1729" t="s">
        <v>84</v>
      </c>
      <c r="AD1729" t="s">
        <v>480</v>
      </c>
      <c r="AE1729" t="s">
        <v>507</v>
      </c>
      <c r="AF1729" t="s">
        <v>84</v>
      </c>
      <c r="AG1729" t="s">
        <v>164</v>
      </c>
      <c r="AH1729" t="s">
        <v>71</v>
      </c>
      <c r="AI1729" t="s">
        <v>332</v>
      </c>
      <c r="AJ1729" t="s">
        <v>84</v>
      </c>
      <c r="AK1729" t="s">
        <v>355</v>
      </c>
      <c r="AL1729" t="s">
        <v>84</v>
      </c>
      <c r="AM1729" t="s">
        <v>84</v>
      </c>
      <c r="AN1729" t="s">
        <v>61</v>
      </c>
      <c r="AO1729" t="s">
        <v>154</v>
      </c>
      <c r="AP1729" t="s">
        <v>464</v>
      </c>
      <c r="AQ1729" t="s">
        <v>398</v>
      </c>
      <c r="AR1729" t="s">
        <v>64</v>
      </c>
      <c r="AS1729" t="s">
        <v>77</v>
      </c>
      <c r="AT1729" t="s">
        <v>84</v>
      </c>
      <c r="AU1729" t="s">
        <v>7815</v>
      </c>
    </row>
    <row r="1730" spans="1:47" hidden="1" x14ac:dyDescent="0.3">
      <c r="A1730" t="s">
        <v>7816</v>
      </c>
      <c r="B1730" t="s">
        <v>7817</v>
      </c>
      <c r="C1730" s="1" t="str">
        <f t="shared" si="158"/>
        <v>21:1154</v>
      </c>
      <c r="D1730" s="1" t="str">
        <f t="shared" si="159"/>
        <v>21:0325</v>
      </c>
      <c r="E1730" t="s">
        <v>7818</v>
      </c>
      <c r="F1730" t="s">
        <v>7819</v>
      </c>
      <c r="H1730">
        <v>64.935500000000005</v>
      </c>
      <c r="I1730">
        <v>-110.241</v>
      </c>
      <c r="J1730" s="1" t="str">
        <f t="shared" si="160"/>
        <v>Lake sediments</v>
      </c>
      <c r="K1730" s="1" t="str">
        <f t="shared" si="161"/>
        <v>Unknown</v>
      </c>
      <c r="L1730" t="s">
        <v>84</v>
      </c>
      <c r="M1730" t="s">
        <v>126</v>
      </c>
      <c r="N1730" t="s">
        <v>116</v>
      </c>
      <c r="O1730" t="s">
        <v>245</v>
      </c>
      <c r="P1730" t="s">
        <v>78</v>
      </c>
      <c r="Q1730" t="s">
        <v>84</v>
      </c>
      <c r="R1730" t="s">
        <v>176</v>
      </c>
      <c r="S1730" t="s">
        <v>60</v>
      </c>
      <c r="T1730" t="s">
        <v>318</v>
      </c>
      <c r="U1730" t="s">
        <v>81</v>
      </c>
      <c r="V1730" t="s">
        <v>259</v>
      </c>
      <c r="W1730" t="s">
        <v>1369</v>
      </c>
      <c r="X1730" t="s">
        <v>56</v>
      </c>
      <c r="Y1730" t="s">
        <v>84</v>
      </c>
      <c r="Z1730" t="s">
        <v>84</v>
      </c>
      <c r="AA1730" t="s">
        <v>183</v>
      </c>
      <c r="AB1730" t="s">
        <v>4037</v>
      </c>
      <c r="AC1730" t="s">
        <v>84</v>
      </c>
      <c r="AD1730" t="s">
        <v>222</v>
      </c>
      <c r="AE1730" t="s">
        <v>72</v>
      </c>
      <c r="AF1730" t="s">
        <v>84</v>
      </c>
      <c r="AG1730" t="s">
        <v>164</v>
      </c>
      <c r="AH1730" t="s">
        <v>71</v>
      </c>
      <c r="AI1730" t="s">
        <v>264</v>
      </c>
      <c r="AJ1730" t="s">
        <v>84</v>
      </c>
      <c r="AK1730" t="s">
        <v>126</v>
      </c>
      <c r="AL1730" t="s">
        <v>84</v>
      </c>
      <c r="AM1730" t="s">
        <v>84</v>
      </c>
      <c r="AN1730" t="s">
        <v>137</v>
      </c>
      <c r="AO1730" t="s">
        <v>78</v>
      </c>
      <c r="AP1730" t="s">
        <v>340</v>
      </c>
      <c r="AQ1730" t="s">
        <v>61</v>
      </c>
      <c r="AR1730" t="s">
        <v>64</v>
      </c>
      <c r="AS1730" t="s">
        <v>259</v>
      </c>
      <c r="AT1730" t="s">
        <v>84</v>
      </c>
      <c r="AU1730" t="s">
        <v>7820</v>
      </c>
    </row>
    <row r="1731" spans="1:47" hidden="1" x14ac:dyDescent="0.3">
      <c r="A1731" t="s">
        <v>7821</v>
      </c>
      <c r="B1731" t="s">
        <v>7822</v>
      </c>
      <c r="C1731" s="1" t="str">
        <f t="shared" si="158"/>
        <v>21:1154</v>
      </c>
      <c r="D1731" s="1" t="str">
        <f t="shared" si="159"/>
        <v>21:0325</v>
      </c>
      <c r="E1731" t="s">
        <v>7823</v>
      </c>
      <c r="F1731" t="s">
        <v>7824</v>
      </c>
      <c r="H1731">
        <v>64.993899999999996</v>
      </c>
      <c r="I1731">
        <v>-110.21299999999999</v>
      </c>
      <c r="J1731" s="1" t="str">
        <f t="shared" si="160"/>
        <v>Lake sediments</v>
      </c>
      <c r="K1731" s="1" t="str">
        <f t="shared" si="161"/>
        <v>Unknown</v>
      </c>
      <c r="L1731" t="s">
        <v>84</v>
      </c>
      <c r="M1731" t="s">
        <v>81</v>
      </c>
      <c r="N1731" t="s">
        <v>97</v>
      </c>
      <c r="O1731" t="s">
        <v>360</v>
      </c>
      <c r="P1731" t="s">
        <v>126</v>
      </c>
      <c r="Q1731" t="s">
        <v>84</v>
      </c>
      <c r="R1731" t="s">
        <v>83</v>
      </c>
      <c r="S1731" t="s">
        <v>97</v>
      </c>
      <c r="T1731" t="s">
        <v>120</v>
      </c>
      <c r="U1731" t="s">
        <v>81</v>
      </c>
      <c r="V1731" t="s">
        <v>154</v>
      </c>
      <c r="W1731" t="s">
        <v>1473</v>
      </c>
      <c r="X1731" t="s">
        <v>97</v>
      </c>
      <c r="Y1731" t="s">
        <v>84</v>
      </c>
      <c r="Z1731" t="s">
        <v>84</v>
      </c>
      <c r="AA1731" t="s">
        <v>336</v>
      </c>
      <c r="AB1731" t="s">
        <v>408</v>
      </c>
      <c r="AC1731" t="s">
        <v>84</v>
      </c>
      <c r="AD1731" t="s">
        <v>471</v>
      </c>
      <c r="AE1731" t="s">
        <v>162</v>
      </c>
      <c r="AF1731" t="s">
        <v>84</v>
      </c>
      <c r="AG1731" t="s">
        <v>164</v>
      </c>
      <c r="AH1731" t="s">
        <v>71</v>
      </c>
      <c r="AI1731" t="s">
        <v>321</v>
      </c>
      <c r="AJ1731" t="s">
        <v>84</v>
      </c>
      <c r="AK1731" t="s">
        <v>153</v>
      </c>
      <c r="AL1731" t="s">
        <v>84</v>
      </c>
      <c r="AM1731" t="s">
        <v>84</v>
      </c>
      <c r="AN1731" t="s">
        <v>259</v>
      </c>
      <c r="AO1731" t="s">
        <v>78</v>
      </c>
      <c r="AP1731" t="s">
        <v>72</v>
      </c>
      <c r="AQ1731" t="s">
        <v>355</v>
      </c>
      <c r="AR1731" t="s">
        <v>64</v>
      </c>
      <c r="AS1731" t="s">
        <v>82</v>
      </c>
      <c r="AT1731" t="s">
        <v>84</v>
      </c>
      <c r="AU1731" t="s">
        <v>7825</v>
      </c>
    </row>
    <row r="1732" spans="1:47" hidden="1" x14ac:dyDescent="0.3">
      <c r="A1732" t="s">
        <v>7826</v>
      </c>
      <c r="B1732" t="s">
        <v>7827</v>
      </c>
      <c r="C1732" s="1" t="str">
        <f t="shared" si="158"/>
        <v>21:1154</v>
      </c>
      <c r="D1732" s="1" t="str">
        <f t="shared" si="159"/>
        <v>21:0325</v>
      </c>
      <c r="E1732" t="s">
        <v>7828</v>
      </c>
      <c r="F1732" t="s">
        <v>7829</v>
      </c>
      <c r="H1732">
        <v>64.986900000000006</v>
      </c>
      <c r="I1732">
        <v>-110.124</v>
      </c>
      <c r="J1732" s="1" t="str">
        <f t="shared" si="160"/>
        <v>Lake sediments</v>
      </c>
      <c r="K1732" s="1" t="str">
        <f t="shared" si="161"/>
        <v>Unknown</v>
      </c>
      <c r="L1732" t="s">
        <v>84</v>
      </c>
      <c r="M1732" t="s">
        <v>481</v>
      </c>
      <c r="N1732" t="s">
        <v>53</v>
      </c>
      <c r="O1732" t="s">
        <v>650</v>
      </c>
      <c r="P1732" t="s">
        <v>139</v>
      </c>
      <c r="Q1732" t="s">
        <v>84</v>
      </c>
      <c r="R1732" t="s">
        <v>363</v>
      </c>
      <c r="S1732" t="s">
        <v>97</v>
      </c>
      <c r="T1732" t="s">
        <v>93</v>
      </c>
      <c r="U1732" t="s">
        <v>56</v>
      </c>
      <c r="V1732" t="s">
        <v>154</v>
      </c>
      <c r="W1732" t="s">
        <v>577</v>
      </c>
      <c r="X1732" t="s">
        <v>60</v>
      </c>
      <c r="Y1732" t="s">
        <v>84</v>
      </c>
      <c r="Z1732" t="s">
        <v>84</v>
      </c>
      <c r="AA1732" t="s">
        <v>419</v>
      </c>
      <c r="AB1732" t="s">
        <v>428</v>
      </c>
      <c r="AC1732" t="s">
        <v>84</v>
      </c>
      <c r="AD1732" t="s">
        <v>122</v>
      </c>
      <c r="AE1732" t="s">
        <v>225</v>
      </c>
      <c r="AF1732" t="s">
        <v>84</v>
      </c>
      <c r="AG1732" t="s">
        <v>562</v>
      </c>
      <c r="AH1732" t="s">
        <v>71</v>
      </c>
      <c r="AI1732" t="s">
        <v>63</v>
      </c>
      <c r="AJ1732" t="s">
        <v>84</v>
      </c>
      <c r="AK1732" t="s">
        <v>398</v>
      </c>
      <c r="AL1732" t="s">
        <v>84</v>
      </c>
      <c r="AM1732" t="s">
        <v>84</v>
      </c>
      <c r="AN1732" t="s">
        <v>78</v>
      </c>
      <c r="AO1732" t="s">
        <v>78</v>
      </c>
      <c r="AP1732" t="s">
        <v>208</v>
      </c>
      <c r="AQ1732" t="s">
        <v>56</v>
      </c>
      <c r="AR1732" t="s">
        <v>64</v>
      </c>
      <c r="AS1732" t="s">
        <v>117</v>
      </c>
      <c r="AT1732" t="s">
        <v>84</v>
      </c>
      <c r="AU1732" t="s">
        <v>7830</v>
      </c>
    </row>
    <row r="1733" spans="1:47" hidden="1" x14ac:dyDescent="0.3">
      <c r="A1733" t="s">
        <v>7831</v>
      </c>
      <c r="B1733" t="s">
        <v>7832</v>
      </c>
      <c r="C1733" s="1" t="str">
        <f t="shared" si="158"/>
        <v>21:1154</v>
      </c>
      <c r="D1733" s="1" t="str">
        <f t="shared" si="159"/>
        <v>21:0325</v>
      </c>
      <c r="E1733" t="s">
        <v>7833</v>
      </c>
      <c r="F1733" t="s">
        <v>7834</v>
      </c>
      <c r="H1733">
        <v>64.936199999999999</v>
      </c>
      <c r="I1733">
        <v>-110.125</v>
      </c>
      <c r="J1733" s="1" t="str">
        <f t="shared" si="160"/>
        <v>Lake sediments</v>
      </c>
      <c r="K1733" s="1" t="str">
        <f t="shared" si="161"/>
        <v>Unknown</v>
      </c>
      <c r="L1733" t="s">
        <v>84</v>
      </c>
      <c r="M1733" t="s">
        <v>333</v>
      </c>
      <c r="N1733" t="s">
        <v>63</v>
      </c>
      <c r="O1733" t="s">
        <v>360</v>
      </c>
      <c r="P1733" t="s">
        <v>95</v>
      </c>
      <c r="Q1733" t="s">
        <v>84</v>
      </c>
      <c r="R1733" t="s">
        <v>132</v>
      </c>
      <c r="S1733" t="s">
        <v>181</v>
      </c>
      <c r="T1733" t="s">
        <v>354</v>
      </c>
      <c r="U1733" t="s">
        <v>81</v>
      </c>
      <c r="V1733" t="s">
        <v>61</v>
      </c>
      <c r="W1733" t="s">
        <v>300</v>
      </c>
      <c r="X1733" t="s">
        <v>119</v>
      </c>
      <c r="Y1733" t="s">
        <v>84</v>
      </c>
      <c r="Z1733" t="s">
        <v>84</v>
      </c>
      <c r="AA1733" t="s">
        <v>149</v>
      </c>
      <c r="AB1733" t="s">
        <v>134</v>
      </c>
      <c r="AC1733" t="s">
        <v>84</v>
      </c>
      <c r="AD1733" t="s">
        <v>193</v>
      </c>
      <c r="AE1733" t="s">
        <v>176</v>
      </c>
      <c r="AF1733" t="s">
        <v>84</v>
      </c>
      <c r="AG1733" t="s">
        <v>354</v>
      </c>
      <c r="AH1733" t="s">
        <v>194</v>
      </c>
      <c r="AI1733" t="s">
        <v>226</v>
      </c>
      <c r="AJ1733" t="s">
        <v>84</v>
      </c>
      <c r="AK1733" t="s">
        <v>124</v>
      </c>
      <c r="AL1733" t="s">
        <v>84</v>
      </c>
      <c r="AM1733" t="s">
        <v>84</v>
      </c>
      <c r="AN1733" t="s">
        <v>78</v>
      </c>
      <c r="AO1733" t="s">
        <v>78</v>
      </c>
      <c r="AP1733" t="s">
        <v>232</v>
      </c>
      <c r="AQ1733" t="s">
        <v>56</v>
      </c>
      <c r="AR1733" t="s">
        <v>64</v>
      </c>
      <c r="AS1733" t="s">
        <v>126</v>
      </c>
      <c r="AT1733" t="s">
        <v>84</v>
      </c>
      <c r="AU1733" t="s">
        <v>7835</v>
      </c>
    </row>
  </sheetData>
  <autoFilter ref="A1:K1733">
    <filterColumn colId="0" hiddenButton="1"/>
    <filterColumn colId="1" hiddenButton="1"/>
    <filterColumn colId="3">
      <filters>
        <filter val="21:0044"/>
      </filters>
    </filterColumn>
    <filterColumn colId="4" hiddenButton="1"/>
    <filterColumn colId="5" hiddenButton="1"/>
    <filterColumn colId="7" hiddenButton="1"/>
    <filterColumn colId="8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svy210044_pkg_0066c.xlsx</vt:lpstr>
      <vt:lpstr>pkg_0066c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2025-05-23T10:29:45Z</dcterms:created>
  <dcterms:modified xsi:type="dcterms:W3CDTF">2025-05-30T05:09:46Z</dcterms:modified>
</cp:coreProperties>
</file>