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dogs_v4\db_export\xls\bdl\"/>
    </mc:Choice>
  </mc:AlternateContent>
  <bookViews>
    <workbookView xWindow="120" yWindow="96" windowWidth="23892" windowHeight="14532"/>
  </bookViews>
  <sheets>
    <sheet name="bdl310018_pkg_0326c.xlsx" sheetId="1" r:id="rId1"/>
  </sheets>
  <definedNames>
    <definedName name="_xlnm._FilterDatabase" localSheetId="0" hidden="1">bdl310018_pkg_0326c.xlsx!$A$1:$K$60</definedName>
    <definedName name="pkg_0326c">bdl310018_pkg_0326c.xlsx!$A$1:$AV$60</definedName>
  </definedNames>
  <calcPr calcId="152511"/>
</workbook>
</file>

<file path=xl/calcChain.xml><?xml version="1.0" encoding="utf-8"?>
<calcChain xmlns="http://schemas.openxmlformats.org/spreadsheetml/2006/main">
  <c r="K2" i="1" l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8" i="1"/>
  <c r="K39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J2" i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8" i="1"/>
  <c r="J39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G18" i="1"/>
  <c r="G37" i="1"/>
  <c r="G40" i="1"/>
  <c r="G41" i="1"/>
  <c r="G42" i="1"/>
  <c r="G43" i="1"/>
  <c r="G60" i="1"/>
  <c r="C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D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</calcChain>
</file>

<file path=xl/sharedStrings.xml><?xml version="1.0" encoding="utf-8"?>
<sst xmlns="http://schemas.openxmlformats.org/spreadsheetml/2006/main" count="2467" uniqueCount="1232">
  <si>
    <t>Lab_Sample_Identifier</t>
  </si>
  <si>
    <t>Lab_Key</t>
  </si>
  <si>
    <t>Bundle_Key</t>
  </si>
  <si>
    <t>Survey_Key</t>
  </si>
  <si>
    <t>Site_Key</t>
  </si>
  <si>
    <t>Field_Key</t>
  </si>
  <si>
    <t>Control_Reference_ID</t>
  </si>
  <si>
    <t>Latitude_NAD83</t>
  </si>
  <si>
    <t>Longitude_NAD83</t>
  </si>
  <si>
    <t>Sample_Type_Name_en</t>
  </si>
  <si>
    <t>Preparation_Method_Name_en</t>
  </si>
  <si>
    <t>Ag_ICPMS</t>
  </si>
  <si>
    <t>Al_ICPMS</t>
  </si>
  <si>
    <t>As_ICPMS</t>
  </si>
  <si>
    <t>Au_ICPMS</t>
  </si>
  <si>
    <t>B_ICPMS</t>
  </si>
  <si>
    <t>Ba_ICPMS</t>
  </si>
  <si>
    <t>Bi_ICPMS</t>
  </si>
  <si>
    <t>Ca_ICPMS</t>
  </si>
  <si>
    <t>Cd_ICPMS</t>
  </si>
  <si>
    <t>Co_ICPMS</t>
  </si>
  <si>
    <t>Cr_ICPMS</t>
  </si>
  <si>
    <t>Cu_ICPMS</t>
  </si>
  <si>
    <t>Fe_ICPMS</t>
  </si>
  <si>
    <t>Ga_ICPMS</t>
  </si>
  <si>
    <t>Hg_ICPMS</t>
  </si>
  <si>
    <t>K_ICPMS</t>
  </si>
  <si>
    <t>La_ICPMS</t>
  </si>
  <si>
    <t>Mg_ICPMS</t>
  </si>
  <si>
    <t>Mn_ICPMS</t>
  </si>
  <si>
    <t>Mo_ICPMS</t>
  </si>
  <si>
    <t>Na_ICPMS</t>
  </si>
  <si>
    <t>Ni_ICPMS</t>
  </si>
  <si>
    <t>P_ICPMS</t>
  </si>
  <si>
    <t>Pb_ICPMS</t>
  </si>
  <si>
    <t>S_ICPMS</t>
  </si>
  <si>
    <t>Sb_ICPMS</t>
  </si>
  <si>
    <t>Sc_ICPMS</t>
  </si>
  <si>
    <t>Se_ICPMS</t>
  </si>
  <si>
    <t>Sr_ICPMS</t>
  </si>
  <si>
    <t>Te_ICPMS</t>
  </si>
  <si>
    <t>Th_ICPMS</t>
  </si>
  <si>
    <t>Ti_ICPMS</t>
  </si>
  <si>
    <t>Tl_ICPMS</t>
  </si>
  <si>
    <t>U_ICPMS</t>
  </si>
  <si>
    <t>V_ICPMS</t>
  </si>
  <si>
    <t>W_ICPMS</t>
  </si>
  <si>
    <t>Zn_ICPMS</t>
  </si>
  <si>
    <t>037E  :056501:80:056503:10</t>
  </si>
  <si>
    <t>31:0016:000001</t>
  </si>
  <si>
    <t>31:0004:000002</t>
  </si>
  <si>
    <t>31:0004:000002:0001:0001:02</t>
  </si>
  <si>
    <t>21</t>
  </si>
  <si>
    <t>0.84</t>
  </si>
  <si>
    <t>0.2</t>
  </si>
  <si>
    <t>&lt;0.2</t>
  </si>
  <si>
    <t>1</t>
  </si>
  <si>
    <t>43.2</t>
  </si>
  <si>
    <t>0.04</t>
  </si>
  <si>
    <t>0.27</t>
  </si>
  <si>
    <t>0.05</t>
  </si>
  <si>
    <t>6.3</t>
  </si>
  <si>
    <t>27.5</t>
  </si>
  <si>
    <t>14.91</t>
  </si>
  <si>
    <t>2</t>
  </si>
  <si>
    <t>4.5</t>
  </si>
  <si>
    <t>11</t>
  </si>
  <si>
    <t>29.8</t>
  </si>
  <si>
    <t>0.48</t>
  </si>
  <si>
    <t>178</t>
  </si>
  <si>
    <t>0.33</t>
  </si>
  <si>
    <t>0.023</t>
  </si>
  <si>
    <t>13.4</t>
  </si>
  <si>
    <t>0.083</t>
  </si>
  <si>
    <t>5.67</t>
  </si>
  <si>
    <t>0.01</t>
  </si>
  <si>
    <t>&lt;0.02</t>
  </si>
  <si>
    <t>2.1</t>
  </si>
  <si>
    <t>0.1</t>
  </si>
  <si>
    <t>7.7</t>
  </si>
  <si>
    <t>17.7</t>
  </si>
  <si>
    <t>1210</t>
  </si>
  <si>
    <t>0.13</t>
  </si>
  <si>
    <t>42</t>
  </si>
  <si>
    <t>0.3</t>
  </si>
  <si>
    <t>35.1</t>
  </si>
  <si>
    <t>037E  :056502:00:------:--</t>
  </si>
  <si>
    <t>31:0016:000002</t>
  </si>
  <si>
    <t>31:0004:000001</t>
  </si>
  <si>
    <t>31:0004:000001:0001:0001:00</t>
  </si>
  <si>
    <t>38</t>
  </si>
  <si>
    <t>1.59</t>
  </si>
  <si>
    <t>0.4</t>
  </si>
  <si>
    <t>&lt;1</t>
  </si>
  <si>
    <t>63.9</t>
  </si>
  <si>
    <t>0.09</t>
  </si>
  <si>
    <t>0.06</t>
  </si>
  <si>
    <t>52.8</t>
  </si>
  <si>
    <t>27.85</t>
  </si>
  <si>
    <t>3.38</t>
  </si>
  <si>
    <t>7.8</t>
  </si>
  <si>
    <t>18</t>
  </si>
  <si>
    <t>0.24</t>
  </si>
  <si>
    <t>54.5</t>
  </si>
  <si>
    <t>0.83</t>
  </si>
  <si>
    <t>339</t>
  </si>
  <si>
    <t>0.82</t>
  </si>
  <si>
    <t>0.017</t>
  </si>
  <si>
    <t>24.4</t>
  </si>
  <si>
    <t>0.149</t>
  </si>
  <si>
    <t>10.37</t>
  </si>
  <si>
    <t>3.4</t>
  </si>
  <si>
    <t>10.6</t>
  </si>
  <si>
    <t>26.9</t>
  </si>
  <si>
    <t>1650</t>
  </si>
  <si>
    <t>0.23</t>
  </si>
  <si>
    <t>3.7</t>
  </si>
  <si>
    <t>73</t>
  </si>
  <si>
    <t>0.7</t>
  </si>
  <si>
    <t>54.4</t>
  </si>
  <si>
    <t>037E  :056503:10:------:--</t>
  </si>
  <si>
    <t>31:0016:000003</t>
  </si>
  <si>
    <t>31:0004:000002:0001:0001:01</t>
  </si>
  <si>
    <t>20</t>
  </si>
  <si>
    <t>43.1</t>
  </si>
  <si>
    <t>0.26</t>
  </si>
  <si>
    <t>6.6</t>
  </si>
  <si>
    <t>29.4</t>
  </si>
  <si>
    <t>14.76</t>
  </si>
  <si>
    <t>2.02</t>
  </si>
  <si>
    <t>5</t>
  </si>
  <si>
    <t>30.2</t>
  </si>
  <si>
    <t>180</t>
  </si>
  <si>
    <t>12.8</t>
  </si>
  <si>
    <t>0.079</t>
  </si>
  <si>
    <t>5.5</t>
  </si>
  <si>
    <t>7.6</t>
  </si>
  <si>
    <t>18.4</t>
  </si>
  <si>
    <t>1220</t>
  </si>
  <si>
    <t>35.9</t>
  </si>
  <si>
    <t>037E  :056504:20:056503:10</t>
  </si>
  <si>
    <t>31:0016:000004</t>
  </si>
  <si>
    <t>31:0004:000002:0002:0001:00</t>
  </si>
  <si>
    <t>0.79</t>
  </si>
  <si>
    <t>41</t>
  </si>
  <si>
    <t>0.03</t>
  </si>
  <si>
    <t>0.25</t>
  </si>
  <si>
    <t>6.1</t>
  </si>
  <si>
    <t>27</t>
  </si>
  <si>
    <t>15.73</t>
  </si>
  <si>
    <t>1.97</t>
  </si>
  <si>
    <t>4.3</t>
  </si>
  <si>
    <t>0.19</t>
  </si>
  <si>
    <t>28.5</t>
  </si>
  <si>
    <t>0.45</t>
  </si>
  <si>
    <t>170</t>
  </si>
  <si>
    <t>0.36</t>
  </si>
  <si>
    <t>0.022</t>
  </si>
  <si>
    <t>12.1</t>
  </si>
  <si>
    <t>0.077</t>
  </si>
  <si>
    <t>5.28</t>
  </si>
  <si>
    <t>7.4</t>
  </si>
  <si>
    <t>15.9</t>
  </si>
  <si>
    <t>1170</t>
  </si>
  <si>
    <t>0.12</t>
  </si>
  <si>
    <t>1.9</t>
  </si>
  <si>
    <t>40</t>
  </si>
  <si>
    <t>32.7</t>
  </si>
  <si>
    <t>037E  :056505:00:------:--</t>
  </si>
  <si>
    <t>31:0016:000005</t>
  </si>
  <si>
    <t>31:0004:000003</t>
  </si>
  <si>
    <t>31:0004:000003:0001:0001:00</t>
  </si>
  <si>
    <t>31</t>
  </si>
  <si>
    <t>1.28</t>
  </si>
  <si>
    <t>0.5</t>
  </si>
  <si>
    <t>61.5</t>
  </si>
  <si>
    <t>0.07</t>
  </si>
  <si>
    <t>9.4</t>
  </si>
  <si>
    <t>38.9</t>
  </si>
  <si>
    <t>18.98</t>
  </si>
  <si>
    <t>2.81</t>
  </si>
  <si>
    <t>6.4</t>
  </si>
  <si>
    <t>39.7</t>
  </si>
  <si>
    <t>0.66</t>
  </si>
  <si>
    <t>290</t>
  </si>
  <si>
    <t>0.75</t>
  </si>
  <si>
    <t>0.021</t>
  </si>
  <si>
    <t>18.8</t>
  </si>
  <si>
    <t>0.089</t>
  </si>
  <si>
    <t>8.56</t>
  </si>
  <si>
    <t>3</t>
  </si>
  <si>
    <t>8.1</t>
  </si>
  <si>
    <t>22.2</t>
  </si>
  <si>
    <t>1600</t>
  </si>
  <si>
    <t>3.3</t>
  </si>
  <si>
    <t>58</t>
  </si>
  <si>
    <t>51.1</t>
  </si>
  <si>
    <t>037E  :056506:00:------:--</t>
  </si>
  <si>
    <t>31:0016:000006</t>
  </si>
  <si>
    <t>31:0004:000004</t>
  </si>
  <si>
    <t>31:0004:000004:0001:0001:00</t>
  </si>
  <si>
    <t>63</t>
  </si>
  <si>
    <t>2.37</t>
  </si>
  <si>
    <t>0.9</t>
  </si>
  <si>
    <t>0.8</t>
  </si>
  <si>
    <t>78.7</t>
  </si>
  <si>
    <t>0.21</t>
  </si>
  <si>
    <t>14.2</t>
  </si>
  <si>
    <t>56</t>
  </si>
  <si>
    <t>32.23</t>
  </si>
  <si>
    <t>3.68</t>
  </si>
  <si>
    <t>10.9</t>
  </si>
  <si>
    <t>39</t>
  </si>
  <si>
    <t>0.22</t>
  </si>
  <si>
    <t>44.2</t>
  </si>
  <si>
    <t>0.98</t>
  </si>
  <si>
    <t>420</t>
  </si>
  <si>
    <t>1.1</t>
  </si>
  <si>
    <t>30.1</t>
  </si>
  <si>
    <t>0.087</t>
  </si>
  <si>
    <t>13.91</t>
  </si>
  <si>
    <t>3.8</t>
  </si>
  <si>
    <t>8.9</t>
  </si>
  <si>
    <t>19.4</t>
  </si>
  <si>
    <t>2230</t>
  </si>
  <si>
    <t>0.28</t>
  </si>
  <si>
    <t>76</t>
  </si>
  <si>
    <t>72</t>
  </si>
  <si>
    <t>037E  :056507:00:------:--</t>
  </si>
  <si>
    <t>31:0016:000007</t>
  </si>
  <si>
    <t>31:0004:000005</t>
  </si>
  <si>
    <t>31:0004:000005:0001:0001:00</t>
  </si>
  <si>
    <t>51</t>
  </si>
  <si>
    <t>2.08</t>
  </si>
  <si>
    <t>0.6</t>
  </si>
  <si>
    <t>78</t>
  </si>
  <si>
    <t>0.08</t>
  </si>
  <si>
    <t>11.8</t>
  </si>
  <si>
    <t>47</t>
  </si>
  <si>
    <t>28.38</t>
  </si>
  <si>
    <t>3.54</t>
  </si>
  <si>
    <t>9</t>
  </si>
  <si>
    <t>48.4</t>
  </si>
  <si>
    <t>387</t>
  </si>
  <si>
    <t>0.015</t>
  </si>
  <si>
    <t>24.7</t>
  </si>
  <si>
    <t>0.094</t>
  </si>
  <si>
    <t>7.3</t>
  </si>
  <si>
    <t>27.7</t>
  </si>
  <si>
    <t>1900</t>
  </si>
  <si>
    <t>75</t>
  </si>
  <si>
    <t>60.4</t>
  </si>
  <si>
    <t>037E  :056508:00:------:--</t>
  </si>
  <si>
    <t>31:0016:000008</t>
  </si>
  <si>
    <t>31:0004:000006</t>
  </si>
  <si>
    <t>31:0004:000006:0001:0001:00</t>
  </si>
  <si>
    <t>2.43</t>
  </si>
  <si>
    <t>66.4</t>
  </si>
  <si>
    <t>0.11</t>
  </si>
  <si>
    <t>0.15</t>
  </si>
  <si>
    <t>10.2</t>
  </si>
  <si>
    <t>42.9</t>
  </si>
  <si>
    <t>24.85</t>
  </si>
  <si>
    <t>3.31</t>
  </si>
  <si>
    <t>37.6</t>
  </si>
  <si>
    <t>210</t>
  </si>
  <si>
    <t>1.08</t>
  </si>
  <si>
    <t>0.013</t>
  </si>
  <si>
    <t>23.8</t>
  </si>
  <si>
    <t>15.24</t>
  </si>
  <si>
    <t>5.3</t>
  </si>
  <si>
    <t>17.4</t>
  </si>
  <si>
    <t>1920</t>
  </si>
  <si>
    <t>71</t>
  </si>
  <si>
    <t>55.7</t>
  </si>
  <si>
    <t>037E  :056509:00:------:--</t>
  </si>
  <si>
    <t>31:0016:000009</t>
  </si>
  <si>
    <t>31:0004:000007</t>
  </si>
  <si>
    <t>31:0004:000007:0001:0001:00</t>
  </si>
  <si>
    <t>64</t>
  </si>
  <si>
    <t>2.28</t>
  </si>
  <si>
    <t>76.6</t>
  </si>
  <si>
    <t>0.17</t>
  </si>
  <si>
    <t>12.6</t>
  </si>
  <si>
    <t>56.2</t>
  </si>
  <si>
    <t>30.91</t>
  </si>
  <si>
    <t>3.65</t>
  </si>
  <si>
    <t>10.1</t>
  </si>
  <si>
    <t>34</t>
  </si>
  <si>
    <t>43.8</t>
  </si>
  <si>
    <t>0.91</t>
  </si>
  <si>
    <t>394</t>
  </si>
  <si>
    <t>1.24</t>
  </si>
  <si>
    <t>0.081</t>
  </si>
  <si>
    <t>13.28</t>
  </si>
  <si>
    <t>0.02</t>
  </si>
  <si>
    <t>7.2</t>
  </si>
  <si>
    <t>21.2</t>
  </si>
  <si>
    <t>2040</t>
  </si>
  <si>
    <t>4.7</t>
  </si>
  <si>
    <t>70</t>
  </si>
  <si>
    <t>65.8</t>
  </si>
  <si>
    <t>037E  :056510:00:------:--</t>
  </si>
  <si>
    <t>31:0016:000010</t>
  </si>
  <si>
    <t>31:0004:000008</t>
  </si>
  <si>
    <t>31:0004:000008:0001:0001:00</t>
  </si>
  <si>
    <t>131</t>
  </si>
  <si>
    <t>3.87</t>
  </si>
  <si>
    <t>4</t>
  </si>
  <si>
    <t>179.5</t>
  </si>
  <si>
    <t>28.9</t>
  </si>
  <si>
    <t>100.5</t>
  </si>
  <si>
    <t>127.07</t>
  </si>
  <si>
    <t>6.03</t>
  </si>
  <si>
    <t>17.3</t>
  </si>
  <si>
    <t>0.62</t>
  </si>
  <si>
    <t>79.1</t>
  </si>
  <si>
    <t>2.36</t>
  </si>
  <si>
    <t>773</t>
  </si>
  <si>
    <t>2.41</t>
  </si>
  <si>
    <t>0.039</t>
  </si>
  <si>
    <t>74</t>
  </si>
  <si>
    <t>0.093</t>
  </si>
  <si>
    <t>22.18</t>
  </si>
  <si>
    <t>24.9</t>
  </si>
  <si>
    <t>3760</t>
  </si>
  <si>
    <t>11.2</t>
  </si>
  <si>
    <t>107</t>
  </si>
  <si>
    <t>163.8</t>
  </si>
  <si>
    <t>037E  :056511:00:------:--</t>
  </si>
  <si>
    <t>31:0016:000011</t>
  </si>
  <si>
    <t>31:0004:000009</t>
  </si>
  <si>
    <t>31:0004:000009:0001:0001:00</t>
  </si>
  <si>
    <t>4.62</t>
  </si>
  <si>
    <t>6</t>
  </si>
  <si>
    <t>224.6</t>
  </si>
  <si>
    <t>0.53</t>
  </si>
  <si>
    <t>0.37</t>
  </si>
  <si>
    <t>40.2</t>
  </si>
  <si>
    <t>142.6</t>
  </si>
  <si>
    <t>144.71</t>
  </si>
  <si>
    <t>7.5</t>
  </si>
  <si>
    <t>19.7</t>
  </si>
  <si>
    <t>100</t>
  </si>
  <si>
    <t>95.9</t>
  </si>
  <si>
    <t>3.36</t>
  </si>
  <si>
    <t>1213</t>
  </si>
  <si>
    <t>2.5</t>
  </si>
  <si>
    <t>0.042</t>
  </si>
  <si>
    <t>102.4</t>
  </si>
  <si>
    <t>0.096</t>
  </si>
  <si>
    <t>30.96</t>
  </si>
  <si>
    <t>13</t>
  </si>
  <si>
    <t>1.2</t>
  </si>
  <si>
    <t>27.4</t>
  </si>
  <si>
    <t>4090</t>
  </si>
  <si>
    <t>0.68</t>
  </si>
  <si>
    <t>16.7</t>
  </si>
  <si>
    <t>114</t>
  </si>
  <si>
    <t>204.6</t>
  </si>
  <si>
    <t>037E  :056512:00:------:--</t>
  </si>
  <si>
    <t>31:0016:000012</t>
  </si>
  <si>
    <t>31:0004:000010</t>
  </si>
  <si>
    <t>31:0004:000010:0001:0001:00</t>
  </si>
  <si>
    <t>57</t>
  </si>
  <si>
    <t>2.15</t>
  </si>
  <si>
    <t>100.1</t>
  </si>
  <si>
    <t>16.6</t>
  </si>
  <si>
    <t>62.9</t>
  </si>
  <si>
    <t>64.89</t>
  </si>
  <si>
    <t>3.63</t>
  </si>
  <si>
    <t>10.4</t>
  </si>
  <si>
    <t>32</t>
  </si>
  <si>
    <t>0.34</t>
  </si>
  <si>
    <t>1.38</t>
  </si>
  <si>
    <t>397</t>
  </si>
  <si>
    <t>1.63</t>
  </si>
  <si>
    <t>0.029</t>
  </si>
  <si>
    <t>44.1</t>
  </si>
  <si>
    <t>0.085</t>
  </si>
  <si>
    <t>14.04</t>
  </si>
  <si>
    <t>5.7</t>
  </si>
  <si>
    <t>15.3</t>
  </si>
  <si>
    <t>2330</t>
  </si>
  <si>
    <t>6.7</t>
  </si>
  <si>
    <t>68</t>
  </si>
  <si>
    <t>97.2</t>
  </si>
  <si>
    <t>037E  :056513:00:------:--</t>
  </si>
  <si>
    <t>31:0016:000013</t>
  </si>
  <si>
    <t>31:0004:000011</t>
  </si>
  <si>
    <t>31:0004:000011:0001:0001:01</t>
  </si>
  <si>
    <t>77</t>
  </si>
  <si>
    <t>2.01</t>
  </si>
  <si>
    <t>104.4</t>
  </si>
  <si>
    <t>0.18</t>
  </si>
  <si>
    <t>0.38</t>
  </si>
  <si>
    <t>16</t>
  </si>
  <si>
    <t>64.5</t>
  </si>
  <si>
    <t>57.67</t>
  </si>
  <si>
    <t>3.57</t>
  </si>
  <si>
    <t>9.7</t>
  </si>
  <si>
    <t>23</t>
  </si>
  <si>
    <t>50.8</t>
  </si>
  <si>
    <t>1.32</t>
  </si>
  <si>
    <t>458</t>
  </si>
  <si>
    <t>1.26</t>
  </si>
  <si>
    <t>0.026</t>
  </si>
  <si>
    <t>42.8</t>
  </si>
  <si>
    <t>0.104</t>
  </si>
  <si>
    <t>11.28</t>
  </si>
  <si>
    <t>14.1</t>
  </si>
  <si>
    <t>22.6</t>
  </si>
  <si>
    <t>2320</t>
  </si>
  <si>
    <t>6.5</t>
  </si>
  <si>
    <t>67</t>
  </si>
  <si>
    <t>94.7</t>
  </si>
  <si>
    <t>037E  :056513:00:------:-- (Acme Rep)</t>
  </si>
  <si>
    <t>31:0016:000014</t>
  </si>
  <si>
    <t>31:0004:000011:0001:0001:02</t>
  </si>
  <si>
    <t>65</t>
  </si>
  <si>
    <t>2.03</t>
  </si>
  <si>
    <t>108.4</t>
  </si>
  <si>
    <t>57.93</t>
  </si>
  <si>
    <t>3.6</t>
  </si>
  <si>
    <t>9.9</t>
  </si>
  <si>
    <t>15</t>
  </si>
  <si>
    <t>0.41</t>
  </si>
  <si>
    <t>1.35</t>
  </si>
  <si>
    <t>462</t>
  </si>
  <si>
    <t>1.21</t>
  </si>
  <si>
    <t>11.34</t>
  </si>
  <si>
    <t>5.6</t>
  </si>
  <si>
    <t>23.1</t>
  </si>
  <si>
    <t>2390</t>
  </si>
  <si>
    <t>0.31</t>
  </si>
  <si>
    <t>95.3</t>
  </si>
  <si>
    <t>037E  :056514:00:------:--</t>
  </si>
  <si>
    <t>31:0016:000015</t>
  </si>
  <si>
    <t>31:0004:000012</t>
  </si>
  <si>
    <t>31:0004:000012:0001:0001:00</t>
  </si>
  <si>
    <t>130</t>
  </si>
  <si>
    <t>4.16</t>
  </si>
  <si>
    <t>1.6</t>
  </si>
  <si>
    <t>163.4</t>
  </si>
  <si>
    <t>0.42</t>
  </si>
  <si>
    <t>21.6</t>
  </si>
  <si>
    <t>92.7</t>
  </si>
  <si>
    <t>61.56</t>
  </si>
  <si>
    <t>5.11</t>
  </si>
  <si>
    <t>16.9</t>
  </si>
  <si>
    <t>87</t>
  </si>
  <si>
    <t>0.52</t>
  </si>
  <si>
    <t>62.2</t>
  </si>
  <si>
    <t>1.66</t>
  </si>
  <si>
    <t>700</t>
  </si>
  <si>
    <t>2.73</t>
  </si>
  <si>
    <t>0.027</t>
  </si>
  <si>
    <t>58.6</t>
  </si>
  <si>
    <t>0.123</t>
  </si>
  <si>
    <t>24.25</t>
  </si>
  <si>
    <t>27.1</t>
  </si>
  <si>
    <t>3450</t>
  </si>
  <si>
    <t>9.2</t>
  </si>
  <si>
    <t>109</t>
  </si>
  <si>
    <t>126.8</t>
  </si>
  <si>
    <t>037E  :056515:00:------:--</t>
  </si>
  <si>
    <t>31:0016:000016</t>
  </si>
  <si>
    <t>31:0004:000013</t>
  </si>
  <si>
    <t>31:0004:000013:0001:0001:00</t>
  </si>
  <si>
    <t>1.02</t>
  </si>
  <si>
    <t>52.4</t>
  </si>
  <si>
    <t>8.3</t>
  </si>
  <si>
    <t>51.8</t>
  </si>
  <si>
    <t>21.43</t>
  </si>
  <si>
    <t>3.17</t>
  </si>
  <si>
    <t>6.2</t>
  </si>
  <si>
    <t>44.4</t>
  </si>
  <si>
    <t>0.56</t>
  </si>
  <si>
    <t>227</t>
  </si>
  <si>
    <t>19.9</t>
  </si>
  <si>
    <t>0.215</t>
  </si>
  <si>
    <t>7.43</t>
  </si>
  <si>
    <t>18.5</t>
  </si>
  <si>
    <t>1280</t>
  </si>
  <si>
    <t>037E  :056516:9A</t>
  </si>
  <si>
    <t>31:0016:000017</t>
  </si>
  <si>
    <t>Control Reference</t>
  </si>
  <si>
    <t>Unspecified</t>
  </si>
  <si>
    <t>276</t>
  </si>
  <si>
    <t>2.3</t>
  </si>
  <si>
    <t>265.3</t>
  </si>
  <si>
    <t>1.57</t>
  </si>
  <si>
    <t>0.95</t>
  </si>
  <si>
    <t>28.2</t>
  </si>
  <si>
    <t>36.03</t>
  </si>
  <si>
    <t>3.22</t>
  </si>
  <si>
    <t>3.5</t>
  </si>
  <si>
    <t>103</t>
  </si>
  <si>
    <t>21.8</t>
  </si>
  <si>
    <t>3747</t>
  </si>
  <si>
    <t>0.024</t>
  </si>
  <si>
    <t>19.8</t>
  </si>
  <si>
    <t>0.147</t>
  </si>
  <si>
    <t>35.21</t>
  </si>
  <si>
    <t>2.19</t>
  </si>
  <si>
    <t>1.8</t>
  </si>
  <si>
    <t>320</t>
  </si>
  <si>
    <t>162.2</t>
  </si>
  <si>
    <t>037E  :056517:00:------:--</t>
  </si>
  <si>
    <t>31:0016:000018</t>
  </si>
  <si>
    <t>31:0004:000014</t>
  </si>
  <si>
    <t>31:0004:000014:0001:0001:00</t>
  </si>
  <si>
    <t>25.3</t>
  </si>
  <si>
    <t>30.5</t>
  </si>
  <si>
    <t>6.92</t>
  </si>
  <si>
    <t>2.52</t>
  </si>
  <si>
    <t>4.4</t>
  </si>
  <si>
    <t>47.2</t>
  </si>
  <si>
    <t>105</t>
  </si>
  <si>
    <t>0.29</t>
  </si>
  <si>
    <t>0.008</t>
  </si>
  <si>
    <t>9.3</t>
  </si>
  <si>
    <t>0.121</t>
  </si>
  <si>
    <t>6.72</t>
  </si>
  <si>
    <t>1.3</t>
  </si>
  <si>
    <t>5.1</t>
  </si>
  <si>
    <t>27.3</t>
  </si>
  <si>
    <t>810</t>
  </si>
  <si>
    <t>62</t>
  </si>
  <si>
    <t>&lt;0.1</t>
  </si>
  <si>
    <t>22.9</t>
  </si>
  <si>
    <t>037E  :056518:00:------:--</t>
  </si>
  <si>
    <t>31:0016:000019</t>
  </si>
  <si>
    <t>31:0004:000015</t>
  </si>
  <si>
    <t>31:0004:000015:0001:0001:00</t>
  </si>
  <si>
    <t>0.78</t>
  </si>
  <si>
    <t>38.4</t>
  </si>
  <si>
    <t>8.2</t>
  </si>
  <si>
    <t>67.9</t>
  </si>
  <si>
    <t>12.27</t>
  </si>
  <si>
    <t>4.34</t>
  </si>
  <si>
    <t>7</t>
  </si>
  <si>
    <t>65.1</t>
  </si>
  <si>
    <t>137</t>
  </si>
  <si>
    <t>0.64</t>
  </si>
  <si>
    <t>0.011</t>
  </si>
  <si>
    <t>19.1</t>
  </si>
  <si>
    <t>9.56</t>
  </si>
  <si>
    <t>5.9</t>
  </si>
  <si>
    <t>39.4</t>
  </si>
  <si>
    <t>1120</t>
  </si>
  <si>
    <t>2.4</t>
  </si>
  <si>
    <t>122</t>
  </si>
  <si>
    <t>30.4</t>
  </si>
  <si>
    <t>037E  :056519:00:------:--</t>
  </si>
  <si>
    <t>31:0016:000020</t>
  </si>
  <si>
    <t>31:0004:000016</t>
  </si>
  <si>
    <t>31:0004:000016:0001:0001:00</t>
  </si>
  <si>
    <t>31.9</t>
  </si>
  <si>
    <t>16.55</t>
  </si>
  <si>
    <t>10</t>
  </si>
  <si>
    <t>116</t>
  </si>
  <si>
    <t>1.03</t>
  </si>
  <si>
    <t>4.78</t>
  </si>
  <si>
    <t>53</t>
  </si>
  <si>
    <t>29.1</t>
  </si>
  <si>
    <t>037E  :056520:00:------:--</t>
  </si>
  <si>
    <t>31:0016:000021</t>
  </si>
  <si>
    <t>31:0004:000017</t>
  </si>
  <si>
    <t>31:0004:000017:0001:0001:00</t>
  </si>
  <si>
    <t>1.92</t>
  </si>
  <si>
    <t>75.2</t>
  </si>
  <si>
    <t>12.3</t>
  </si>
  <si>
    <t>59.1</t>
  </si>
  <si>
    <t>3.84</t>
  </si>
  <si>
    <t>26</t>
  </si>
  <si>
    <t>38.2</t>
  </si>
  <si>
    <t>331</t>
  </si>
  <si>
    <t>1.07</t>
  </si>
  <si>
    <t>0.018</t>
  </si>
  <si>
    <t>0.084</t>
  </si>
  <si>
    <t>10.72</t>
  </si>
  <si>
    <t>18.7</t>
  </si>
  <si>
    <t>1930</t>
  </si>
  <si>
    <t>4.9</t>
  </si>
  <si>
    <t>84</t>
  </si>
  <si>
    <t>037E  :056521:80:056522:10</t>
  </si>
  <si>
    <t>31:0016:000022</t>
  </si>
  <si>
    <t>31:0004:000018</t>
  </si>
  <si>
    <t>31:0004:000018:0001:0001:02</t>
  </si>
  <si>
    <t>29</t>
  </si>
  <si>
    <t>40.8</t>
  </si>
  <si>
    <t>0.32</t>
  </si>
  <si>
    <t>47.8</t>
  </si>
  <si>
    <t>20.35</t>
  </si>
  <si>
    <t>2.67</t>
  </si>
  <si>
    <t>12</t>
  </si>
  <si>
    <t>37.5</t>
  </si>
  <si>
    <t>201</t>
  </si>
  <si>
    <t>0.43</t>
  </si>
  <si>
    <t>0.014</t>
  </si>
  <si>
    <t>19.3</t>
  </si>
  <si>
    <t>0.118</t>
  </si>
  <si>
    <t>5.91</t>
  </si>
  <si>
    <t>20.6</t>
  </si>
  <si>
    <t>1100</t>
  </si>
  <si>
    <t>61</t>
  </si>
  <si>
    <t>37.9</t>
  </si>
  <si>
    <t>037E  :056522:10:------:--</t>
  </si>
  <si>
    <t>31:0016:000023</t>
  </si>
  <si>
    <t>31:0004:000018:0001:0001:01</t>
  </si>
  <si>
    <t>0.81</t>
  </si>
  <si>
    <t>40.6</t>
  </si>
  <si>
    <t>46.6</t>
  </si>
  <si>
    <t>19.62</t>
  </si>
  <si>
    <t>2.71</t>
  </si>
  <si>
    <t>0.122</t>
  </si>
  <si>
    <t>6.23</t>
  </si>
  <si>
    <t>21.1</t>
  </si>
  <si>
    <t>1060</t>
  </si>
  <si>
    <t>037E  :056523:20:056522:10</t>
  </si>
  <si>
    <t>31:0016:000024</t>
  </si>
  <si>
    <t>31:0004:000018:0002:0001:00</t>
  </si>
  <si>
    <t>30</t>
  </si>
  <si>
    <t>48</t>
  </si>
  <si>
    <t>23.69</t>
  </si>
  <si>
    <t>2.91</t>
  </si>
  <si>
    <t>37</t>
  </si>
  <si>
    <t>0.59</t>
  </si>
  <si>
    <t>223</t>
  </si>
  <si>
    <t>0.51</t>
  </si>
  <si>
    <t>20.4</t>
  </si>
  <si>
    <t>2.6</t>
  </si>
  <si>
    <t>8.4</t>
  </si>
  <si>
    <t>1160</t>
  </si>
  <si>
    <t>3.2</t>
  </si>
  <si>
    <t>41.8</t>
  </si>
  <si>
    <t>037E  :056524:00:------:--</t>
  </si>
  <si>
    <t>31:0016:000025</t>
  </si>
  <si>
    <t>31:0004:000019</t>
  </si>
  <si>
    <t>31:0004:000019:0001:0001:00</t>
  </si>
  <si>
    <t>3.66</t>
  </si>
  <si>
    <t>126.5</t>
  </si>
  <si>
    <t>75.8</t>
  </si>
  <si>
    <t>59.73</t>
  </si>
  <si>
    <t>4.57</t>
  </si>
  <si>
    <t>15.5</t>
  </si>
  <si>
    <t>45</t>
  </si>
  <si>
    <t>57.8</t>
  </si>
  <si>
    <t>559</t>
  </si>
  <si>
    <t>1.89</t>
  </si>
  <si>
    <t>44.7</t>
  </si>
  <si>
    <t>0.095</t>
  </si>
  <si>
    <t>19.23</t>
  </si>
  <si>
    <t>11.1</t>
  </si>
  <si>
    <t>25.5</t>
  </si>
  <si>
    <t>2930</t>
  </si>
  <si>
    <t>8.5</t>
  </si>
  <si>
    <t>97</t>
  </si>
  <si>
    <t>101.3</t>
  </si>
  <si>
    <t>037E  :056525:00:------:--</t>
  </si>
  <si>
    <t>31:0016:000026</t>
  </si>
  <si>
    <t>31:0004:000020</t>
  </si>
  <si>
    <t>31:0004:000020:0001:0001:00</t>
  </si>
  <si>
    <t>35.3</t>
  </si>
  <si>
    <t>27.8</t>
  </si>
  <si>
    <t>9.63</t>
  </si>
  <si>
    <t>2.22</t>
  </si>
  <si>
    <t>4.2</t>
  </si>
  <si>
    <t>&lt;5</t>
  </si>
  <si>
    <t>0.49</t>
  </si>
  <si>
    <t>0.009</t>
  </si>
  <si>
    <t>1.7</t>
  </si>
  <si>
    <t>4.6</t>
  </si>
  <si>
    <t>16.4</t>
  </si>
  <si>
    <t>920</t>
  </si>
  <si>
    <t>037E  :056526:00:------:--</t>
  </si>
  <si>
    <t>31:0016:000027</t>
  </si>
  <si>
    <t>31:0004:000021</t>
  </si>
  <si>
    <t>31:0004:000021:0001:0001:00</t>
  </si>
  <si>
    <t>2.24</t>
  </si>
  <si>
    <t>98.5</t>
  </si>
  <si>
    <t>14.6</t>
  </si>
  <si>
    <t>71.3</t>
  </si>
  <si>
    <t>33.11</t>
  </si>
  <si>
    <t>3.9</t>
  </si>
  <si>
    <t>10.7</t>
  </si>
  <si>
    <t>0.35</t>
  </si>
  <si>
    <t>45.2</t>
  </si>
  <si>
    <t>1.04</t>
  </si>
  <si>
    <t>496</t>
  </si>
  <si>
    <t>1.33</t>
  </si>
  <si>
    <t>34.4</t>
  </si>
  <si>
    <t>0.107</t>
  </si>
  <si>
    <t>13.05</t>
  </si>
  <si>
    <t>4.1</t>
  </si>
  <si>
    <t>9.6</t>
  </si>
  <si>
    <t>19</t>
  </si>
  <si>
    <t>2280</t>
  </si>
  <si>
    <t>82</t>
  </si>
  <si>
    <t>78.3</t>
  </si>
  <si>
    <t>037E  :056527:00:------:--</t>
  </si>
  <si>
    <t>31:0016:000028</t>
  </si>
  <si>
    <t>31:0004:000022</t>
  </si>
  <si>
    <t>31:0004:000022:0001:0001:00</t>
  </si>
  <si>
    <t>1.19</t>
  </si>
  <si>
    <t>39.9</t>
  </si>
  <si>
    <t>16.3</t>
  </si>
  <si>
    <t>2.92</t>
  </si>
  <si>
    <t>48.3</t>
  </si>
  <si>
    <t>155</t>
  </si>
  <si>
    <t>9.41</t>
  </si>
  <si>
    <t>2.2</t>
  </si>
  <si>
    <t>5.8</t>
  </si>
  <si>
    <t>26.8</t>
  </si>
  <si>
    <t>1270</t>
  </si>
  <si>
    <t>59</t>
  </si>
  <si>
    <t>38.1</t>
  </si>
  <si>
    <t>037E  :056528:00:------:--</t>
  </si>
  <si>
    <t>31:0016:000029</t>
  </si>
  <si>
    <t>31:0004:000023</t>
  </si>
  <si>
    <t>31:0004:000023:0001:0001:00</t>
  </si>
  <si>
    <t>1.13</t>
  </si>
  <si>
    <t>45.8</t>
  </si>
  <si>
    <t>26.3</t>
  </si>
  <si>
    <t>14.75</t>
  </si>
  <si>
    <t>2.8</t>
  </si>
  <si>
    <t>68.6</t>
  </si>
  <si>
    <t>167</t>
  </si>
  <si>
    <t>0.012</t>
  </si>
  <si>
    <t>0.126</t>
  </si>
  <si>
    <t>9.48</t>
  </si>
  <si>
    <t>6.9</t>
  </si>
  <si>
    <t>1500</t>
  </si>
  <si>
    <t>037E  :056529:00:------:--</t>
  </si>
  <si>
    <t>31:0016:000030</t>
  </si>
  <si>
    <t>31:0004:000024</t>
  </si>
  <si>
    <t>31:0004:000024:0001:0001:00</t>
  </si>
  <si>
    <t>2.07</t>
  </si>
  <si>
    <t>99.1</t>
  </si>
  <si>
    <t>16.8</t>
  </si>
  <si>
    <t>55.1</t>
  </si>
  <si>
    <t>30.08</t>
  </si>
  <si>
    <t>39.8</t>
  </si>
  <si>
    <t>1.15</t>
  </si>
  <si>
    <t>606</t>
  </si>
  <si>
    <t>0.036</t>
  </si>
  <si>
    <t>32.2</t>
  </si>
  <si>
    <t>0.067</t>
  </si>
  <si>
    <t>11.19</t>
  </si>
  <si>
    <t>20.7</t>
  </si>
  <si>
    <t>2660</t>
  </si>
  <si>
    <t>66</t>
  </si>
  <si>
    <t>86.6</t>
  </si>
  <si>
    <t>037E  :056530:00:------:--</t>
  </si>
  <si>
    <t>31:0016:000031</t>
  </si>
  <si>
    <t>31:0004:000025</t>
  </si>
  <si>
    <t>31:0004:000025:0001:0001:00</t>
  </si>
  <si>
    <t>1.67</t>
  </si>
  <si>
    <t>67.4</t>
  </si>
  <si>
    <t>0.14</t>
  </si>
  <si>
    <t>9.1</t>
  </si>
  <si>
    <t>21.74</t>
  </si>
  <si>
    <t>32.1</t>
  </si>
  <si>
    <t>200</t>
  </si>
  <si>
    <t>0.93</t>
  </si>
  <si>
    <t>0.065</t>
  </si>
  <si>
    <t>8.78</t>
  </si>
  <si>
    <t>3.1</t>
  </si>
  <si>
    <t>17.6</t>
  </si>
  <si>
    <t>1390</t>
  </si>
  <si>
    <t>037E  :056531:00:------:--</t>
  </si>
  <si>
    <t>31:0016:000032</t>
  </si>
  <si>
    <t>31:0004:000026</t>
  </si>
  <si>
    <t>31:0004:000026:0001:0001:00</t>
  </si>
  <si>
    <t>2.06</t>
  </si>
  <si>
    <t>10.8</t>
  </si>
  <si>
    <t>44.6</t>
  </si>
  <si>
    <t>22.46</t>
  </si>
  <si>
    <t>3.19</t>
  </si>
  <si>
    <t>25</t>
  </si>
  <si>
    <t>38.6</t>
  </si>
  <si>
    <t>295</t>
  </si>
  <si>
    <t>1.17</t>
  </si>
  <si>
    <t>0.078</t>
  </si>
  <si>
    <t>12.25</t>
  </si>
  <si>
    <t>27.2</t>
  </si>
  <si>
    <t>1590</t>
  </si>
  <si>
    <t>55.4</t>
  </si>
  <si>
    <t>037E  :056532:00:------:--</t>
  </si>
  <si>
    <t>31:0016:000033</t>
  </si>
  <si>
    <t>31:0004:000027</t>
  </si>
  <si>
    <t>31:0004:000027:0001:0001:00</t>
  </si>
  <si>
    <t>0.16</t>
  </si>
  <si>
    <t>36.91</t>
  </si>
  <si>
    <t>3.93</t>
  </si>
  <si>
    <t>22</t>
  </si>
  <si>
    <t>711</t>
  </si>
  <si>
    <t>1.36</t>
  </si>
  <si>
    <t>36.7</t>
  </si>
  <si>
    <t>0.057</t>
  </si>
  <si>
    <t>16.48</t>
  </si>
  <si>
    <t>22.1</t>
  </si>
  <si>
    <t>2360</t>
  </si>
  <si>
    <t>7.9</t>
  </si>
  <si>
    <t>69</t>
  </si>
  <si>
    <t>91.9</t>
  </si>
  <si>
    <t>037E  :056533:00:------:--</t>
  </si>
  <si>
    <t>31:0016:000034</t>
  </si>
  <si>
    <t>31:0004:000028</t>
  </si>
  <si>
    <t>31:0004:000028:0001:0001:00</t>
  </si>
  <si>
    <t>0.92</t>
  </si>
  <si>
    <t>33.4</t>
  </si>
  <si>
    <t>50.4</t>
  </si>
  <si>
    <t>12.64</t>
  </si>
  <si>
    <t>3.18</t>
  </si>
  <si>
    <t>70.1</t>
  </si>
  <si>
    <t>171</t>
  </si>
  <si>
    <t>0.63</t>
  </si>
  <si>
    <t>14.5</t>
  </si>
  <si>
    <t>0.059</t>
  </si>
  <si>
    <t>14.39</t>
  </si>
  <si>
    <t>4.8</t>
  </si>
  <si>
    <t>55.2</t>
  </si>
  <si>
    <t>890</t>
  </si>
  <si>
    <t>30.6</t>
  </si>
  <si>
    <t>037E  :056534:00:------:--</t>
  </si>
  <si>
    <t>31:0016:000035</t>
  </si>
  <si>
    <t>31:0004:000029</t>
  </si>
  <si>
    <t>31:0004:000029:0001:0001:00</t>
  </si>
  <si>
    <t>55</t>
  </si>
  <si>
    <t>1.48</t>
  </si>
  <si>
    <t>96.9</t>
  </si>
  <si>
    <t>45.3</t>
  </si>
  <si>
    <t>28.92</t>
  </si>
  <si>
    <t>0.99</t>
  </si>
  <si>
    <t>366</t>
  </si>
  <si>
    <t>1.09</t>
  </si>
  <si>
    <t>0.061</t>
  </si>
  <si>
    <t>9.91</t>
  </si>
  <si>
    <t>8</t>
  </si>
  <si>
    <t>16.2</t>
  </si>
  <si>
    <t>2100</t>
  </si>
  <si>
    <t>74.4</t>
  </si>
  <si>
    <t>037E  :056535:9B</t>
  </si>
  <si>
    <t>31:0016:000036</t>
  </si>
  <si>
    <t>306</t>
  </si>
  <si>
    <t>1.4</t>
  </si>
  <si>
    <t>872.4</t>
  </si>
  <si>
    <t>9.8</t>
  </si>
  <si>
    <t>29.7</t>
  </si>
  <si>
    <t>62.79</t>
  </si>
  <si>
    <t>748</t>
  </si>
  <si>
    <t>1175</t>
  </si>
  <si>
    <t>0.035</t>
  </si>
  <si>
    <t>23.2</t>
  </si>
  <si>
    <t>11.67</t>
  </si>
  <si>
    <t>5.14</t>
  </si>
  <si>
    <t>590</t>
  </si>
  <si>
    <t>76.7</t>
  </si>
  <si>
    <t>037E  :056536:00:------:--</t>
  </si>
  <si>
    <t>31:0016:000037</t>
  </si>
  <si>
    <t>31:0004:000030</t>
  </si>
  <si>
    <t>31:0004:000030:0001:0001:00</t>
  </si>
  <si>
    <t>110</t>
  </si>
  <si>
    <t>3.52</t>
  </si>
  <si>
    <t>129.7</t>
  </si>
  <si>
    <t>18.3</t>
  </si>
  <si>
    <t>73.7</t>
  </si>
  <si>
    <t>54.44</t>
  </si>
  <si>
    <t>4.64</t>
  </si>
  <si>
    <t>15.2</t>
  </si>
  <si>
    <t>58.8</t>
  </si>
  <si>
    <t>1.34</t>
  </si>
  <si>
    <t>449</t>
  </si>
  <si>
    <t>2.05</t>
  </si>
  <si>
    <t>0.088</t>
  </si>
  <si>
    <t>17.46</t>
  </si>
  <si>
    <t>26.6</t>
  </si>
  <si>
    <t>2920</t>
  </si>
  <si>
    <t>96</t>
  </si>
  <si>
    <t>101.8</t>
  </si>
  <si>
    <t>037E  :056537:00:------:--</t>
  </si>
  <si>
    <t>31:0016:000038</t>
  </si>
  <si>
    <t>31:0004:000031</t>
  </si>
  <si>
    <t>31:0004:000031:0001:0001:00</t>
  </si>
  <si>
    <t>0.77</t>
  </si>
  <si>
    <t>26.5</t>
  </si>
  <si>
    <t>49.7</t>
  </si>
  <si>
    <t>8.96</t>
  </si>
  <si>
    <t>3.86</t>
  </si>
  <si>
    <t>53.6</t>
  </si>
  <si>
    <t>119</t>
  </si>
  <si>
    <t>13.6</t>
  </si>
  <si>
    <t>0.112</t>
  </si>
  <si>
    <t>8.65</t>
  </si>
  <si>
    <t>1.5</t>
  </si>
  <si>
    <t>33.9</t>
  </si>
  <si>
    <t>930</t>
  </si>
  <si>
    <t>2.9</t>
  </si>
  <si>
    <t>95</t>
  </si>
  <si>
    <t>037E  :056538:9B</t>
  </si>
  <si>
    <t>31:0016:000039</t>
  </si>
  <si>
    <t>294</t>
  </si>
  <si>
    <t>910.7</t>
  </si>
  <si>
    <t>1.01</t>
  </si>
  <si>
    <t>0.39</t>
  </si>
  <si>
    <t>30.7</t>
  </si>
  <si>
    <t>889</t>
  </si>
  <si>
    <t>0.038</t>
  </si>
  <si>
    <t>24</t>
  </si>
  <si>
    <t>12.69</t>
  </si>
  <si>
    <t>5.43</t>
  </si>
  <si>
    <t>58.9</t>
  </si>
  <si>
    <t>660</t>
  </si>
  <si>
    <t>46</t>
  </si>
  <si>
    <t>76.9</t>
  </si>
  <si>
    <t>037E  :056539:9A</t>
  </si>
  <si>
    <t>31:0016:000040</t>
  </si>
  <si>
    <t>280</t>
  </si>
  <si>
    <t>1.06</t>
  </si>
  <si>
    <t>240.9</t>
  </si>
  <si>
    <t>1.43</t>
  </si>
  <si>
    <t>0.87</t>
  </si>
  <si>
    <t>13.5</t>
  </si>
  <si>
    <t>36.25</t>
  </si>
  <si>
    <t>2.93</t>
  </si>
  <si>
    <t>94</t>
  </si>
  <si>
    <t>0.71</t>
  </si>
  <si>
    <t>3467</t>
  </si>
  <si>
    <t>0.025</t>
  </si>
  <si>
    <t>19.6</t>
  </si>
  <si>
    <t>0.129</t>
  </si>
  <si>
    <t>33.17</t>
  </si>
  <si>
    <t>2.49</t>
  </si>
  <si>
    <t>28.8</t>
  </si>
  <si>
    <t>300</t>
  </si>
  <si>
    <t>150</t>
  </si>
  <si>
    <t>Acme Std 1</t>
  </si>
  <si>
    <t>31:0016:000041</t>
  </si>
  <si>
    <t>266</t>
  </si>
  <si>
    <t>44.9</t>
  </si>
  <si>
    <t>17</t>
  </si>
  <si>
    <t>166.9</t>
  </si>
  <si>
    <t>0.86</t>
  </si>
  <si>
    <t>6.13</t>
  </si>
  <si>
    <t>188.9</t>
  </si>
  <si>
    <t>123.82</t>
  </si>
  <si>
    <t>2.83</t>
  </si>
  <si>
    <t>226</t>
  </si>
  <si>
    <t>14.4</t>
  </si>
  <si>
    <t>0.58</t>
  </si>
  <si>
    <t>709</t>
  </si>
  <si>
    <t>11.71</t>
  </si>
  <si>
    <t>0.074</t>
  </si>
  <si>
    <t>25.2</t>
  </si>
  <si>
    <t>29.66</t>
  </si>
  <si>
    <t>3.13</t>
  </si>
  <si>
    <t>840</t>
  </si>
  <si>
    <t>1.74</t>
  </si>
  <si>
    <t>141.4</t>
  </si>
  <si>
    <t>Acme Std 2</t>
  </si>
  <si>
    <t>31:0016:000042</t>
  </si>
  <si>
    <t>263</t>
  </si>
  <si>
    <t>4.91</t>
  </si>
  <si>
    <t>0.85</t>
  </si>
  <si>
    <t>6.09</t>
  </si>
  <si>
    <t>187.6</t>
  </si>
  <si>
    <t>124.68</t>
  </si>
  <si>
    <t>14</t>
  </si>
  <si>
    <t>0.57</t>
  </si>
  <si>
    <t>703</t>
  </si>
  <si>
    <t>11.55</t>
  </si>
  <si>
    <t>0.072</t>
  </si>
  <si>
    <t>25.4</t>
  </si>
  <si>
    <t>2.62</t>
  </si>
  <si>
    <t>2.7</t>
  </si>
  <si>
    <t>820</t>
  </si>
  <si>
    <t>141.6</t>
  </si>
  <si>
    <t>037E  :056505:00:------:--:HMC</t>
  </si>
  <si>
    <t>31:0018:000001</t>
  </si>
  <si>
    <t>31:0004:000003:0007:0001:00</t>
  </si>
  <si>
    <t>20.9</t>
  </si>
  <si>
    <t>47.1</t>
  </si>
  <si>
    <t>7.27</t>
  </si>
  <si>
    <t>277.2</t>
  </si>
  <si>
    <t>456</t>
  </si>
  <si>
    <t>13.8</t>
  </si>
  <si>
    <t>0.303</t>
  </si>
  <si>
    <t>37.62</t>
  </si>
  <si>
    <t>12.5</t>
  </si>
  <si>
    <t>204.9</t>
  </si>
  <si>
    <t>1480</t>
  </si>
  <si>
    <t>28.1</t>
  </si>
  <si>
    <t>037E  :056507:00:------:--:HMC</t>
  </si>
  <si>
    <t>31:0018:000002</t>
  </si>
  <si>
    <t>31:0004:000005:0007:0001:00</t>
  </si>
  <si>
    <t>0.94</t>
  </si>
  <si>
    <t>1.55</t>
  </si>
  <si>
    <t>67.1</t>
  </si>
  <si>
    <t>7.77</t>
  </si>
  <si>
    <t>3.82</t>
  </si>
  <si>
    <t>411.4</t>
  </si>
  <si>
    <t>536</t>
  </si>
  <si>
    <t>0.116</t>
  </si>
  <si>
    <t>17.9</t>
  </si>
  <si>
    <t>0.337</t>
  </si>
  <si>
    <t>49</t>
  </si>
  <si>
    <t>14.9</t>
  </si>
  <si>
    <t>286.5</t>
  </si>
  <si>
    <t>1760</t>
  </si>
  <si>
    <t>80</t>
  </si>
  <si>
    <t>39.3</t>
  </si>
  <si>
    <t>037E  :056509:00:------:--:HMC</t>
  </si>
  <si>
    <t>31:0018:000003</t>
  </si>
  <si>
    <t>31:0004:000007:0007:0001:00</t>
  </si>
  <si>
    <t>0.88</t>
  </si>
  <si>
    <t>5.65</t>
  </si>
  <si>
    <t>309.2</t>
  </si>
  <si>
    <t>484</t>
  </si>
  <si>
    <t>0.101</t>
  </si>
  <si>
    <t>15.6</t>
  </si>
  <si>
    <t>0.696</t>
  </si>
  <si>
    <t>39.84</t>
  </si>
  <si>
    <t>228.4</t>
  </si>
  <si>
    <t>1130</t>
  </si>
  <si>
    <t>60</t>
  </si>
  <si>
    <t>33.6</t>
  </si>
  <si>
    <t>037E  :056511:00:------:--:HMC</t>
  </si>
  <si>
    <t>31:0018:000004</t>
  </si>
  <si>
    <t>31:0004:000009:0007:0001:01</t>
  </si>
  <si>
    <t>59.6</t>
  </si>
  <si>
    <t>69.6</t>
  </si>
  <si>
    <t>25.47</t>
  </si>
  <si>
    <t>13.1</t>
  </si>
  <si>
    <t>135.5</t>
  </si>
  <si>
    <t>724</t>
  </si>
  <si>
    <t>5.2</t>
  </si>
  <si>
    <t>0.267</t>
  </si>
  <si>
    <t>29.5</t>
  </si>
  <si>
    <t>17.53</t>
  </si>
  <si>
    <t>2640</t>
  </si>
  <si>
    <t>71.8</t>
  </si>
  <si>
    <t>037E  :056511:00:------:--:HMC (Acme Rep)</t>
  </si>
  <si>
    <t>31:0018:000005</t>
  </si>
  <si>
    <t>31:0004:000009:0007:0001:02</t>
  </si>
  <si>
    <t>36</t>
  </si>
  <si>
    <t>1.44</t>
  </si>
  <si>
    <t>53.9</t>
  </si>
  <si>
    <t>1.96</t>
  </si>
  <si>
    <t>23.68</t>
  </si>
  <si>
    <t>7.82</t>
  </si>
  <si>
    <t>123.9</t>
  </si>
  <si>
    <t>695</t>
  </si>
  <si>
    <t>4.63</t>
  </si>
  <si>
    <t>0.243</t>
  </si>
  <si>
    <t>27.6</t>
  </si>
  <si>
    <t>0.236</t>
  </si>
  <si>
    <t>16.46</t>
  </si>
  <si>
    <t>17.2</t>
  </si>
  <si>
    <t>87.2</t>
  </si>
  <si>
    <t>2460</t>
  </si>
  <si>
    <t>148</t>
  </si>
  <si>
    <t>67.7</t>
  </si>
  <si>
    <t>037E  :056513:00:------:--:HMC</t>
  </si>
  <si>
    <t>31:0018:000006</t>
  </si>
  <si>
    <t>31:0004:000011:0007:0001:00</t>
  </si>
  <si>
    <t>14.22</t>
  </si>
  <si>
    <t>185</t>
  </si>
  <si>
    <t>350</t>
  </si>
  <si>
    <t>0.653</t>
  </si>
  <si>
    <t>22.83</t>
  </si>
  <si>
    <t>144.6</t>
  </si>
  <si>
    <t>1140</t>
  </si>
  <si>
    <t>037E  :056515:00:------:--:HMC</t>
  </si>
  <si>
    <t>31:0018:000007</t>
  </si>
  <si>
    <t>31:0004:000013:0007:0001:00</t>
  </si>
  <si>
    <t>4.21</t>
  </si>
  <si>
    <t>6.15</t>
  </si>
  <si>
    <t>2.78</t>
  </si>
  <si>
    <t>269.2</t>
  </si>
  <si>
    <t>569</t>
  </si>
  <si>
    <t>0.145</t>
  </si>
  <si>
    <t>20.3</t>
  </si>
  <si>
    <t>1.358</t>
  </si>
  <si>
    <t>106.1</t>
  </si>
  <si>
    <t>680</t>
  </si>
  <si>
    <t>40.5</t>
  </si>
  <si>
    <t>037E  :056518:00:------:--:HMC</t>
  </si>
  <si>
    <t>31:0018:000008</t>
  </si>
  <si>
    <t>31:0004:000015:0007:0001:00</t>
  </si>
  <si>
    <t>1.22</t>
  </si>
  <si>
    <t>7.94</t>
  </si>
  <si>
    <t>213.2</t>
  </si>
  <si>
    <t>0.73</t>
  </si>
  <si>
    <t>448</t>
  </si>
  <si>
    <t>19.5</t>
  </si>
  <si>
    <t>0.198</t>
  </si>
  <si>
    <t>28.23</t>
  </si>
  <si>
    <t>154.9</t>
  </si>
  <si>
    <t>2200</t>
  </si>
  <si>
    <t>10.5</t>
  </si>
  <si>
    <t>34.5</t>
  </si>
  <si>
    <t>037E  :056520:00:------:--:HMC</t>
  </si>
  <si>
    <t>31:0018:000009</t>
  </si>
  <si>
    <t>31:0004:000017:0007:0001:00</t>
  </si>
  <si>
    <t>0.89</t>
  </si>
  <si>
    <t>1.91</t>
  </si>
  <si>
    <t>10.3</t>
  </si>
  <si>
    <t>49.9</t>
  </si>
  <si>
    <t>2.98</t>
  </si>
  <si>
    <t>155.6</t>
  </si>
  <si>
    <t>535</t>
  </si>
  <si>
    <t>0.128</t>
  </si>
  <si>
    <t>22.4</t>
  </si>
  <si>
    <t>0.381</t>
  </si>
  <si>
    <t>18.76</t>
  </si>
  <si>
    <t>99</t>
  </si>
  <si>
    <t>2000</t>
  </si>
  <si>
    <t>037E  :056522:10:------:--:HMC</t>
  </si>
  <si>
    <t>31:0018:000010</t>
  </si>
  <si>
    <t>31:0004:000018:0007:0001:00</t>
  </si>
  <si>
    <t>2.29</t>
  </si>
  <si>
    <t>7.72</t>
  </si>
  <si>
    <t>3.12</t>
  </si>
  <si>
    <t>292.5</t>
  </si>
  <si>
    <t>556</t>
  </si>
  <si>
    <t>0.131</t>
  </si>
  <si>
    <t>0.547</t>
  </si>
  <si>
    <t>32.16</t>
  </si>
  <si>
    <t>24.6</t>
  </si>
  <si>
    <t>184.4</t>
  </si>
  <si>
    <t>1460</t>
  </si>
  <si>
    <t>037E  :056525:00:------:--:HMC</t>
  </si>
  <si>
    <t>31:0018:000011</t>
  </si>
  <si>
    <t>31:0004:000020:0007:0001:00</t>
  </si>
  <si>
    <t>1.18</t>
  </si>
  <si>
    <t>4.87</t>
  </si>
  <si>
    <t>2.89</t>
  </si>
  <si>
    <t>146.1</t>
  </si>
  <si>
    <t>0.55</t>
  </si>
  <si>
    <t>454</t>
  </si>
  <si>
    <t>0.54</t>
  </si>
  <si>
    <t>0.307</t>
  </si>
  <si>
    <t>20.43</t>
  </si>
  <si>
    <t>11.4</t>
  </si>
  <si>
    <t>110.7</t>
  </si>
  <si>
    <t>1300</t>
  </si>
  <si>
    <t>50</t>
  </si>
  <si>
    <t>037E  :056526:00:------:--:HMC</t>
  </si>
  <si>
    <t>31:0018:000012</t>
  </si>
  <si>
    <t>31:0004:000021:0007:0001:00</t>
  </si>
  <si>
    <t>14.8</t>
  </si>
  <si>
    <t>3.26</t>
  </si>
  <si>
    <t>58.4</t>
  </si>
  <si>
    <t>305.6</t>
  </si>
  <si>
    <t>578</t>
  </si>
  <si>
    <t>0.989</t>
  </si>
  <si>
    <t>34.67</t>
  </si>
  <si>
    <t>188.7</t>
  </si>
  <si>
    <t>42.6</t>
  </si>
  <si>
    <t>037E  :056528:00:------:--:HMC</t>
  </si>
  <si>
    <t>31:0018:000013</t>
  </si>
  <si>
    <t>31:0004:000023:0007:0001:00</t>
  </si>
  <si>
    <t>12.2</t>
  </si>
  <si>
    <t>6.22</t>
  </si>
  <si>
    <t>753.3</t>
  </si>
  <si>
    <t>365</t>
  </si>
  <si>
    <t>0.417</t>
  </si>
  <si>
    <t>84.11</t>
  </si>
  <si>
    <t>499.7</t>
  </si>
  <si>
    <t>1510</t>
  </si>
  <si>
    <t>15.4</t>
  </si>
  <si>
    <t>8.8</t>
  </si>
  <si>
    <t>25.9</t>
  </si>
  <si>
    <t>037E  :056529:00:------:--:HMC</t>
  </si>
  <si>
    <t>31:0018:000014</t>
  </si>
  <si>
    <t>31:0004:000024:0007:0001:00</t>
  </si>
  <si>
    <t>41.6</t>
  </si>
  <si>
    <t>650.2</t>
  </si>
  <si>
    <t>324</t>
  </si>
  <si>
    <t>0.97</t>
  </si>
  <si>
    <t>0.412</t>
  </si>
  <si>
    <t>80.05</t>
  </si>
  <si>
    <t>11.9</t>
  </si>
  <si>
    <t>515.3</t>
  </si>
  <si>
    <t>14.3</t>
  </si>
  <si>
    <t>037E  :056531:00:------:--:HMC</t>
  </si>
  <si>
    <t>31:0018:000015</t>
  </si>
  <si>
    <t>31:0004:000026:0007:0001:00</t>
  </si>
  <si>
    <t>12.9</t>
  </si>
  <si>
    <t>45.9</t>
  </si>
  <si>
    <t>4.88</t>
  </si>
  <si>
    <t>3.21</t>
  </si>
  <si>
    <t>405.9</t>
  </si>
  <si>
    <t>0.47</t>
  </si>
  <si>
    <t>446</t>
  </si>
  <si>
    <t>0.465</t>
  </si>
  <si>
    <t>51.2</t>
  </si>
  <si>
    <t>301.5</t>
  </si>
  <si>
    <t>1400</t>
  </si>
  <si>
    <t>037E  :056534:00:------:--:HMC</t>
  </si>
  <si>
    <t>31:0018:000016</t>
  </si>
  <si>
    <t>31:0004:000029:0007:0001:00</t>
  </si>
  <si>
    <t>14.7</t>
  </si>
  <si>
    <t>79.8</t>
  </si>
  <si>
    <t>5.37</t>
  </si>
  <si>
    <t>4.47</t>
  </si>
  <si>
    <t>1210.3</t>
  </si>
  <si>
    <t>548</t>
  </si>
  <si>
    <t>147.28</t>
  </si>
  <si>
    <t>15.1</t>
  </si>
  <si>
    <t>931.4</t>
  </si>
  <si>
    <t>1670</t>
  </si>
  <si>
    <t>32.6</t>
  </si>
  <si>
    <t>Acme Std 3</t>
  </si>
  <si>
    <t>31:0018:000017</t>
  </si>
  <si>
    <t>165.1</t>
  </si>
  <si>
    <t>5.04</t>
  </si>
  <si>
    <t>179</t>
  </si>
  <si>
    <t>123.78</t>
  </si>
  <si>
    <t>228</t>
  </si>
  <si>
    <t>694</t>
  </si>
  <si>
    <t>11.57</t>
  </si>
  <si>
    <t>0.073</t>
  </si>
  <si>
    <t>29.25</t>
  </si>
  <si>
    <t>3.37</t>
  </si>
  <si>
    <t>2.12</t>
  </si>
  <si>
    <t>790</t>
  </si>
  <si>
    <t>1.72</t>
  </si>
  <si>
    <t>54</t>
  </si>
  <si>
    <t>141.8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</si>
</sst>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">
    <xf numFmtId="0" fontId="0" fillId="0" borderId="0" xfId="0"/>
    <xf numFmtId="0" fontId="1" fillId="0" borderId="0" xfId="1"/>
    <xf numFmtId="0" fontId="0" fillId="2" borderId="0" xfId="0" applyFill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V60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1" sqref="B1:B1048576"/>
    </sheetView>
  </sheetViews>
  <sheetFormatPr defaultRowHeight="14.4" x14ac:dyDescent="0.3"/>
  <cols>
    <col min="1" max="1" width="20.77734375" customWidth="1"/>
    <col min="2" max="2" width="15.77734375" customWidth="1"/>
    <col min="3" max="4" width="12.77734375" customWidth="1"/>
    <col min="5" max="6" width="20.77734375" customWidth="1"/>
    <col min="7" max="7" width="10.77734375" customWidth="1"/>
    <col min="8" max="9" width="18.77734375" customWidth="1"/>
    <col min="10" max="11" width="24.77734375" customWidth="1"/>
    <col min="12" max="48" width="14.77734375" customWidth="1"/>
  </cols>
  <sheetData>
    <row r="1" spans="1:48" s="2" customFormat="1" ht="28.8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2" t="s">
        <v>41</v>
      </c>
      <c r="AQ1" s="2" t="s">
        <v>42</v>
      </c>
      <c r="AR1" s="2" t="s">
        <v>43</v>
      </c>
      <c r="AS1" s="2" t="s">
        <v>44</v>
      </c>
      <c r="AT1" s="2" t="s">
        <v>45</v>
      </c>
      <c r="AU1" s="2" t="s">
        <v>46</v>
      </c>
      <c r="AV1" s="2" t="s">
        <v>47</v>
      </c>
    </row>
    <row r="2" spans="1:48" hidden="1" x14ac:dyDescent="0.3">
      <c r="A2" t="s">
        <v>48</v>
      </c>
      <c r="B2" t="s">
        <v>49</v>
      </c>
      <c r="C2" s="1" t="str">
        <f t="shared" ref="C2:C43" si="0">HYPERLINK("http://geochem.nrcan.gc.ca/cdogs/content/bdl/bdl310016_e.htm", "31:0016")</f>
        <v>31:0016</v>
      </c>
      <c r="D2" s="1" t="str">
        <f t="shared" ref="D2:D17" si="1">HYPERLINK("http://geochem.nrcan.gc.ca/cdogs/content/svy/svy310004_e.htm", "31:0004")</f>
        <v>31:0004</v>
      </c>
      <c r="E2" t="s">
        <v>50</v>
      </c>
      <c r="F2" t="s">
        <v>51</v>
      </c>
      <c r="H2">
        <v>70.445620000000005</v>
      </c>
      <c r="I2">
        <v>-74.782380000000003</v>
      </c>
      <c r="J2" s="1" t="str">
        <f t="shared" ref="J2:J17" si="2">HYPERLINK("http://geochem.nrcan.gc.ca/cdogs/content/kwd/kwd020030_e.htm", "NGR bulk stream sediment")</f>
        <v>NGR bulk stream sediment</v>
      </c>
      <c r="K2" s="1" t="str">
        <f t="shared" ref="K2:K17" si="3">HYPERLINK("http://geochem.nrcan.gc.ca/cdogs/content/kwd/kwd080010_e.htm", "&lt;177 micron (NGR stream)")</f>
        <v>&lt;177 micron (NGR stream)</v>
      </c>
      <c r="L2" t="s">
        <v>52</v>
      </c>
      <c r="M2" t="s">
        <v>53</v>
      </c>
      <c r="N2" t="s">
        <v>54</v>
      </c>
      <c r="O2" t="s">
        <v>55</v>
      </c>
      <c r="P2" t="s">
        <v>56</v>
      </c>
      <c r="Q2" t="s">
        <v>57</v>
      </c>
      <c r="R2" t="s">
        <v>58</v>
      </c>
      <c r="S2" t="s">
        <v>59</v>
      </c>
      <c r="T2" t="s">
        <v>60</v>
      </c>
      <c r="U2" t="s">
        <v>61</v>
      </c>
      <c r="V2" t="s">
        <v>62</v>
      </c>
      <c r="W2" t="s">
        <v>63</v>
      </c>
      <c r="X2" t="s">
        <v>64</v>
      </c>
      <c r="Y2" t="s">
        <v>65</v>
      </c>
      <c r="Z2" t="s">
        <v>66</v>
      </c>
      <c r="AA2" t="s">
        <v>54</v>
      </c>
      <c r="AB2" t="s">
        <v>67</v>
      </c>
      <c r="AC2" t="s">
        <v>68</v>
      </c>
      <c r="AD2" t="s">
        <v>69</v>
      </c>
      <c r="AE2" t="s">
        <v>70</v>
      </c>
      <c r="AF2" t="s">
        <v>71</v>
      </c>
      <c r="AG2" t="s">
        <v>72</v>
      </c>
      <c r="AH2" t="s">
        <v>73</v>
      </c>
      <c r="AI2" t="s">
        <v>74</v>
      </c>
      <c r="AJ2" t="s">
        <v>75</v>
      </c>
      <c r="AK2" t="s">
        <v>76</v>
      </c>
      <c r="AL2" t="s">
        <v>77</v>
      </c>
      <c r="AM2" t="s">
        <v>78</v>
      </c>
      <c r="AN2" t="s">
        <v>79</v>
      </c>
      <c r="AO2" t="s">
        <v>76</v>
      </c>
      <c r="AP2" t="s">
        <v>80</v>
      </c>
      <c r="AQ2" t="s">
        <v>81</v>
      </c>
      <c r="AR2" t="s">
        <v>82</v>
      </c>
      <c r="AS2" t="s">
        <v>77</v>
      </c>
      <c r="AT2" t="s">
        <v>83</v>
      </c>
      <c r="AU2" t="s">
        <v>84</v>
      </c>
      <c r="AV2" t="s">
        <v>85</v>
      </c>
    </row>
    <row r="3" spans="1:48" hidden="1" x14ac:dyDescent="0.3">
      <c r="A3" t="s">
        <v>86</v>
      </c>
      <c r="B3" t="s">
        <v>87</v>
      </c>
      <c r="C3" s="1" t="str">
        <f t="shared" si="0"/>
        <v>31:0016</v>
      </c>
      <c r="D3" s="1" t="str">
        <f t="shared" si="1"/>
        <v>31:0004</v>
      </c>
      <c r="E3" t="s">
        <v>88</v>
      </c>
      <c r="F3" t="s">
        <v>89</v>
      </c>
      <c r="H3">
        <v>70.79853</v>
      </c>
      <c r="I3">
        <v>-74.539720000000003</v>
      </c>
      <c r="J3" s="1" t="str">
        <f t="shared" si="2"/>
        <v>NGR bulk stream sediment</v>
      </c>
      <c r="K3" s="1" t="str">
        <f t="shared" si="3"/>
        <v>&lt;177 micron (NGR stream)</v>
      </c>
      <c r="L3" t="s">
        <v>90</v>
      </c>
      <c r="M3" t="s">
        <v>91</v>
      </c>
      <c r="N3" t="s">
        <v>92</v>
      </c>
      <c r="O3" t="s">
        <v>55</v>
      </c>
      <c r="P3" t="s">
        <v>93</v>
      </c>
      <c r="Q3" t="s">
        <v>94</v>
      </c>
      <c r="R3" t="s">
        <v>95</v>
      </c>
      <c r="S3" t="s">
        <v>92</v>
      </c>
      <c r="T3" t="s">
        <v>96</v>
      </c>
      <c r="U3" t="s">
        <v>66</v>
      </c>
      <c r="V3" t="s">
        <v>97</v>
      </c>
      <c r="W3" t="s">
        <v>98</v>
      </c>
      <c r="X3" t="s">
        <v>99</v>
      </c>
      <c r="Y3" t="s">
        <v>100</v>
      </c>
      <c r="Z3" t="s">
        <v>101</v>
      </c>
      <c r="AA3" t="s">
        <v>102</v>
      </c>
      <c r="AB3" t="s">
        <v>103</v>
      </c>
      <c r="AC3" t="s">
        <v>104</v>
      </c>
      <c r="AD3" t="s">
        <v>105</v>
      </c>
      <c r="AE3" t="s">
        <v>106</v>
      </c>
      <c r="AF3" t="s">
        <v>107</v>
      </c>
      <c r="AG3" t="s">
        <v>108</v>
      </c>
      <c r="AH3" t="s">
        <v>109</v>
      </c>
      <c r="AI3" t="s">
        <v>110</v>
      </c>
      <c r="AJ3" t="s">
        <v>75</v>
      </c>
      <c r="AK3" t="s">
        <v>76</v>
      </c>
      <c r="AL3" t="s">
        <v>111</v>
      </c>
      <c r="AM3" t="s">
        <v>54</v>
      </c>
      <c r="AN3" t="s">
        <v>112</v>
      </c>
      <c r="AO3" t="s">
        <v>76</v>
      </c>
      <c r="AP3" t="s">
        <v>113</v>
      </c>
      <c r="AQ3" t="s">
        <v>114</v>
      </c>
      <c r="AR3" t="s">
        <v>115</v>
      </c>
      <c r="AS3" t="s">
        <v>116</v>
      </c>
      <c r="AT3" t="s">
        <v>117</v>
      </c>
      <c r="AU3" t="s">
        <v>118</v>
      </c>
      <c r="AV3" t="s">
        <v>119</v>
      </c>
    </row>
    <row r="4" spans="1:48" hidden="1" x14ac:dyDescent="0.3">
      <c r="A4" t="s">
        <v>120</v>
      </c>
      <c r="B4" t="s">
        <v>121</v>
      </c>
      <c r="C4" s="1" t="str">
        <f t="shared" si="0"/>
        <v>31:0016</v>
      </c>
      <c r="D4" s="1" t="str">
        <f t="shared" si="1"/>
        <v>31:0004</v>
      </c>
      <c r="E4" t="s">
        <v>50</v>
      </c>
      <c r="F4" t="s">
        <v>122</v>
      </c>
      <c r="H4">
        <v>70.445620000000005</v>
      </c>
      <c r="I4">
        <v>-74.782380000000003</v>
      </c>
      <c r="J4" s="1" t="str">
        <f t="shared" si="2"/>
        <v>NGR bulk stream sediment</v>
      </c>
      <c r="K4" s="1" t="str">
        <f t="shared" si="3"/>
        <v>&lt;177 micron (NGR stream)</v>
      </c>
      <c r="L4" t="s">
        <v>123</v>
      </c>
      <c r="M4" t="s">
        <v>53</v>
      </c>
      <c r="N4" t="s">
        <v>54</v>
      </c>
      <c r="O4" t="s">
        <v>55</v>
      </c>
      <c r="P4" t="s">
        <v>93</v>
      </c>
      <c r="Q4" t="s">
        <v>124</v>
      </c>
      <c r="R4" t="s">
        <v>58</v>
      </c>
      <c r="S4" t="s">
        <v>125</v>
      </c>
      <c r="T4" t="s">
        <v>58</v>
      </c>
      <c r="U4" t="s">
        <v>126</v>
      </c>
      <c r="V4" t="s">
        <v>127</v>
      </c>
      <c r="W4" t="s">
        <v>128</v>
      </c>
      <c r="X4" t="s">
        <v>129</v>
      </c>
      <c r="Y4" t="s">
        <v>65</v>
      </c>
      <c r="Z4" t="s">
        <v>130</v>
      </c>
      <c r="AA4" t="s">
        <v>54</v>
      </c>
      <c r="AB4" t="s">
        <v>131</v>
      </c>
      <c r="AC4" t="s">
        <v>68</v>
      </c>
      <c r="AD4" t="s">
        <v>132</v>
      </c>
      <c r="AE4" t="s">
        <v>70</v>
      </c>
      <c r="AF4" t="s">
        <v>71</v>
      </c>
      <c r="AG4" t="s">
        <v>133</v>
      </c>
      <c r="AH4" t="s">
        <v>134</v>
      </c>
      <c r="AI4" t="s">
        <v>135</v>
      </c>
      <c r="AJ4" t="s">
        <v>75</v>
      </c>
      <c r="AK4" t="s">
        <v>76</v>
      </c>
      <c r="AL4" t="s">
        <v>77</v>
      </c>
      <c r="AM4" t="s">
        <v>78</v>
      </c>
      <c r="AN4" t="s">
        <v>136</v>
      </c>
      <c r="AO4" t="s">
        <v>76</v>
      </c>
      <c r="AP4" t="s">
        <v>137</v>
      </c>
      <c r="AQ4" t="s">
        <v>138</v>
      </c>
      <c r="AR4" t="s">
        <v>82</v>
      </c>
      <c r="AS4" t="s">
        <v>64</v>
      </c>
      <c r="AT4" t="s">
        <v>83</v>
      </c>
      <c r="AU4" t="s">
        <v>54</v>
      </c>
      <c r="AV4" t="s">
        <v>139</v>
      </c>
    </row>
    <row r="5" spans="1:48" hidden="1" x14ac:dyDescent="0.3">
      <c r="A5" t="s">
        <v>140</v>
      </c>
      <c r="B5" t="s">
        <v>141</v>
      </c>
      <c r="C5" s="1" t="str">
        <f t="shared" si="0"/>
        <v>31:0016</v>
      </c>
      <c r="D5" s="1" t="str">
        <f t="shared" si="1"/>
        <v>31:0004</v>
      </c>
      <c r="E5" t="s">
        <v>50</v>
      </c>
      <c r="F5" t="s">
        <v>142</v>
      </c>
      <c r="H5">
        <v>70.445620000000005</v>
      </c>
      <c r="I5">
        <v>-74.782380000000003</v>
      </c>
      <c r="J5" s="1" t="str">
        <f t="shared" si="2"/>
        <v>NGR bulk stream sediment</v>
      </c>
      <c r="K5" s="1" t="str">
        <f t="shared" si="3"/>
        <v>&lt;177 micron (NGR stream)</v>
      </c>
      <c r="L5" t="s">
        <v>101</v>
      </c>
      <c r="M5" t="s">
        <v>143</v>
      </c>
      <c r="N5" t="s">
        <v>84</v>
      </c>
      <c r="O5" t="s">
        <v>92</v>
      </c>
      <c r="P5" t="s">
        <v>93</v>
      </c>
      <c r="Q5" t="s">
        <v>144</v>
      </c>
      <c r="R5" t="s">
        <v>145</v>
      </c>
      <c r="S5" t="s">
        <v>146</v>
      </c>
      <c r="T5" t="s">
        <v>58</v>
      </c>
      <c r="U5" t="s">
        <v>147</v>
      </c>
      <c r="V5" t="s">
        <v>148</v>
      </c>
      <c r="W5" t="s">
        <v>149</v>
      </c>
      <c r="X5" t="s">
        <v>150</v>
      </c>
      <c r="Y5" t="s">
        <v>151</v>
      </c>
      <c r="Z5" t="s">
        <v>66</v>
      </c>
      <c r="AA5" t="s">
        <v>152</v>
      </c>
      <c r="AB5" t="s">
        <v>153</v>
      </c>
      <c r="AC5" t="s">
        <v>154</v>
      </c>
      <c r="AD5" t="s">
        <v>155</v>
      </c>
      <c r="AE5" t="s">
        <v>156</v>
      </c>
      <c r="AF5" t="s">
        <v>157</v>
      </c>
      <c r="AG5" t="s">
        <v>158</v>
      </c>
      <c r="AH5" t="s">
        <v>159</v>
      </c>
      <c r="AI5" t="s">
        <v>160</v>
      </c>
      <c r="AJ5" t="s">
        <v>75</v>
      </c>
      <c r="AK5" t="s">
        <v>76</v>
      </c>
      <c r="AL5" t="s">
        <v>64</v>
      </c>
      <c r="AM5" t="s">
        <v>78</v>
      </c>
      <c r="AN5" t="s">
        <v>161</v>
      </c>
      <c r="AO5" t="s">
        <v>76</v>
      </c>
      <c r="AP5" t="s">
        <v>162</v>
      </c>
      <c r="AQ5" t="s">
        <v>163</v>
      </c>
      <c r="AR5" t="s">
        <v>164</v>
      </c>
      <c r="AS5" t="s">
        <v>165</v>
      </c>
      <c r="AT5" t="s">
        <v>166</v>
      </c>
      <c r="AU5" t="s">
        <v>78</v>
      </c>
      <c r="AV5" t="s">
        <v>167</v>
      </c>
    </row>
    <row r="6" spans="1:48" hidden="1" x14ac:dyDescent="0.3">
      <c r="A6" t="s">
        <v>168</v>
      </c>
      <c r="B6" t="s">
        <v>169</v>
      </c>
      <c r="C6" s="1" t="str">
        <f t="shared" si="0"/>
        <v>31:0016</v>
      </c>
      <c r="D6" s="1" t="str">
        <f t="shared" si="1"/>
        <v>31:0004</v>
      </c>
      <c r="E6" t="s">
        <v>170</v>
      </c>
      <c r="F6" t="s">
        <v>171</v>
      </c>
      <c r="H6">
        <v>70.588700000000003</v>
      </c>
      <c r="I6">
        <v>-74.92174</v>
      </c>
      <c r="J6" s="1" t="str">
        <f t="shared" si="2"/>
        <v>NGR bulk stream sediment</v>
      </c>
      <c r="K6" s="1" t="str">
        <f t="shared" si="3"/>
        <v>&lt;177 micron (NGR stream)</v>
      </c>
      <c r="L6" t="s">
        <v>172</v>
      </c>
      <c r="M6" t="s">
        <v>173</v>
      </c>
      <c r="N6" t="s">
        <v>174</v>
      </c>
      <c r="O6" t="s">
        <v>55</v>
      </c>
      <c r="P6" t="s">
        <v>93</v>
      </c>
      <c r="Q6" t="s">
        <v>175</v>
      </c>
      <c r="R6" t="s">
        <v>176</v>
      </c>
      <c r="S6" t="s">
        <v>59</v>
      </c>
      <c r="T6" t="s">
        <v>176</v>
      </c>
      <c r="U6" t="s">
        <v>177</v>
      </c>
      <c r="V6" t="s">
        <v>178</v>
      </c>
      <c r="W6" t="s">
        <v>179</v>
      </c>
      <c r="X6" t="s">
        <v>180</v>
      </c>
      <c r="Y6" t="s">
        <v>181</v>
      </c>
      <c r="Z6" t="s">
        <v>123</v>
      </c>
      <c r="AA6" t="s">
        <v>115</v>
      </c>
      <c r="AB6" t="s">
        <v>182</v>
      </c>
      <c r="AC6" t="s">
        <v>183</v>
      </c>
      <c r="AD6" t="s">
        <v>184</v>
      </c>
      <c r="AE6" t="s">
        <v>185</v>
      </c>
      <c r="AF6" t="s">
        <v>186</v>
      </c>
      <c r="AG6" t="s">
        <v>187</v>
      </c>
      <c r="AH6" t="s">
        <v>188</v>
      </c>
      <c r="AI6" t="s">
        <v>189</v>
      </c>
      <c r="AJ6" t="s">
        <v>75</v>
      </c>
      <c r="AK6" t="s">
        <v>76</v>
      </c>
      <c r="AL6" t="s">
        <v>190</v>
      </c>
      <c r="AM6" t="s">
        <v>54</v>
      </c>
      <c r="AN6" t="s">
        <v>191</v>
      </c>
      <c r="AO6" t="s">
        <v>76</v>
      </c>
      <c r="AP6" t="s">
        <v>192</v>
      </c>
      <c r="AQ6" t="s">
        <v>193</v>
      </c>
      <c r="AR6" t="s">
        <v>152</v>
      </c>
      <c r="AS6" t="s">
        <v>194</v>
      </c>
      <c r="AT6" t="s">
        <v>195</v>
      </c>
      <c r="AU6" t="s">
        <v>78</v>
      </c>
      <c r="AV6" t="s">
        <v>196</v>
      </c>
    </row>
    <row r="7" spans="1:48" hidden="1" x14ac:dyDescent="0.3">
      <c r="A7" t="s">
        <v>197</v>
      </c>
      <c r="B7" t="s">
        <v>198</v>
      </c>
      <c r="C7" s="1" t="str">
        <f t="shared" si="0"/>
        <v>31:0016</v>
      </c>
      <c r="D7" s="1" t="str">
        <f t="shared" si="1"/>
        <v>31:0004</v>
      </c>
      <c r="E7" t="s">
        <v>199</v>
      </c>
      <c r="F7" t="s">
        <v>200</v>
      </c>
      <c r="H7">
        <v>70.443640000000002</v>
      </c>
      <c r="I7">
        <v>-75.070819999999998</v>
      </c>
      <c r="J7" s="1" t="str">
        <f t="shared" si="2"/>
        <v>NGR bulk stream sediment</v>
      </c>
      <c r="K7" s="1" t="str">
        <f t="shared" si="3"/>
        <v>&lt;177 micron (NGR stream)</v>
      </c>
      <c r="L7" t="s">
        <v>201</v>
      </c>
      <c r="M7" t="s">
        <v>202</v>
      </c>
      <c r="N7" t="s">
        <v>203</v>
      </c>
      <c r="O7" t="s">
        <v>204</v>
      </c>
      <c r="P7" t="s">
        <v>93</v>
      </c>
      <c r="Q7" t="s">
        <v>205</v>
      </c>
      <c r="R7" t="s">
        <v>164</v>
      </c>
      <c r="S7" t="s">
        <v>206</v>
      </c>
      <c r="T7" t="s">
        <v>78</v>
      </c>
      <c r="U7" t="s">
        <v>207</v>
      </c>
      <c r="V7" t="s">
        <v>208</v>
      </c>
      <c r="W7" t="s">
        <v>209</v>
      </c>
      <c r="X7" t="s">
        <v>210</v>
      </c>
      <c r="Y7" t="s">
        <v>211</v>
      </c>
      <c r="Z7" t="s">
        <v>212</v>
      </c>
      <c r="AA7" t="s">
        <v>213</v>
      </c>
      <c r="AB7" t="s">
        <v>214</v>
      </c>
      <c r="AC7" t="s">
        <v>215</v>
      </c>
      <c r="AD7" t="s">
        <v>216</v>
      </c>
      <c r="AE7" t="s">
        <v>217</v>
      </c>
      <c r="AF7" t="s">
        <v>107</v>
      </c>
      <c r="AG7" t="s">
        <v>218</v>
      </c>
      <c r="AH7" t="s">
        <v>219</v>
      </c>
      <c r="AI7" t="s">
        <v>220</v>
      </c>
      <c r="AJ7" t="s">
        <v>58</v>
      </c>
      <c r="AK7" t="s">
        <v>76</v>
      </c>
      <c r="AL7" t="s">
        <v>221</v>
      </c>
      <c r="AM7" t="s">
        <v>92</v>
      </c>
      <c r="AN7" t="s">
        <v>222</v>
      </c>
      <c r="AO7" t="s">
        <v>76</v>
      </c>
      <c r="AP7" t="s">
        <v>223</v>
      </c>
      <c r="AQ7" t="s">
        <v>224</v>
      </c>
      <c r="AR7" t="s">
        <v>225</v>
      </c>
      <c r="AS7" t="s">
        <v>221</v>
      </c>
      <c r="AT7" t="s">
        <v>226</v>
      </c>
      <c r="AU7" t="s">
        <v>54</v>
      </c>
      <c r="AV7" t="s">
        <v>227</v>
      </c>
    </row>
    <row r="8" spans="1:48" hidden="1" x14ac:dyDescent="0.3">
      <c r="A8" t="s">
        <v>228</v>
      </c>
      <c r="B8" t="s">
        <v>229</v>
      </c>
      <c r="C8" s="1" t="str">
        <f t="shared" si="0"/>
        <v>31:0016</v>
      </c>
      <c r="D8" s="1" t="str">
        <f t="shared" si="1"/>
        <v>31:0004</v>
      </c>
      <c r="E8" t="s">
        <v>230</v>
      </c>
      <c r="F8" t="s">
        <v>231</v>
      </c>
      <c r="H8">
        <v>70.455849999999998</v>
      </c>
      <c r="I8">
        <v>-75.065259999999995</v>
      </c>
      <c r="J8" s="1" t="str">
        <f t="shared" si="2"/>
        <v>NGR bulk stream sediment</v>
      </c>
      <c r="K8" s="1" t="str">
        <f t="shared" si="3"/>
        <v>&lt;177 micron (NGR stream)</v>
      </c>
      <c r="L8" t="s">
        <v>232</v>
      </c>
      <c r="M8" t="s">
        <v>233</v>
      </c>
      <c r="N8" t="s">
        <v>234</v>
      </c>
      <c r="O8" t="s">
        <v>118</v>
      </c>
      <c r="P8" t="s">
        <v>64</v>
      </c>
      <c r="Q8" t="s">
        <v>235</v>
      </c>
      <c r="R8" t="s">
        <v>78</v>
      </c>
      <c r="S8" t="s">
        <v>206</v>
      </c>
      <c r="T8" t="s">
        <v>236</v>
      </c>
      <c r="U8" t="s">
        <v>237</v>
      </c>
      <c r="V8" t="s">
        <v>238</v>
      </c>
      <c r="W8" t="s">
        <v>239</v>
      </c>
      <c r="X8" t="s">
        <v>240</v>
      </c>
      <c r="Y8" t="s">
        <v>241</v>
      </c>
      <c r="Z8" t="s">
        <v>148</v>
      </c>
      <c r="AA8" t="s">
        <v>102</v>
      </c>
      <c r="AB8" t="s">
        <v>242</v>
      </c>
      <c r="AC8" t="s">
        <v>204</v>
      </c>
      <c r="AD8" t="s">
        <v>243</v>
      </c>
      <c r="AE8" t="s">
        <v>215</v>
      </c>
      <c r="AF8" t="s">
        <v>244</v>
      </c>
      <c r="AG8" t="s">
        <v>245</v>
      </c>
      <c r="AH8" t="s">
        <v>246</v>
      </c>
      <c r="AI8" t="s">
        <v>133</v>
      </c>
      <c r="AJ8" t="s">
        <v>145</v>
      </c>
      <c r="AK8" t="s">
        <v>76</v>
      </c>
      <c r="AL8" t="s">
        <v>111</v>
      </c>
      <c r="AM8" t="s">
        <v>92</v>
      </c>
      <c r="AN8" t="s">
        <v>247</v>
      </c>
      <c r="AO8" t="s">
        <v>76</v>
      </c>
      <c r="AP8" t="s">
        <v>248</v>
      </c>
      <c r="AQ8" t="s">
        <v>249</v>
      </c>
      <c r="AR8" t="s">
        <v>115</v>
      </c>
      <c r="AS8" t="s">
        <v>221</v>
      </c>
      <c r="AT8" t="s">
        <v>250</v>
      </c>
      <c r="AU8" t="s">
        <v>78</v>
      </c>
      <c r="AV8" t="s">
        <v>251</v>
      </c>
    </row>
    <row r="9" spans="1:48" hidden="1" x14ac:dyDescent="0.3">
      <c r="A9" t="s">
        <v>252</v>
      </c>
      <c r="B9" t="s">
        <v>253</v>
      </c>
      <c r="C9" s="1" t="str">
        <f t="shared" si="0"/>
        <v>31:0016</v>
      </c>
      <c r="D9" s="1" t="str">
        <f t="shared" si="1"/>
        <v>31:0004</v>
      </c>
      <c r="E9" t="s">
        <v>254</v>
      </c>
      <c r="F9" t="s">
        <v>255</v>
      </c>
      <c r="H9">
        <v>70.456050000000005</v>
      </c>
      <c r="I9">
        <v>-75.168589999999995</v>
      </c>
      <c r="J9" s="1" t="str">
        <f t="shared" si="2"/>
        <v>NGR bulk stream sediment</v>
      </c>
      <c r="K9" s="1" t="str">
        <f t="shared" si="3"/>
        <v>&lt;177 micron (NGR stream)</v>
      </c>
      <c r="L9" t="s">
        <v>195</v>
      </c>
      <c r="M9" t="s">
        <v>256</v>
      </c>
      <c r="N9" t="s">
        <v>234</v>
      </c>
      <c r="O9" t="s">
        <v>55</v>
      </c>
      <c r="P9" t="s">
        <v>93</v>
      </c>
      <c r="Q9" t="s">
        <v>257</v>
      </c>
      <c r="R9" t="s">
        <v>258</v>
      </c>
      <c r="S9" t="s">
        <v>259</v>
      </c>
      <c r="T9" t="s">
        <v>60</v>
      </c>
      <c r="U9" t="s">
        <v>260</v>
      </c>
      <c r="V9" t="s">
        <v>261</v>
      </c>
      <c r="W9" t="s">
        <v>262</v>
      </c>
      <c r="X9" t="s">
        <v>263</v>
      </c>
      <c r="Y9" t="s">
        <v>260</v>
      </c>
      <c r="Z9" t="s">
        <v>166</v>
      </c>
      <c r="AA9" t="s">
        <v>206</v>
      </c>
      <c r="AB9" t="s">
        <v>264</v>
      </c>
      <c r="AC9" t="s">
        <v>118</v>
      </c>
      <c r="AD9" t="s">
        <v>265</v>
      </c>
      <c r="AE9" t="s">
        <v>266</v>
      </c>
      <c r="AF9" t="s">
        <v>267</v>
      </c>
      <c r="AG9" t="s">
        <v>268</v>
      </c>
      <c r="AH9" t="s">
        <v>219</v>
      </c>
      <c r="AI9" t="s">
        <v>269</v>
      </c>
      <c r="AJ9" t="s">
        <v>58</v>
      </c>
      <c r="AK9" t="s">
        <v>76</v>
      </c>
      <c r="AL9" t="s">
        <v>194</v>
      </c>
      <c r="AM9" t="s">
        <v>174</v>
      </c>
      <c r="AN9" t="s">
        <v>270</v>
      </c>
      <c r="AO9" t="s">
        <v>76</v>
      </c>
      <c r="AP9" t="s">
        <v>271</v>
      </c>
      <c r="AQ9" t="s">
        <v>272</v>
      </c>
      <c r="AR9" t="s">
        <v>213</v>
      </c>
      <c r="AS9" t="s">
        <v>221</v>
      </c>
      <c r="AT9" t="s">
        <v>273</v>
      </c>
      <c r="AU9" t="s">
        <v>78</v>
      </c>
      <c r="AV9" t="s">
        <v>274</v>
      </c>
    </row>
    <row r="10" spans="1:48" hidden="1" x14ac:dyDescent="0.3">
      <c r="A10" t="s">
        <v>275</v>
      </c>
      <c r="B10" t="s">
        <v>276</v>
      </c>
      <c r="C10" s="1" t="str">
        <f t="shared" si="0"/>
        <v>31:0016</v>
      </c>
      <c r="D10" s="1" t="str">
        <f t="shared" si="1"/>
        <v>31:0004</v>
      </c>
      <c r="E10" t="s">
        <v>277</v>
      </c>
      <c r="F10" t="s">
        <v>278</v>
      </c>
      <c r="H10">
        <v>70.498440000000002</v>
      </c>
      <c r="I10">
        <v>-75.097470000000001</v>
      </c>
      <c r="J10" s="1" t="str">
        <f t="shared" si="2"/>
        <v>NGR bulk stream sediment</v>
      </c>
      <c r="K10" s="1" t="str">
        <f t="shared" si="3"/>
        <v>&lt;177 micron (NGR stream)</v>
      </c>
      <c r="L10" t="s">
        <v>279</v>
      </c>
      <c r="M10" t="s">
        <v>280</v>
      </c>
      <c r="N10" t="s">
        <v>234</v>
      </c>
      <c r="O10" t="s">
        <v>55</v>
      </c>
      <c r="P10" t="s">
        <v>64</v>
      </c>
      <c r="Q10" t="s">
        <v>281</v>
      </c>
      <c r="R10" t="s">
        <v>282</v>
      </c>
      <c r="S10" t="s">
        <v>54</v>
      </c>
      <c r="T10" t="s">
        <v>176</v>
      </c>
      <c r="U10" t="s">
        <v>283</v>
      </c>
      <c r="V10" t="s">
        <v>284</v>
      </c>
      <c r="W10" t="s">
        <v>285</v>
      </c>
      <c r="X10" t="s">
        <v>286</v>
      </c>
      <c r="Y10" t="s">
        <v>287</v>
      </c>
      <c r="Z10" t="s">
        <v>288</v>
      </c>
      <c r="AA10" t="s">
        <v>146</v>
      </c>
      <c r="AB10" t="s">
        <v>289</v>
      </c>
      <c r="AC10" t="s">
        <v>290</v>
      </c>
      <c r="AD10" t="s">
        <v>291</v>
      </c>
      <c r="AE10" t="s">
        <v>292</v>
      </c>
      <c r="AF10" t="s">
        <v>107</v>
      </c>
      <c r="AG10" t="s">
        <v>131</v>
      </c>
      <c r="AH10" t="s">
        <v>293</v>
      </c>
      <c r="AI10" t="s">
        <v>294</v>
      </c>
      <c r="AJ10" t="s">
        <v>145</v>
      </c>
      <c r="AK10" t="s">
        <v>295</v>
      </c>
      <c r="AL10" t="s">
        <v>221</v>
      </c>
      <c r="AM10" t="s">
        <v>92</v>
      </c>
      <c r="AN10" t="s">
        <v>296</v>
      </c>
      <c r="AO10" t="s">
        <v>76</v>
      </c>
      <c r="AP10" t="s">
        <v>297</v>
      </c>
      <c r="AQ10" t="s">
        <v>298</v>
      </c>
      <c r="AR10" t="s">
        <v>59</v>
      </c>
      <c r="AS10" t="s">
        <v>299</v>
      </c>
      <c r="AT10" t="s">
        <v>300</v>
      </c>
      <c r="AU10" t="s">
        <v>54</v>
      </c>
      <c r="AV10" t="s">
        <v>301</v>
      </c>
    </row>
    <row r="11" spans="1:48" hidden="1" x14ac:dyDescent="0.3">
      <c r="A11" t="s">
        <v>302</v>
      </c>
      <c r="B11" t="s">
        <v>303</v>
      </c>
      <c r="C11" s="1" t="str">
        <f t="shared" si="0"/>
        <v>31:0016</v>
      </c>
      <c r="D11" s="1" t="str">
        <f t="shared" si="1"/>
        <v>31:0004</v>
      </c>
      <c r="E11" t="s">
        <v>304</v>
      </c>
      <c r="F11" t="s">
        <v>305</v>
      </c>
      <c r="H11">
        <v>70.660709999999995</v>
      </c>
      <c r="I11">
        <v>-75.265829999999994</v>
      </c>
      <c r="J11" s="1" t="str">
        <f t="shared" si="2"/>
        <v>NGR bulk stream sediment</v>
      </c>
      <c r="K11" s="1" t="str">
        <f t="shared" si="3"/>
        <v>&lt;177 micron (NGR stream)</v>
      </c>
      <c r="L11" t="s">
        <v>306</v>
      </c>
      <c r="M11" t="s">
        <v>307</v>
      </c>
      <c r="N11" t="s">
        <v>174</v>
      </c>
      <c r="O11" t="s">
        <v>92</v>
      </c>
      <c r="P11" t="s">
        <v>308</v>
      </c>
      <c r="Q11" t="s">
        <v>309</v>
      </c>
      <c r="R11" t="s">
        <v>225</v>
      </c>
      <c r="S11" t="s">
        <v>154</v>
      </c>
      <c r="T11" t="s">
        <v>115</v>
      </c>
      <c r="U11" t="s">
        <v>310</v>
      </c>
      <c r="V11" t="s">
        <v>311</v>
      </c>
      <c r="W11" t="s">
        <v>312</v>
      </c>
      <c r="X11" t="s">
        <v>313</v>
      </c>
      <c r="Y11" t="s">
        <v>314</v>
      </c>
      <c r="Z11" t="s">
        <v>144</v>
      </c>
      <c r="AA11" t="s">
        <v>315</v>
      </c>
      <c r="AB11" t="s">
        <v>316</v>
      </c>
      <c r="AC11" t="s">
        <v>317</v>
      </c>
      <c r="AD11" t="s">
        <v>318</v>
      </c>
      <c r="AE11" t="s">
        <v>319</v>
      </c>
      <c r="AF11" t="s">
        <v>320</v>
      </c>
      <c r="AG11" t="s">
        <v>321</v>
      </c>
      <c r="AH11" t="s">
        <v>322</v>
      </c>
      <c r="AI11" t="s">
        <v>323</v>
      </c>
      <c r="AJ11" t="s">
        <v>145</v>
      </c>
      <c r="AK11" t="s">
        <v>76</v>
      </c>
      <c r="AL11" t="s">
        <v>112</v>
      </c>
      <c r="AM11" t="s">
        <v>234</v>
      </c>
      <c r="AN11" t="s">
        <v>324</v>
      </c>
      <c r="AO11" t="s">
        <v>76</v>
      </c>
      <c r="AP11" t="s">
        <v>90</v>
      </c>
      <c r="AQ11" t="s">
        <v>325</v>
      </c>
      <c r="AR11" t="s">
        <v>174</v>
      </c>
      <c r="AS11" t="s">
        <v>326</v>
      </c>
      <c r="AT11" t="s">
        <v>327</v>
      </c>
      <c r="AU11" t="s">
        <v>174</v>
      </c>
      <c r="AV11" t="s">
        <v>328</v>
      </c>
    </row>
    <row r="12" spans="1:48" hidden="1" x14ac:dyDescent="0.3">
      <c r="A12" t="s">
        <v>329</v>
      </c>
      <c r="B12" t="s">
        <v>330</v>
      </c>
      <c r="C12" s="1" t="str">
        <f t="shared" si="0"/>
        <v>31:0016</v>
      </c>
      <c r="D12" s="1" t="str">
        <f t="shared" si="1"/>
        <v>31:0004</v>
      </c>
      <c r="E12" t="s">
        <v>331</v>
      </c>
      <c r="F12" t="s">
        <v>332</v>
      </c>
      <c r="H12">
        <v>70.625479999999996</v>
      </c>
      <c r="I12">
        <v>-75.399780000000007</v>
      </c>
      <c r="J12" s="1" t="str">
        <f t="shared" si="2"/>
        <v>NGR bulk stream sediment</v>
      </c>
      <c r="K12" s="1" t="str">
        <f t="shared" si="3"/>
        <v>&lt;177 micron (NGR stream)</v>
      </c>
      <c r="L12" t="s">
        <v>69</v>
      </c>
      <c r="M12" t="s">
        <v>333</v>
      </c>
      <c r="N12" t="s">
        <v>203</v>
      </c>
      <c r="O12" t="s">
        <v>55</v>
      </c>
      <c r="P12" t="s">
        <v>334</v>
      </c>
      <c r="Q12" t="s">
        <v>335</v>
      </c>
      <c r="R12" t="s">
        <v>282</v>
      </c>
      <c r="S12" t="s">
        <v>336</v>
      </c>
      <c r="T12" t="s">
        <v>337</v>
      </c>
      <c r="U12" t="s">
        <v>338</v>
      </c>
      <c r="V12" t="s">
        <v>339</v>
      </c>
      <c r="W12" t="s">
        <v>340</v>
      </c>
      <c r="X12" t="s">
        <v>341</v>
      </c>
      <c r="Y12" t="s">
        <v>342</v>
      </c>
      <c r="Z12" t="s">
        <v>343</v>
      </c>
      <c r="AA12" t="s">
        <v>204</v>
      </c>
      <c r="AB12" t="s">
        <v>344</v>
      </c>
      <c r="AC12" t="s">
        <v>345</v>
      </c>
      <c r="AD12" t="s">
        <v>346</v>
      </c>
      <c r="AE12" t="s">
        <v>347</v>
      </c>
      <c r="AF12" t="s">
        <v>348</v>
      </c>
      <c r="AG12" t="s">
        <v>349</v>
      </c>
      <c r="AH12" t="s">
        <v>350</v>
      </c>
      <c r="AI12" t="s">
        <v>351</v>
      </c>
      <c r="AJ12" t="s">
        <v>176</v>
      </c>
      <c r="AK12" t="s">
        <v>295</v>
      </c>
      <c r="AL12" t="s">
        <v>352</v>
      </c>
      <c r="AM12" t="s">
        <v>353</v>
      </c>
      <c r="AN12" t="s">
        <v>354</v>
      </c>
      <c r="AO12" t="s">
        <v>76</v>
      </c>
      <c r="AP12" t="s">
        <v>178</v>
      </c>
      <c r="AQ12" t="s">
        <v>355</v>
      </c>
      <c r="AR12" t="s">
        <v>356</v>
      </c>
      <c r="AS12" t="s">
        <v>357</v>
      </c>
      <c r="AT12" t="s">
        <v>358</v>
      </c>
      <c r="AU12" t="s">
        <v>84</v>
      </c>
      <c r="AV12" t="s">
        <v>359</v>
      </c>
    </row>
    <row r="13" spans="1:48" hidden="1" x14ac:dyDescent="0.3">
      <c r="A13" t="s">
        <v>360</v>
      </c>
      <c r="B13" t="s">
        <v>361</v>
      </c>
      <c r="C13" s="1" t="str">
        <f t="shared" si="0"/>
        <v>31:0016</v>
      </c>
      <c r="D13" s="1" t="str">
        <f t="shared" si="1"/>
        <v>31:0004</v>
      </c>
      <c r="E13" t="s">
        <v>362</v>
      </c>
      <c r="F13" t="s">
        <v>363</v>
      </c>
      <c r="H13">
        <v>70.626339999999999</v>
      </c>
      <c r="I13">
        <v>-75.273240000000001</v>
      </c>
      <c r="J13" s="1" t="str">
        <f t="shared" si="2"/>
        <v>NGR bulk stream sediment</v>
      </c>
      <c r="K13" s="1" t="str">
        <f t="shared" si="3"/>
        <v>&lt;177 micron (NGR stream)</v>
      </c>
      <c r="L13" t="s">
        <v>364</v>
      </c>
      <c r="M13" t="s">
        <v>365</v>
      </c>
      <c r="N13" t="s">
        <v>234</v>
      </c>
      <c r="O13" t="s">
        <v>92</v>
      </c>
      <c r="P13" t="s">
        <v>64</v>
      </c>
      <c r="Q13" t="s">
        <v>366</v>
      </c>
      <c r="R13" t="s">
        <v>54</v>
      </c>
      <c r="S13" t="s">
        <v>337</v>
      </c>
      <c r="T13" t="s">
        <v>78</v>
      </c>
      <c r="U13" t="s">
        <v>367</v>
      </c>
      <c r="V13" t="s">
        <v>368</v>
      </c>
      <c r="W13" t="s">
        <v>369</v>
      </c>
      <c r="X13" t="s">
        <v>370</v>
      </c>
      <c r="Y13" t="s">
        <v>371</v>
      </c>
      <c r="Z13" t="s">
        <v>372</v>
      </c>
      <c r="AA13" t="s">
        <v>373</v>
      </c>
      <c r="AB13" t="s">
        <v>208</v>
      </c>
      <c r="AC13" t="s">
        <v>374</v>
      </c>
      <c r="AD13" t="s">
        <v>375</v>
      </c>
      <c r="AE13" t="s">
        <v>376</v>
      </c>
      <c r="AF13" t="s">
        <v>377</v>
      </c>
      <c r="AG13" t="s">
        <v>378</v>
      </c>
      <c r="AH13" t="s">
        <v>379</v>
      </c>
      <c r="AI13" t="s">
        <v>380</v>
      </c>
      <c r="AJ13" t="s">
        <v>145</v>
      </c>
      <c r="AK13" t="s">
        <v>76</v>
      </c>
      <c r="AL13" t="s">
        <v>381</v>
      </c>
      <c r="AM13" t="s">
        <v>84</v>
      </c>
      <c r="AN13" t="s">
        <v>382</v>
      </c>
      <c r="AO13" t="s">
        <v>76</v>
      </c>
      <c r="AP13" t="s">
        <v>245</v>
      </c>
      <c r="AQ13" t="s">
        <v>383</v>
      </c>
      <c r="AR13" t="s">
        <v>225</v>
      </c>
      <c r="AS13" t="s">
        <v>384</v>
      </c>
      <c r="AT13" t="s">
        <v>385</v>
      </c>
      <c r="AU13" t="s">
        <v>92</v>
      </c>
      <c r="AV13" t="s">
        <v>386</v>
      </c>
    </row>
    <row r="14" spans="1:48" hidden="1" x14ac:dyDescent="0.3">
      <c r="A14" t="s">
        <v>387</v>
      </c>
      <c r="B14" t="s">
        <v>388</v>
      </c>
      <c r="C14" s="1" t="str">
        <f t="shared" si="0"/>
        <v>31:0016</v>
      </c>
      <c r="D14" s="1" t="str">
        <f t="shared" si="1"/>
        <v>31:0004</v>
      </c>
      <c r="E14" t="s">
        <v>389</v>
      </c>
      <c r="F14" t="s">
        <v>390</v>
      </c>
      <c r="H14">
        <v>70.637309999999999</v>
      </c>
      <c r="I14">
        <v>-75.264709999999994</v>
      </c>
      <c r="J14" s="1" t="str">
        <f t="shared" si="2"/>
        <v>NGR bulk stream sediment</v>
      </c>
      <c r="K14" s="1" t="str">
        <f t="shared" si="3"/>
        <v>&lt;177 micron (NGR stream)</v>
      </c>
      <c r="L14" t="s">
        <v>391</v>
      </c>
      <c r="M14" t="s">
        <v>392</v>
      </c>
      <c r="N14" t="s">
        <v>92</v>
      </c>
      <c r="O14" t="s">
        <v>84</v>
      </c>
      <c r="P14" t="s">
        <v>130</v>
      </c>
      <c r="Q14" t="s">
        <v>393</v>
      </c>
      <c r="R14" t="s">
        <v>394</v>
      </c>
      <c r="S14" t="s">
        <v>395</v>
      </c>
      <c r="T14" t="s">
        <v>164</v>
      </c>
      <c r="U14" t="s">
        <v>396</v>
      </c>
      <c r="V14" t="s">
        <v>397</v>
      </c>
      <c r="W14" t="s">
        <v>398</v>
      </c>
      <c r="X14" t="s">
        <v>399</v>
      </c>
      <c r="Y14" t="s">
        <v>400</v>
      </c>
      <c r="Z14" t="s">
        <v>401</v>
      </c>
      <c r="AA14" t="s">
        <v>92</v>
      </c>
      <c r="AB14" t="s">
        <v>402</v>
      </c>
      <c r="AC14" t="s">
        <v>403</v>
      </c>
      <c r="AD14" t="s">
        <v>404</v>
      </c>
      <c r="AE14" t="s">
        <v>405</v>
      </c>
      <c r="AF14" t="s">
        <v>406</v>
      </c>
      <c r="AG14" t="s">
        <v>407</v>
      </c>
      <c r="AH14" t="s">
        <v>408</v>
      </c>
      <c r="AI14" t="s">
        <v>409</v>
      </c>
      <c r="AJ14" t="s">
        <v>145</v>
      </c>
      <c r="AK14" t="s">
        <v>76</v>
      </c>
      <c r="AL14" t="s">
        <v>135</v>
      </c>
      <c r="AM14" t="s">
        <v>54</v>
      </c>
      <c r="AN14" t="s">
        <v>410</v>
      </c>
      <c r="AO14" t="s">
        <v>76</v>
      </c>
      <c r="AP14" t="s">
        <v>411</v>
      </c>
      <c r="AQ14" t="s">
        <v>412</v>
      </c>
      <c r="AR14" t="s">
        <v>84</v>
      </c>
      <c r="AS14" t="s">
        <v>413</v>
      </c>
      <c r="AT14" t="s">
        <v>414</v>
      </c>
      <c r="AU14" t="s">
        <v>92</v>
      </c>
      <c r="AV14" t="s">
        <v>415</v>
      </c>
    </row>
    <row r="15" spans="1:48" hidden="1" x14ac:dyDescent="0.3">
      <c r="A15" t="s">
        <v>416</v>
      </c>
      <c r="B15" t="s">
        <v>417</v>
      </c>
      <c r="C15" s="1" t="str">
        <f t="shared" si="0"/>
        <v>31:0016</v>
      </c>
      <c r="D15" s="1" t="str">
        <f t="shared" si="1"/>
        <v>31:0004</v>
      </c>
      <c r="E15" t="s">
        <v>389</v>
      </c>
      <c r="F15" t="s">
        <v>418</v>
      </c>
      <c r="H15">
        <v>70.637309999999999</v>
      </c>
      <c r="I15">
        <v>-75.264709999999994</v>
      </c>
      <c r="J15" s="1" t="str">
        <f t="shared" si="2"/>
        <v>NGR bulk stream sediment</v>
      </c>
      <c r="K15" s="1" t="str">
        <f t="shared" si="3"/>
        <v>&lt;177 micron (NGR stream)</v>
      </c>
      <c r="L15" t="s">
        <v>419</v>
      </c>
      <c r="M15" t="s">
        <v>420</v>
      </c>
      <c r="N15" t="s">
        <v>92</v>
      </c>
      <c r="O15" t="s">
        <v>55</v>
      </c>
      <c r="P15" t="s">
        <v>190</v>
      </c>
      <c r="Q15" t="s">
        <v>421</v>
      </c>
      <c r="R15" t="s">
        <v>282</v>
      </c>
      <c r="S15" t="s">
        <v>395</v>
      </c>
      <c r="T15" t="s">
        <v>164</v>
      </c>
      <c r="U15" t="s">
        <v>367</v>
      </c>
      <c r="V15" t="s">
        <v>257</v>
      </c>
      <c r="W15" t="s">
        <v>422</v>
      </c>
      <c r="X15" t="s">
        <v>423</v>
      </c>
      <c r="Y15" t="s">
        <v>424</v>
      </c>
      <c r="Z15" t="s">
        <v>425</v>
      </c>
      <c r="AA15" t="s">
        <v>426</v>
      </c>
      <c r="AB15" t="s">
        <v>232</v>
      </c>
      <c r="AC15" t="s">
        <v>427</v>
      </c>
      <c r="AD15" t="s">
        <v>428</v>
      </c>
      <c r="AE15" t="s">
        <v>429</v>
      </c>
      <c r="AF15" t="s">
        <v>406</v>
      </c>
      <c r="AG15" t="s">
        <v>214</v>
      </c>
      <c r="AH15" t="s">
        <v>408</v>
      </c>
      <c r="AI15" t="s">
        <v>430</v>
      </c>
      <c r="AJ15" t="s">
        <v>145</v>
      </c>
      <c r="AK15" t="s">
        <v>76</v>
      </c>
      <c r="AL15" t="s">
        <v>431</v>
      </c>
      <c r="AM15" t="s">
        <v>84</v>
      </c>
      <c r="AN15" t="s">
        <v>410</v>
      </c>
      <c r="AO15" t="s">
        <v>76</v>
      </c>
      <c r="AP15" t="s">
        <v>432</v>
      </c>
      <c r="AQ15" t="s">
        <v>433</v>
      </c>
      <c r="AR15" t="s">
        <v>434</v>
      </c>
      <c r="AS15" t="s">
        <v>384</v>
      </c>
      <c r="AT15" t="s">
        <v>385</v>
      </c>
      <c r="AU15" t="s">
        <v>84</v>
      </c>
      <c r="AV15" t="s">
        <v>435</v>
      </c>
    </row>
    <row r="16" spans="1:48" hidden="1" x14ac:dyDescent="0.3">
      <c r="A16" t="s">
        <v>436</v>
      </c>
      <c r="B16" t="s">
        <v>437</v>
      </c>
      <c r="C16" s="1" t="str">
        <f t="shared" si="0"/>
        <v>31:0016</v>
      </c>
      <c r="D16" s="1" t="str">
        <f t="shared" si="1"/>
        <v>31:0004</v>
      </c>
      <c r="E16" t="s">
        <v>438</v>
      </c>
      <c r="F16" t="s">
        <v>439</v>
      </c>
      <c r="H16">
        <v>70.494</v>
      </c>
      <c r="I16">
        <v>-75.158799999999999</v>
      </c>
      <c r="J16" s="1" t="str">
        <f t="shared" si="2"/>
        <v>NGR bulk stream sediment</v>
      </c>
      <c r="K16" s="1" t="str">
        <f t="shared" si="3"/>
        <v>&lt;177 micron (NGR stream)</v>
      </c>
      <c r="L16" t="s">
        <v>440</v>
      </c>
      <c r="M16" t="s">
        <v>441</v>
      </c>
      <c r="N16" t="s">
        <v>442</v>
      </c>
      <c r="O16" t="s">
        <v>54</v>
      </c>
      <c r="P16" t="s">
        <v>64</v>
      </c>
      <c r="Q16" t="s">
        <v>443</v>
      </c>
      <c r="R16" t="s">
        <v>444</v>
      </c>
      <c r="S16" t="s">
        <v>125</v>
      </c>
      <c r="T16" t="s">
        <v>259</v>
      </c>
      <c r="U16" t="s">
        <v>445</v>
      </c>
      <c r="V16" t="s">
        <v>446</v>
      </c>
      <c r="W16" t="s">
        <v>447</v>
      </c>
      <c r="X16" t="s">
        <v>448</v>
      </c>
      <c r="Y16" t="s">
        <v>449</v>
      </c>
      <c r="Z16" t="s">
        <v>450</v>
      </c>
      <c r="AA16" t="s">
        <v>451</v>
      </c>
      <c r="AB16" t="s">
        <v>452</v>
      </c>
      <c r="AC16" t="s">
        <v>453</v>
      </c>
      <c r="AD16" t="s">
        <v>454</v>
      </c>
      <c r="AE16" t="s">
        <v>455</v>
      </c>
      <c r="AF16" t="s">
        <v>456</v>
      </c>
      <c r="AG16" t="s">
        <v>457</v>
      </c>
      <c r="AH16" t="s">
        <v>458</v>
      </c>
      <c r="AI16" t="s">
        <v>459</v>
      </c>
      <c r="AJ16" t="s">
        <v>236</v>
      </c>
      <c r="AK16" t="s">
        <v>60</v>
      </c>
      <c r="AL16" t="s">
        <v>413</v>
      </c>
      <c r="AM16" t="s">
        <v>203</v>
      </c>
      <c r="AN16" t="s">
        <v>425</v>
      </c>
      <c r="AO16" t="s">
        <v>76</v>
      </c>
      <c r="AP16" t="s">
        <v>460</v>
      </c>
      <c r="AQ16" t="s">
        <v>461</v>
      </c>
      <c r="AR16" t="s">
        <v>451</v>
      </c>
      <c r="AS16" t="s">
        <v>462</v>
      </c>
      <c r="AT16" t="s">
        <v>463</v>
      </c>
      <c r="AU16" t="s">
        <v>92</v>
      </c>
      <c r="AV16" t="s">
        <v>464</v>
      </c>
    </row>
    <row r="17" spans="1:48" hidden="1" x14ac:dyDescent="0.3">
      <c r="A17" t="s">
        <v>465</v>
      </c>
      <c r="B17" t="s">
        <v>466</v>
      </c>
      <c r="C17" s="1" t="str">
        <f t="shared" si="0"/>
        <v>31:0016</v>
      </c>
      <c r="D17" s="1" t="str">
        <f t="shared" si="1"/>
        <v>31:0004</v>
      </c>
      <c r="E17" t="s">
        <v>467</v>
      </c>
      <c r="F17" t="s">
        <v>468</v>
      </c>
      <c r="H17">
        <v>70.720439999999996</v>
      </c>
      <c r="I17">
        <v>-74.831869999999995</v>
      </c>
      <c r="J17" s="1" t="str">
        <f t="shared" si="2"/>
        <v>NGR bulk stream sediment</v>
      </c>
      <c r="K17" s="1" t="str">
        <f t="shared" si="3"/>
        <v>&lt;177 micron (NGR stream)</v>
      </c>
      <c r="L17" t="s">
        <v>288</v>
      </c>
      <c r="M17" t="s">
        <v>469</v>
      </c>
      <c r="N17" t="s">
        <v>54</v>
      </c>
      <c r="O17" t="s">
        <v>92</v>
      </c>
      <c r="P17" t="s">
        <v>93</v>
      </c>
      <c r="Q17" t="s">
        <v>470</v>
      </c>
      <c r="R17" t="s">
        <v>258</v>
      </c>
      <c r="S17" t="s">
        <v>451</v>
      </c>
      <c r="T17" t="s">
        <v>96</v>
      </c>
      <c r="U17" t="s">
        <v>471</v>
      </c>
      <c r="V17" t="s">
        <v>472</v>
      </c>
      <c r="W17" t="s">
        <v>473</v>
      </c>
      <c r="X17" t="s">
        <v>474</v>
      </c>
      <c r="Y17" t="s">
        <v>475</v>
      </c>
      <c r="Z17" t="s">
        <v>241</v>
      </c>
      <c r="AA17" t="s">
        <v>152</v>
      </c>
      <c r="AB17" t="s">
        <v>476</v>
      </c>
      <c r="AC17" t="s">
        <v>477</v>
      </c>
      <c r="AD17" t="s">
        <v>478</v>
      </c>
      <c r="AE17" t="s">
        <v>234</v>
      </c>
      <c r="AF17" t="s">
        <v>267</v>
      </c>
      <c r="AG17" t="s">
        <v>479</v>
      </c>
      <c r="AH17" t="s">
        <v>480</v>
      </c>
      <c r="AI17" t="s">
        <v>481</v>
      </c>
      <c r="AJ17" t="s">
        <v>75</v>
      </c>
      <c r="AK17" t="s">
        <v>76</v>
      </c>
      <c r="AL17" t="s">
        <v>347</v>
      </c>
      <c r="AM17" t="s">
        <v>54</v>
      </c>
      <c r="AN17" t="s">
        <v>112</v>
      </c>
      <c r="AO17" t="s">
        <v>76</v>
      </c>
      <c r="AP17" t="s">
        <v>482</v>
      </c>
      <c r="AQ17" t="s">
        <v>483</v>
      </c>
      <c r="AR17" t="s">
        <v>82</v>
      </c>
      <c r="AS17" t="s">
        <v>111</v>
      </c>
      <c r="AT17" t="s">
        <v>321</v>
      </c>
      <c r="AU17" t="s">
        <v>54</v>
      </c>
      <c r="AV17" t="s">
        <v>144</v>
      </c>
    </row>
    <row r="18" spans="1:48" hidden="1" x14ac:dyDescent="0.3">
      <c r="A18" t="s">
        <v>484</v>
      </c>
      <c r="B18" t="s">
        <v>485</v>
      </c>
      <c r="C18" s="1" t="str">
        <f t="shared" si="0"/>
        <v>31:0016</v>
      </c>
      <c r="D18" s="1" t="str">
        <f>HYPERLINK("http://geochem.nrcan.gc.ca/cdogs/content/svy/svy_e.htm", "")</f>
        <v/>
      </c>
      <c r="G18" s="1" t="str">
        <f>HYPERLINK("http://geochem.nrcan.gc.ca/cdogs/content/cr_/cr_00091_e.htm", "91")</f>
        <v>91</v>
      </c>
      <c r="J18" t="s">
        <v>486</v>
      </c>
      <c r="K18" t="s">
        <v>487</v>
      </c>
      <c r="L18" t="s">
        <v>488</v>
      </c>
      <c r="M18" t="s">
        <v>266</v>
      </c>
      <c r="N18" t="s">
        <v>101</v>
      </c>
      <c r="O18" t="s">
        <v>489</v>
      </c>
      <c r="P18" t="s">
        <v>334</v>
      </c>
      <c r="Q18" t="s">
        <v>490</v>
      </c>
      <c r="R18" t="s">
        <v>174</v>
      </c>
      <c r="S18" t="s">
        <v>491</v>
      </c>
      <c r="T18" t="s">
        <v>492</v>
      </c>
      <c r="U18" t="s">
        <v>207</v>
      </c>
      <c r="V18" t="s">
        <v>493</v>
      </c>
      <c r="W18" t="s">
        <v>494</v>
      </c>
      <c r="X18" t="s">
        <v>495</v>
      </c>
      <c r="Y18" t="s">
        <v>496</v>
      </c>
      <c r="Z18" t="s">
        <v>497</v>
      </c>
      <c r="AA18" t="s">
        <v>176</v>
      </c>
      <c r="AB18" t="s">
        <v>498</v>
      </c>
      <c r="AC18" t="s">
        <v>185</v>
      </c>
      <c r="AD18" t="s">
        <v>499</v>
      </c>
      <c r="AE18" t="s">
        <v>217</v>
      </c>
      <c r="AF18" t="s">
        <v>500</v>
      </c>
      <c r="AG18" t="s">
        <v>501</v>
      </c>
      <c r="AH18" t="s">
        <v>502</v>
      </c>
      <c r="AI18" t="s">
        <v>503</v>
      </c>
      <c r="AJ18" t="s">
        <v>213</v>
      </c>
      <c r="AK18" t="s">
        <v>504</v>
      </c>
      <c r="AL18" t="s">
        <v>111</v>
      </c>
      <c r="AM18" t="s">
        <v>505</v>
      </c>
      <c r="AN18" t="s">
        <v>310</v>
      </c>
      <c r="AO18" t="s">
        <v>96</v>
      </c>
      <c r="AP18" t="s">
        <v>118</v>
      </c>
      <c r="AQ18" t="s">
        <v>506</v>
      </c>
      <c r="AR18" t="s">
        <v>213</v>
      </c>
      <c r="AS18" t="s">
        <v>126</v>
      </c>
      <c r="AT18" t="s">
        <v>238</v>
      </c>
      <c r="AU18" t="s">
        <v>54</v>
      </c>
      <c r="AV18" t="s">
        <v>507</v>
      </c>
    </row>
    <row r="19" spans="1:48" hidden="1" x14ac:dyDescent="0.3">
      <c r="A19" t="s">
        <v>508</v>
      </c>
      <c r="B19" t="s">
        <v>509</v>
      </c>
      <c r="C19" s="1" t="str">
        <f t="shared" si="0"/>
        <v>31:0016</v>
      </c>
      <c r="D19" s="1" t="str">
        <f t="shared" ref="D19:D36" si="4">HYPERLINK("http://geochem.nrcan.gc.ca/cdogs/content/svy/svy310004_e.htm", "31:0004")</f>
        <v>31:0004</v>
      </c>
      <c r="E19" t="s">
        <v>510</v>
      </c>
      <c r="F19" t="s">
        <v>511</v>
      </c>
      <c r="H19">
        <v>70.690359999999998</v>
      </c>
      <c r="I19">
        <v>-74.794560000000004</v>
      </c>
      <c r="J19" s="1" t="str">
        <f t="shared" ref="J19:J36" si="5">HYPERLINK("http://geochem.nrcan.gc.ca/cdogs/content/kwd/kwd020030_e.htm", "NGR bulk stream sediment")</f>
        <v>NGR bulk stream sediment</v>
      </c>
      <c r="K19" s="1" t="str">
        <f t="shared" ref="K19:K36" si="6">HYPERLINK("http://geochem.nrcan.gc.ca/cdogs/content/kwd/kwd080010_e.htm", "&lt;177 micron (NGR stream)")</f>
        <v>&lt;177 micron (NGR stream)</v>
      </c>
      <c r="L19" t="s">
        <v>352</v>
      </c>
      <c r="M19" t="s">
        <v>234</v>
      </c>
      <c r="N19" t="s">
        <v>78</v>
      </c>
      <c r="O19" t="s">
        <v>54</v>
      </c>
      <c r="P19" t="s">
        <v>93</v>
      </c>
      <c r="Q19" t="s">
        <v>512</v>
      </c>
      <c r="R19" t="s">
        <v>295</v>
      </c>
      <c r="S19" t="s">
        <v>84</v>
      </c>
      <c r="T19" t="s">
        <v>295</v>
      </c>
      <c r="U19" t="s">
        <v>299</v>
      </c>
      <c r="V19" t="s">
        <v>513</v>
      </c>
      <c r="W19" t="s">
        <v>514</v>
      </c>
      <c r="X19" t="s">
        <v>515</v>
      </c>
      <c r="Y19" t="s">
        <v>516</v>
      </c>
      <c r="Z19" t="s">
        <v>130</v>
      </c>
      <c r="AA19" t="s">
        <v>78</v>
      </c>
      <c r="AB19" t="s">
        <v>517</v>
      </c>
      <c r="AC19" t="s">
        <v>125</v>
      </c>
      <c r="AD19" t="s">
        <v>518</v>
      </c>
      <c r="AE19" t="s">
        <v>519</v>
      </c>
      <c r="AF19" t="s">
        <v>520</v>
      </c>
      <c r="AG19" t="s">
        <v>521</v>
      </c>
      <c r="AH19" t="s">
        <v>522</v>
      </c>
      <c r="AI19" t="s">
        <v>523</v>
      </c>
      <c r="AJ19" t="s">
        <v>75</v>
      </c>
      <c r="AK19" t="s">
        <v>76</v>
      </c>
      <c r="AL19" t="s">
        <v>524</v>
      </c>
      <c r="AM19" t="s">
        <v>78</v>
      </c>
      <c r="AN19" t="s">
        <v>525</v>
      </c>
      <c r="AO19" t="s">
        <v>76</v>
      </c>
      <c r="AP19" t="s">
        <v>526</v>
      </c>
      <c r="AQ19" t="s">
        <v>527</v>
      </c>
      <c r="AR19" t="s">
        <v>236</v>
      </c>
      <c r="AS19" t="s">
        <v>442</v>
      </c>
      <c r="AT19" t="s">
        <v>528</v>
      </c>
      <c r="AU19" t="s">
        <v>529</v>
      </c>
      <c r="AV19" t="s">
        <v>530</v>
      </c>
    </row>
    <row r="20" spans="1:48" hidden="1" x14ac:dyDescent="0.3">
      <c r="A20" t="s">
        <v>531</v>
      </c>
      <c r="B20" t="s">
        <v>532</v>
      </c>
      <c r="C20" s="1" t="str">
        <f t="shared" si="0"/>
        <v>31:0016</v>
      </c>
      <c r="D20" s="1" t="str">
        <f t="shared" si="4"/>
        <v>31:0004</v>
      </c>
      <c r="E20" t="s">
        <v>533</v>
      </c>
      <c r="F20" t="s">
        <v>534</v>
      </c>
      <c r="H20">
        <v>70.634010000000004</v>
      </c>
      <c r="I20">
        <v>-74.92062</v>
      </c>
      <c r="J20" s="1" t="str">
        <f t="shared" si="5"/>
        <v>NGR bulk stream sediment</v>
      </c>
      <c r="K20" s="1" t="str">
        <f t="shared" si="6"/>
        <v>&lt;177 micron (NGR stream)</v>
      </c>
      <c r="L20" t="s">
        <v>352</v>
      </c>
      <c r="M20" t="s">
        <v>535</v>
      </c>
      <c r="N20" t="s">
        <v>78</v>
      </c>
      <c r="O20" t="s">
        <v>234</v>
      </c>
      <c r="P20" t="s">
        <v>64</v>
      </c>
      <c r="Q20" t="s">
        <v>536</v>
      </c>
      <c r="R20" t="s">
        <v>60</v>
      </c>
      <c r="S20" t="s">
        <v>84</v>
      </c>
      <c r="T20" t="s">
        <v>145</v>
      </c>
      <c r="U20" t="s">
        <v>537</v>
      </c>
      <c r="V20" t="s">
        <v>538</v>
      </c>
      <c r="W20" t="s">
        <v>539</v>
      </c>
      <c r="X20" t="s">
        <v>540</v>
      </c>
      <c r="Y20" t="s">
        <v>541</v>
      </c>
      <c r="Z20" t="s">
        <v>541</v>
      </c>
      <c r="AA20" t="s">
        <v>82</v>
      </c>
      <c r="AB20" t="s">
        <v>542</v>
      </c>
      <c r="AC20" t="s">
        <v>426</v>
      </c>
      <c r="AD20" t="s">
        <v>543</v>
      </c>
      <c r="AE20" t="s">
        <v>544</v>
      </c>
      <c r="AF20" t="s">
        <v>545</v>
      </c>
      <c r="AG20" t="s">
        <v>546</v>
      </c>
      <c r="AH20" t="s">
        <v>522</v>
      </c>
      <c r="AI20" t="s">
        <v>547</v>
      </c>
      <c r="AJ20" t="s">
        <v>75</v>
      </c>
      <c r="AK20" t="s">
        <v>76</v>
      </c>
      <c r="AL20" t="s">
        <v>64</v>
      </c>
      <c r="AM20" t="s">
        <v>78</v>
      </c>
      <c r="AN20" t="s">
        <v>548</v>
      </c>
      <c r="AO20" t="s">
        <v>76</v>
      </c>
      <c r="AP20" t="s">
        <v>549</v>
      </c>
      <c r="AQ20" t="s">
        <v>550</v>
      </c>
      <c r="AR20" t="s">
        <v>95</v>
      </c>
      <c r="AS20" t="s">
        <v>551</v>
      </c>
      <c r="AT20" t="s">
        <v>552</v>
      </c>
      <c r="AU20" t="s">
        <v>78</v>
      </c>
      <c r="AV20" t="s">
        <v>553</v>
      </c>
    </row>
    <row r="21" spans="1:48" hidden="1" x14ac:dyDescent="0.3">
      <c r="A21" t="s">
        <v>554</v>
      </c>
      <c r="B21" t="s">
        <v>555</v>
      </c>
      <c r="C21" s="1" t="str">
        <f t="shared" si="0"/>
        <v>31:0016</v>
      </c>
      <c r="D21" s="1" t="str">
        <f t="shared" si="4"/>
        <v>31:0004</v>
      </c>
      <c r="E21" t="s">
        <v>556</v>
      </c>
      <c r="F21" t="s">
        <v>557</v>
      </c>
      <c r="H21">
        <v>70.618790000000004</v>
      </c>
      <c r="I21">
        <v>-75.037930000000003</v>
      </c>
      <c r="J21" s="1" t="str">
        <f t="shared" si="5"/>
        <v>NGR bulk stream sediment</v>
      </c>
      <c r="K21" s="1" t="str">
        <f t="shared" si="6"/>
        <v>&lt;177 micron (NGR stream)</v>
      </c>
      <c r="L21" t="s">
        <v>425</v>
      </c>
      <c r="M21" t="s">
        <v>290</v>
      </c>
      <c r="N21" t="s">
        <v>78</v>
      </c>
      <c r="O21" t="s">
        <v>54</v>
      </c>
      <c r="P21" t="s">
        <v>93</v>
      </c>
      <c r="Q21" t="s">
        <v>232</v>
      </c>
      <c r="R21" t="s">
        <v>60</v>
      </c>
      <c r="S21" t="s">
        <v>206</v>
      </c>
      <c r="T21" t="s">
        <v>295</v>
      </c>
      <c r="U21" t="s">
        <v>413</v>
      </c>
      <c r="V21" t="s">
        <v>558</v>
      </c>
      <c r="W21" t="s">
        <v>559</v>
      </c>
      <c r="X21" t="s">
        <v>129</v>
      </c>
      <c r="Y21" t="s">
        <v>516</v>
      </c>
      <c r="Z21" t="s">
        <v>560</v>
      </c>
      <c r="AA21" t="s">
        <v>282</v>
      </c>
      <c r="AB21" t="s">
        <v>445</v>
      </c>
      <c r="AC21" t="s">
        <v>426</v>
      </c>
      <c r="AD21" t="s">
        <v>561</v>
      </c>
      <c r="AE21" t="s">
        <v>562</v>
      </c>
      <c r="AF21" t="s">
        <v>75</v>
      </c>
      <c r="AG21" t="s">
        <v>449</v>
      </c>
      <c r="AH21" t="s">
        <v>73</v>
      </c>
      <c r="AI21" t="s">
        <v>563</v>
      </c>
      <c r="AJ21" t="s">
        <v>75</v>
      </c>
      <c r="AK21" t="s">
        <v>76</v>
      </c>
      <c r="AL21" t="s">
        <v>505</v>
      </c>
      <c r="AM21" t="s">
        <v>78</v>
      </c>
      <c r="AN21" t="s">
        <v>221</v>
      </c>
      <c r="AO21" t="s">
        <v>76</v>
      </c>
      <c r="AP21" t="s">
        <v>410</v>
      </c>
      <c r="AQ21" t="s">
        <v>483</v>
      </c>
      <c r="AR21" t="s">
        <v>164</v>
      </c>
      <c r="AS21" t="s">
        <v>442</v>
      </c>
      <c r="AT21" t="s">
        <v>564</v>
      </c>
      <c r="AU21" t="s">
        <v>56</v>
      </c>
      <c r="AV21" t="s">
        <v>565</v>
      </c>
    </row>
    <row r="22" spans="1:48" hidden="1" x14ac:dyDescent="0.3">
      <c r="A22" t="s">
        <v>566</v>
      </c>
      <c r="B22" t="s">
        <v>567</v>
      </c>
      <c r="C22" s="1" t="str">
        <f t="shared" si="0"/>
        <v>31:0016</v>
      </c>
      <c r="D22" s="1" t="str">
        <f t="shared" si="4"/>
        <v>31:0004</v>
      </c>
      <c r="E22" t="s">
        <v>568</v>
      </c>
      <c r="F22" t="s">
        <v>569</v>
      </c>
      <c r="H22">
        <v>70.617159999999998</v>
      </c>
      <c r="I22">
        <v>-75.102040000000002</v>
      </c>
      <c r="J22" s="1" t="str">
        <f t="shared" si="5"/>
        <v>NGR bulk stream sediment</v>
      </c>
      <c r="K22" s="1" t="str">
        <f t="shared" si="6"/>
        <v>&lt;177 micron (NGR stream)</v>
      </c>
      <c r="L22" t="s">
        <v>212</v>
      </c>
      <c r="M22" t="s">
        <v>570</v>
      </c>
      <c r="N22" t="s">
        <v>174</v>
      </c>
      <c r="O22" t="s">
        <v>84</v>
      </c>
      <c r="P22" t="s">
        <v>64</v>
      </c>
      <c r="Q22" t="s">
        <v>571</v>
      </c>
      <c r="R22" t="s">
        <v>102</v>
      </c>
      <c r="S22" t="s">
        <v>102</v>
      </c>
      <c r="T22" t="s">
        <v>176</v>
      </c>
      <c r="U22" t="s">
        <v>572</v>
      </c>
      <c r="V22" t="s">
        <v>573</v>
      </c>
      <c r="W22" t="s">
        <v>553</v>
      </c>
      <c r="X22" t="s">
        <v>574</v>
      </c>
      <c r="Y22" t="s">
        <v>521</v>
      </c>
      <c r="Z22" t="s">
        <v>575</v>
      </c>
      <c r="AA22" t="s">
        <v>146</v>
      </c>
      <c r="AB22" t="s">
        <v>576</v>
      </c>
      <c r="AC22" t="s">
        <v>104</v>
      </c>
      <c r="AD22" t="s">
        <v>577</v>
      </c>
      <c r="AE22" t="s">
        <v>578</v>
      </c>
      <c r="AF22" t="s">
        <v>579</v>
      </c>
      <c r="AG22" t="s">
        <v>62</v>
      </c>
      <c r="AH22" t="s">
        <v>580</v>
      </c>
      <c r="AI22" t="s">
        <v>581</v>
      </c>
      <c r="AJ22" t="s">
        <v>295</v>
      </c>
      <c r="AK22" t="s">
        <v>295</v>
      </c>
      <c r="AL22" t="s">
        <v>423</v>
      </c>
      <c r="AM22" t="s">
        <v>84</v>
      </c>
      <c r="AN22" t="s">
        <v>371</v>
      </c>
      <c r="AO22" t="s">
        <v>76</v>
      </c>
      <c r="AP22" t="s">
        <v>582</v>
      </c>
      <c r="AQ22" t="s">
        <v>583</v>
      </c>
      <c r="AR22" t="s">
        <v>115</v>
      </c>
      <c r="AS22" t="s">
        <v>584</v>
      </c>
      <c r="AT22" t="s">
        <v>585</v>
      </c>
      <c r="AU22" t="s">
        <v>111</v>
      </c>
      <c r="AV22" t="s">
        <v>397</v>
      </c>
    </row>
    <row r="23" spans="1:48" hidden="1" x14ac:dyDescent="0.3">
      <c r="A23" t="s">
        <v>586</v>
      </c>
      <c r="B23" t="s">
        <v>587</v>
      </c>
      <c r="C23" s="1" t="str">
        <f t="shared" si="0"/>
        <v>31:0016</v>
      </c>
      <c r="D23" s="1" t="str">
        <f t="shared" si="4"/>
        <v>31:0004</v>
      </c>
      <c r="E23" t="s">
        <v>588</v>
      </c>
      <c r="F23" t="s">
        <v>589</v>
      </c>
      <c r="H23">
        <v>70.594629999999995</v>
      </c>
      <c r="I23">
        <v>-75.168430000000001</v>
      </c>
      <c r="J23" s="1" t="str">
        <f t="shared" si="5"/>
        <v>NGR bulk stream sediment</v>
      </c>
      <c r="K23" s="1" t="str">
        <f t="shared" si="6"/>
        <v>&lt;177 micron (NGR stream)</v>
      </c>
      <c r="L23" t="s">
        <v>590</v>
      </c>
      <c r="M23" t="s">
        <v>106</v>
      </c>
      <c r="N23" t="s">
        <v>78</v>
      </c>
      <c r="O23" t="s">
        <v>84</v>
      </c>
      <c r="P23" t="s">
        <v>56</v>
      </c>
      <c r="Q23" t="s">
        <v>591</v>
      </c>
      <c r="R23" t="s">
        <v>236</v>
      </c>
      <c r="S23" t="s">
        <v>592</v>
      </c>
      <c r="T23" t="s">
        <v>95</v>
      </c>
      <c r="U23" t="s">
        <v>341</v>
      </c>
      <c r="V23" t="s">
        <v>593</v>
      </c>
      <c r="W23" t="s">
        <v>594</v>
      </c>
      <c r="X23" t="s">
        <v>595</v>
      </c>
      <c r="Y23" t="s">
        <v>525</v>
      </c>
      <c r="Z23" t="s">
        <v>596</v>
      </c>
      <c r="AA23" t="s">
        <v>394</v>
      </c>
      <c r="AB23" t="s">
        <v>597</v>
      </c>
      <c r="AC23" t="s">
        <v>336</v>
      </c>
      <c r="AD23" t="s">
        <v>598</v>
      </c>
      <c r="AE23" t="s">
        <v>599</v>
      </c>
      <c r="AF23" t="s">
        <v>600</v>
      </c>
      <c r="AG23" t="s">
        <v>601</v>
      </c>
      <c r="AH23" t="s">
        <v>602</v>
      </c>
      <c r="AI23" t="s">
        <v>603</v>
      </c>
      <c r="AJ23" t="s">
        <v>75</v>
      </c>
      <c r="AK23" t="s">
        <v>76</v>
      </c>
      <c r="AL23" t="s">
        <v>347</v>
      </c>
      <c r="AM23" t="s">
        <v>78</v>
      </c>
      <c r="AN23" t="s">
        <v>341</v>
      </c>
      <c r="AO23" t="s">
        <v>76</v>
      </c>
      <c r="AP23" t="s">
        <v>604</v>
      </c>
      <c r="AQ23" t="s">
        <v>605</v>
      </c>
      <c r="AR23" t="s">
        <v>258</v>
      </c>
      <c r="AS23" t="s">
        <v>347</v>
      </c>
      <c r="AT23" t="s">
        <v>606</v>
      </c>
      <c r="AU23" t="s">
        <v>54</v>
      </c>
      <c r="AV23" t="s">
        <v>607</v>
      </c>
    </row>
    <row r="24" spans="1:48" hidden="1" x14ac:dyDescent="0.3">
      <c r="A24" t="s">
        <v>608</v>
      </c>
      <c r="B24" t="s">
        <v>609</v>
      </c>
      <c r="C24" s="1" t="str">
        <f t="shared" si="0"/>
        <v>31:0016</v>
      </c>
      <c r="D24" s="1" t="str">
        <f t="shared" si="4"/>
        <v>31:0004</v>
      </c>
      <c r="E24" t="s">
        <v>588</v>
      </c>
      <c r="F24" t="s">
        <v>610</v>
      </c>
      <c r="H24">
        <v>70.594629999999995</v>
      </c>
      <c r="I24">
        <v>-75.168430000000001</v>
      </c>
      <c r="J24" s="1" t="str">
        <f t="shared" si="5"/>
        <v>NGR bulk stream sediment</v>
      </c>
      <c r="K24" s="1" t="str">
        <f t="shared" si="6"/>
        <v>&lt;177 micron (NGR stream)</v>
      </c>
      <c r="L24" t="s">
        <v>575</v>
      </c>
      <c r="M24" t="s">
        <v>611</v>
      </c>
      <c r="N24" t="s">
        <v>78</v>
      </c>
      <c r="O24" t="s">
        <v>84</v>
      </c>
      <c r="P24" t="s">
        <v>93</v>
      </c>
      <c r="Q24" t="s">
        <v>612</v>
      </c>
      <c r="R24" t="s">
        <v>176</v>
      </c>
      <c r="S24" t="s">
        <v>70</v>
      </c>
      <c r="T24" t="s">
        <v>95</v>
      </c>
      <c r="U24" t="s">
        <v>247</v>
      </c>
      <c r="V24" t="s">
        <v>613</v>
      </c>
      <c r="W24" t="s">
        <v>614</v>
      </c>
      <c r="X24" t="s">
        <v>615</v>
      </c>
      <c r="Y24" t="s">
        <v>525</v>
      </c>
      <c r="Z24" t="s">
        <v>560</v>
      </c>
      <c r="AA24" t="s">
        <v>282</v>
      </c>
      <c r="AB24" t="s">
        <v>338</v>
      </c>
      <c r="AC24" t="s">
        <v>336</v>
      </c>
      <c r="AD24" t="s">
        <v>598</v>
      </c>
      <c r="AE24" t="s">
        <v>451</v>
      </c>
      <c r="AF24" t="s">
        <v>267</v>
      </c>
      <c r="AG24" t="s">
        <v>187</v>
      </c>
      <c r="AH24" t="s">
        <v>616</v>
      </c>
      <c r="AI24" t="s">
        <v>617</v>
      </c>
      <c r="AJ24" t="s">
        <v>75</v>
      </c>
      <c r="AK24" t="s">
        <v>76</v>
      </c>
      <c r="AL24" t="s">
        <v>347</v>
      </c>
      <c r="AM24" t="s">
        <v>78</v>
      </c>
      <c r="AN24" t="s">
        <v>136</v>
      </c>
      <c r="AO24" t="s">
        <v>76</v>
      </c>
      <c r="AP24" t="s">
        <v>618</v>
      </c>
      <c r="AQ24" t="s">
        <v>619</v>
      </c>
      <c r="AR24" t="s">
        <v>258</v>
      </c>
      <c r="AS24" t="s">
        <v>347</v>
      </c>
      <c r="AT24" t="s">
        <v>528</v>
      </c>
      <c r="AU24" t="s">
        <v>347</v>
      </c>
      <c r="AV24" t="s">
        <v>264</v>
      </c>
    </row>
    <row r="25" spans="1:48" hidden="1" x14ac:dyDescent="0.3">
      <c r="A25" t="s">
        <v>620</v>
      </c>
      <c r="B25" t="s">
        <v>621</v>
      </c>
      <c r="C25" s="1" t="str">
        <f t="shared" si="0"/>
        <v>31:0016</v>
      </c>
      <c r="D25" s="1" t="str">
        <f t="shared" si="4"/>
        <v>31:0004</v>
      </c>
      <c r="E25" t="s">
        <v>588</v>
      </c>
      <c r="F25" t="s">
        <v>622</v>
      </c>
      <c r="H25">
        <v>70.594629999999995</v>
      </c>
      <c r="I25">
        <v>-75.168430000000001</v>
      </c>
      <c r="J25" s="1" t="str">
        <f t="shared" si="5"/>
        <v>NGR bulk stream sediment</v>
      </c>
      <c r="K25" s="1" t="str">
        <f t="shared" si="6"/>
        <v>&lt;177 micron (NGR stream)</v>
      </c>
      <c r="L25" t="s">
        <v>623</v>
      </c>
      <c r="M25" t="s">
        <v>290</v>
      </c>
      <c r="N25" t="s">
        <v>78</v>
      </c>
      <c r="O25" t="s">
        <v>174</v>
      </c>
      <c r="P25" t="s">
        <v>93</v>
      </c>
      <c r="Q25" t="s">
        <v>624</v>
      </c>
      <c r="R25" t="s">
        <v>236</v>
      </c>
      <c r="S25" t="s">
        <v>373</v>
      </c>
      <c r="T25" t="s">
        <v>96</v>
      </c>
      <c r="U25" t="s">
        <v>537</v>
      </c>
      <c r="V25" t="s">
        <v>232</v>
      </c>
      <c r="W25" t="s">
        <v>625</v>
      </c>
      <c r="X25" t="s">
        <v>626</v>
      </c>
      <c r="Y25" t="s">
        <v>381</v>
      </c>
      <c r="Z25" t="s">
        <v>66</v>
      </c>
      <c r="AA25" t="s">
        <v>394</v>
      </c>
      <c r="AB25" t="s">
        <v>627</v>
      </c>
      <c r="AC25" t="s">
        <v>628</v>
      </c>
      <c r="AD25" t="s">
        <v>629</v>
      </c>
      <c r="AE25" t="s">
        <v>630</v>
      </c>
      <c r="AF25" t="s">
        <v>244</v>
      </c>
      <c r="AG25" t="s">
        <v>631</v>
      </c>
      <c r="AH25" t="s">
        <v>164</v>
      </c>
      <c r="AI25" t="s">
        <v>147</v>
      </c>
      <c r="AJ25" t="s">
        <v>75</v>
      </c>
      <c r="AK25" t="s">
        <v>295</v>
      </c>
      <c r="AL25" t="s">
        <v>632</v>
      </c>
      <c r="AM25" t="s">
        <v>78</v>
      </c>
      <c r="AN25" t="s">
        <v>633</v>
      </c>
      <c r="AO25" t="s">
        <v>76</v>
      </c>
      <c r="AP25" t="s">
        <v>314</v>
      </c>
      <c r="AQ25" t="s">
        <v>634</v>
      </c>
      <c r="AR25" t="s">
        <v>164</v>
      </c>
      <c r="AS25" t="s">
        <v>635</v>
      </c>
      <c r="AT25" t="s">
        <v>414</v>
      </c>
      <c r="AU25" t="s">
        <v>54</v>
      </c>
      <c r="AV25" t="s">
        <v>636</v>
      </c>
    </row>
    <row r="26" spans="1:48" hidden="1" x14ac:dyDescent="0.3">
      <c r="A26" t="s">
        <v>637</v>
      </c>
      <c r="B26" t="s">
        <v>638</v>
      </c>
      <c r="C26" s="1" t="str">
        <f t="shared" si="0"/>
        <v>31:0016</v>
      </c>
      <c r="D26" s="1" t="str">
        <f t="shared" si="4"/>
        <v>31:0004</v>
      </c>
      <c r="E26" t="s">
        <v>639</v>
      </c>
      <c r="F26" t="s">
        <v>640</v>
      </c>
      <c r="H26">
        <v>70.561890000000005</v>
      </c>
      <c r="I26">
        <v>-75.127039999999994</v>
      </c>
      <c r="J26" s="1" t="str">
        <f t="shared" si="5"/>
        <v>NGR bulk stream sediment</v>
      </c>
      <c r="K26" s="1" t="str">
        <f t="shared" si="6"/>
        <v>&lt;177 micron (NGR stream)</v>
      </c>
      <c r="L26" t="s">
        <v>327</v>
      </c>
      <c r="M26" t="s">
        <v>641</v>
      </c>
      <c r="N26" t="s">
        <v>204</v>
      </c>
      <c r="O26" t="s">
        <v>203</v>
      </c>
      <c r="P26" t="s">
        <v>56</v>
      </c>
      <c r="Q26" t="s">
        <v>642</v>
      </c>
      <c r="R26" t="s">
        <v>156</v>
      </c>
      <c r="S26" t="s">
        <v>115</v>
      </c>
      <c r="T26" t="s">
        <v>258</v>
      </c>
      <c r="U26" t="s">
        <v>601</v>
      </c>
      <c r="V26" t="s">
        <v>643</v>
      </c>
      <c r="W26" t="s">
        <v>644</v>
      </c>
      <c r="X26" t="s">
        <v>645</v>
      </c>
      <c r="Y26" t="s">
        <v>646</v>
      </c>
      <c r="Z26" t="s">
        <v>647</v>
      </c>
      <c r="AA26" t="s">
        <v>395</v>
      </c>
      <c r="AB26" t="s">
        <v>648</v>
      </c>
      <c r="AC26" t="s">
        <v>403</v>
      </c>
      <c r="AD26" t="s">
        <v>649</v>
      </c>
      <c r="AE26" t="s">
        <v>650</v>
      </c>
      <c r="AF26" t="s">
        <v>186</v>
      </c>
      <c r="AG26" t="s">
        <v>651</v>
      </c>
      <c r="AH26" t="s">
        <v>652</v>
      </c>
      <c r="AI26" t="s">
        <v>653</v>
      </c>
      <c r="AJ26" t="s">
        <v>58</v>
      </c>
      <c r="AK26" t="s">
        <v>145</v>
      </c>
      <c r="AL26" t="s">
        <v>334</v>
      </c>
      <c r="AM26" t="s">
        <v>174</v>
      </c>
      <c r="AN26" t="s">
        <v>654</v>
      </c>
      <c r="AO26" t="s">
        <v>76</v>
      </c>
      <c r="AP26" t="s">
        <v>655</v>
      </c>
      <c r="AQ26" t="s">
        <v>656</v>
      </c>
      <c r="AR26" t="s">
        <v>599</v>
      </c>
      <c r="AS26" t="s">
        <v>657</v>
      </c>
      <c r="AT26" t="s">
        <v>658</v>
      </c>
      <c r="AU26" t="s">
        <v>84</v>
      </c>
      <c r="AV26" t="s">
        <v>659</v>
      </c>
    </row>
    <row r="27" spans="1:48" hidden="1" x14ac:dyDescent="0.3">
      <c r="A27" t="s">
        <v>660</v>
      </c>
      <c r="B27" t="s">
        <v>661</v>
      </c>
      <c r="C27" s="1" t="str">
        <f t="shared" si="0"/>
        <v>31:0016</v>
      </c>
      <c r="D27" s="1" t="str">
        <f t="shared" si="4"/>
        <v>31:0004</v>
      </c>
      <c r="E27" t="s">
        <v>662</v>
      </c>
      <c r="F27" t="s">
        <v>663</v>
      </c>
      <c r="H27">
        <v>70.56671</v>
      </c>
      <c r="I27">
        <v>-75.074179999999998</v>
      </c>
      <c r="J27" s="1" t="str">
        <f t="shared" si="5"/>
        <v>NGR bulk stream sediment</v>
      </c>
      <c r="K27" s="1" t="str">
        <f t="shared" si="6"/>
        <v>&lt;177 micron (NGR stream)</v>
      </c>
      <c r="L27" t="s">
        <v>101</v>
      </c>
      <c r="M27" t="s">
        <v>143</v>
      </c>
      <c r="N27" t="s">
        <v>54</v>
      </c>
      <c r="O27" t="s">
        <v>204</v>
      </c>
      <c r="P27" t="s">
        <v>190</v>
      </c>
      <c r="Q27" t="s">
        <v>664</v>
      </c>
      <c r="R27" t="s">
        <v>96</v>
      </c>
      <c r="S27" t="s">
        <v>102</v>
      </c>
      <c r="T27" t="s">
        <v>295</v>
      </c>
      <c r="U27" t="s">
        <v>270</v>
      </c>
      <c r="V27" t="s">
        <v>665</v>
      </c>
      <c r="W27" t="s">
        <v>666</v>
      </c>
      <c r="X27" t="s">
        <v>667</v>
      </c>
      <c r="Y27" t="s">
        <v>668</v>
      </c>
      <c r="Z27" t="s">
        <v>669</v>
      </c>
      <c r="AA27" t="s">
        <v>164</v>
      </c>
      <c r="AB27" t="s">
        <v>512</v>
      </c>
      <c r="AC27" t="s">
        <v>395</v>
      </c>
      <c r="AD27" t="s">
        <v>440</v>
      </c>
      <c r="AE27" t="s">
        <v>670</v>
      </c>
      <c r="AF27" t="s">
        <v>671</v>
      </c>
      <c r="AG27" t="s">
        <v>237</v>
      </c>
      <c r="AH27" t="s">
        <v>350</v>
      </c>
      <c r="AI27" t="s">
        <v>431</v>
      </c>
      <c r="AJ27" t="s">
        <v>75</v>
      </c>
      <c r="AK27" t="s">
        <v>295</v>
      </c>
      <c r="AL27" t="s">
        <v>672</v>
      </c>
      <c r="AM27" t="s">
        <v>78</v>
      </c>
      <c r="AN27" t="s">
        <v>673</v>
      </c>
      <c r="AO27" t="s">
        <v>76</v>
      </c>
      <c r="AP27" t="s">
        <v>674</v>
      </c>
      <c r="AQ27" t="s">
        <v>675</v>
      </c>
      <c r="AR27" t="s">
        <v>78</v>
      </c>
      <c r="AS27" t="s">
        <v>672</v>
      </c>
      <c r="AT27" t="s">
        <v>144</v>
      </c>
      <c r="AU27" t="s">
        <v>54</v>
      </c>
      <c r="AV27" t="s">
        <v>248</v>
      </c>
    </row>
    <row r="28" spans="1:48" hidden="1" x14ac:dyDescent="0.3">
      <c r="A28" t="s">
        <v>676</v>
      </c>
      <c r="B28" t="s">
        <v>677</v>
      </c>
      <c r="C28" s="1" t="str">
        <f t="shared" si="0"/>
        <v>31:0016</v>
      </c>
      <c r="D28" s="1" t="str">
        <f t="shared" si="4"/>
        <v>31:0004</v>
      </c>
      <c r="E28" t="s">
        <v>678</v>
      </c>
      <c r="F28" t="s">
        <v>679</v>
      </c>
      <c r="H28">
        <v>70.528469999999999</v>
      </c>
      <c r="I28">
        <v>-75.107029999999995</v>
      </c>
      <c r="J28" s="1" t="str">
        <f t="shared" si="5"/>
        <v>NGR bulk stream sediment</v>
      </c>
      <c r="K28" s="1" t="str">
        <f t="shared" si="6"/>
        <v>&lt;177 micron (NGR stream)</v>
      </c>
      <c r="L28" t="s">
        <v>419</v>
      </c>
      <c r="M28" t="s">
        <v>680</v>
      </c>
      <c r="N28" t="s">
        <v>234</v>
      </c>
      <c r="O28" t="s">
        <v>92</v>
      </c>
      <c r="P28" t="s">
        <v>64</v>
      </c>
      <c r="Q28" t="s">
        <v>681</v>
      </c>
      <c r="R28" t="s">
        <v>213</v>
      </c>
      <c r="S28" t="s">
        <v>125</v>
      </c>
      <c r="T28" t="s">
        <v>95</v>
      </c>
      <c r="U28" t="s">
        <v>682</v>
      </c>
      <c r="V28" t="s">
        <v>683</v>
      </c>
      <c r="W28" t="s">
        <v>684</v>
      </c>
      <c r="X28" t="s">
        <v>685</v>
      </c>
      <c r="Y28" t="s">
        <v>686</v>
      </c>
      <c r="Z28" t="s">
        <v>372</v>
      </c>
      <c r="AA28" t="s">
        <v>687</v>
      </c>
      <c r="AB28" t="s">
        <v>688</v>
      </c>
      <c r="AC28" t="s">
        <v>689</v>
      </c>
      <c r="AD28" t="s">
        <v>690</v>
      </c>
      <c r="AE28" t="s">
        <v>691</v>
      </c>
      <c r="AF28" t="s">
        <v>107</v>
      </c>
      <c r="AG28" t="s">
        <v>692</v>
      </c>
      <c r="AH28" t="s">
        <v>693</v>
      </c>
      <c r="AI28" t="s">
        <v>694</v>
      </c>
      <c r="AJ28" t="s">
        <v>145</v>
      </c>
      <c r="AK28" t="s">
        <v>145</v>
      </c>
      <c r="AL28" t="s">
        <v>695</v>
      </c>
      <c r="AM28" t="s">
        <v>84</v>
      </c>
      <c r="AN28" t="s">
        <v>696</v>
      </c>
      <c r="AO28" t="s">
        <v>76</v>
      </c>
      <c r="AP28" t="s">
        <v>697</v>
      </c>
      <c r="AQ28" t="s">
        <v>698</v>
      </c>
      <c r="AR28" t="s">
        <v>434</v>
      </c>
      <c r="AS28" t="s">
        <v>673</v>
      </c>
      <c r="AT28" t="s">
        <v>699</v>
      </c>
      <c r="AU28" t="s">
        <v>54</v>
      </c>
      <c r="AV28" t="s">
        <v>700</v>
      </c>
    </row>
    <row r="29" spans="1:48" hidden="1" x14ac:dyDescent="0.3">
      <c r="A29" t="s">
        <v>701</v>
      </c>
      <c r="B29" t="s">
        <v>702</v>
      </c>
      <c r="C29" s="1" t="str">
        <f t="shared" si="0"/>
        <v>31:0016</v>
      </c>
      <c r="D29" s="1" t="str">
        <f t="shared" si="4"/>
        <v>31:0004</v>
      </c>
      <c r="E29" t="s">
        <v>703</v>
      </c>
      <c r="F29" t="s">
        <v>704</v>
      </c>
      <c r="H29">
        <v>70.534000000000006</v>
      </c>
      <c r="I29">
        <v>-75.07647</v>
      </c>
      <c r="J29" s="1" t="str">
        <f t="shared" si="5"/>
        <v>NGR bulk stream sediment</v>
      </c>
      <c r="K29" s="1" t="str">
        <f t="shared" si="6"/>
        <v>&lt;177 micron (NGR stream)</v>
      </c>
      <c r="L29" t="s">
        <v>52</v>
      </c>
      <c r="M29" t="s">
        <v>705</v>
      </c>
      <c r="N29" t="s">
        <v>54</v>
      </c>
      <c r="O29" t="s">
        <v>118</v>
      </c>
      <c r="P29" t="s">
        <v>64</v>
      </c>
      <c r="Q29" t="s">
        <v>182</v>
      </c>
      <c r="R29" t="s">
        <v>176</v>
      </c>
      <c r="S29" t="s">
        <v>115</v>
      </c>
      <c r="T29" t="s">
        <v>295</v>
      </c>
      <c r="U29" t="s">
        <v>541</v>
      </c>
      <c r="V29" t="s">
        <v>706</v>
      </c>
      <c r="W29" t="s">
        <v>707</v>
      </c>
      <c r="X29" t="s">
        <v>708</v>
      </c>
      <c r="Y29" t="s">
        <v>61</v>
      </c>
      <c r="Z29" t="s">
        <v>352</v>
      </c>
      <c r="AA29" t="s">
        <v>82</v>
      </c>
      <c r="AB29" t="s">
        <v>709</v>
      </c>
      <c r="AC29" t="s">
        <v>670</v>
      </c>
      <c r="AD29" t="s">
        <v>710</v>
      </c>
      <c r="AE29" t="s">
        <v>143</v>
      </c>
      <c r="AF29" t="s">
        <v>545</v>
      </c>
      <c r="AG29" t="s">
        <v>271</v>
      </c>
      <c r="AH29" t="s">
        <v>78</v>
      </c>
      <c r="AI29" t="s">
        <v>711</v>
      </c>
      <c r="AJ29" t="s">
        <v>75</v>
      </c>
      <c r="AK29" t="s">
        <v>76</v>
      </c>
      <c r="AL29" t="s">
        <v>712</v>
      </c>
      <c r="AM29" t="s">
        <v>54</v>
      </c>
      <c r="AN29" t="s">
        <v>713</v>
      </c>
      <c r="AO29" t="s">
        <v>76</v>
      </c>
      <c r="AP29" t="s">
        <v>714</v>
      </c>
      <c r="AQ29" t="s">
        <v>715</v>
      </c>
      <c r="AR29" t="s">
        <v>82</v>
      </c>
      <c r="AS29" t="s">
        <v>347</v>
      </c>
      <c r="AT29" t="s">
        <v>716</v>
      </c>
      <c r="AU29" t="s">
        <v>234</v>
      </c>
      <c r="AV29" t="s">
        <v>717</v>
      </c>
    </row>
    <row r="30" spans="1:48" hidden="1" x14ac:dyDescent="0.3">
      <c r="A30" t="s">
        <v>718</v>
      </c>
      <c r="B30" t="s">
        <v>719</v>
      </c>
      <c r="C30" s="1" t="str">
        <f t="shared" si="0"/>
        <v>31:0016</v>
      </c>
      <c r="D30" s="1" t="str">
        <f t="shared" si="4"/>
        <v>31:0004</v>
      </c>
      <c r="E30" t="s">
        <v>720</v>
      </c>
      <c r="F30" t="s">
        <v>721</v>
      </c>
      <c r="H30">
        <v>70.543149999999997</v>
      </c>
      <c r="I30">
        <v>-74.801199999999994</v>
      </c>
      <c r="J30" s="1" t="str">
        <f t="shared" si="5"/>
        <v>NGR bulk stream sediment</v>
      </c>
      <c r="K30" s="1" t="str">
        <f t="shared" si="6"/>
        <v>&lt;177 micron (NGR stream)</v>
      </c>
      <c r="L30" t="s">
        <v>697</v>
      </c>
      <c r="M30" t="s">
        <v>722</v>
      </c>
      <c r="N30" t="s">
        <v>78</v>
      </c>
      <c r="O30" t="s">
        <v>234</v>
      </c>
      <c r="P30" t="s">
        <v>93</v>
      </c>
      <c r="Q30" t="s">
        <v>723</v>
      </c>
      <c r="R30" t="s">
        <v>60</v>
      </c>
      <c r="S30" t="s">
        <v>84</v>
      </c>
      <c r="T30" t="s">
        <v>145</v>
      </c>
      <c r="U30" t="s">
        <v>471</v>
      </c>
      <c r="V30" t="s">
        <v>724</v>
      </c>
      <c r="W30" t="s">
        <v>725</v>
      </c>
      <c r="X30" t="s">
        <v>726</v>
      </c>
      <c r="Y30" t="s">
        <v>147</v>
      </c>
      <c r="Z30" t="s">
        <v>560</v>
      </c>
      <c r="AA30" t="s">
        <v>282</v>
      </c>
      <c r="AB30" t="s">
        <v>727</v>
      </c>
      <c r="AC30" t="s">
        <v>336</v>
      </c>
      <c r="AD30" t="s">
        <v>728</v>
      </c>
      <c r="AE30" t="s">
        <v>426</v>
      </c>
      <c r="AF30" t="s">
        <v>729</v>
      </c>
      <c r="AG30" t="s">
        <v>72</v>
      </c>
      <c r="AH30" t="s">
        <v>730</v>
      </c>
      <c r="AI30" t="s">
        <v>731</v>
      </c>
      <c r="AJ30" t="s">
        <v>75</v>
      </c>
      <c r="AK30" t="s">
        <v>76</v>
      </c>
      <c r="AL30" t="s">
        <v>632</v>
      </c>
      <c r="AM30" t="s">
        <v>78</v>
      </c>
      <c r="AN30" t="s">
        <v>732</v>
      </c>
      <c r="AO30" t="s">
        <v>76</v>
      </c>
      <c r="AP30" t="s">
        <v>338</v>
      </c>
      <c r="AQ30" t="s">
        <v>733</v>
      </c>
      <c r="AR30" t="s">
        <v>82</v>
      </c>
      <c r="AS30" t="s">
        <v>347</v>
      </c>
      <c r="AT30" t="s">
        <v>273</v>
      </c>
      <c r="AU30" t="s">
        <v>54</v>
      </c>
      <c r="AV30" t="s">
        <v>407</v>
      </c>
    </row>
    <row r="31" spans="1:48" hidden="1" x14ac:dyDescent="0.3">
      <c r="A31" t="s">
        <v>734</v>
      </c>
      <c r="B31" t="s">
        <v>735</v>
      </c>
      <c r="C31" s="1" t="str">
        <f t="shared" si="0"/>
        <v>31:0016</v>
      </c>
      <c r="D31" s="1" t="str">
        <f t="shared" si="4"/>
        <v>31:0004</v>
      </c>
      <c r="E31" t="s">
        <v>736</v>
      </c>
      <c r="F31" t="s">
        <v>737</v>
      </c>
      <c r="H31">
        <v>70.540779999999998</v>
      </c>
      <c r="I31">
        <v>-74.794430000000006</v>
      </c>
      <c r="J31" s="1" t="str">
        <f t="shared" si="5"/>
        <v>NGR bulk stream sediment</v>
      </c>
      <c r="K31" s="1" t="str">
        <f t="shared" si="6"/>
        <v>&lt;177 micron (NGR stream)</v>
      </c>
      <c r="L31" t="s">
        <v>419</v>
      </c>
      <c r="M31" t="s">
        <v>738</v>
      </c>
      <c r="N31" t="s">
        <v>118</v>
      </c>
      <c r="O31" t="s">
        <v>55</v>
      </c>
      <c r="P31" t="s">
        <v>64</v>
      </c>
      <c r="Q31" t="s">
        <v>739</v>
      </c>
      <c r="R31" t="s">
        <v>258</v>
      </c>
      <c r="S31" t="s">
        <v>225</v>
      </c>
      <c r="T31" t="s">
        <v>236</v>
      </c>
      <c r="U31" t="s">
        <v>740</v>
      </c>
      <c r="V31" t="s">
        <v>741</v>
      </c>
      <c r="W31" t="s">
        <v>742</v>
      </c>
      <c r="X31" t="s">
        <v>641</v>
      </c>
      <c r="Y31" t="s">
        <v>560</v>
      </c>
      <c r="Z31" t="s">
        <v>401</v>
      </c>
      <c r="AA31" t="s">
        <v>426</v>
      </c>
      <c r="AB31" t="s">
        <v>743</v>
      </c>
      <c r="AC31" t="s">
        <v>744</v>
      </c>
      <c r="AD31" t="s">
        <v>745</v>
      </c>
      <c r="AE31" t="s">
        <v>217</v>
      </c>
      <c r="AF31" t="s">
        <v>746</v>
      </c>
      <c r="AG31" t="s">
        <v>747</v>
      </c>
      <c r="AH31" t="s">
        <v>748</v>
      </c>
      <c r="AI31" t="s">
        <v>749</v>
      </c>
      <c r="AJ31" t="s">
        <v>145</v>
      </c>
      <c r="AK31" t="s">
        <v>145</v>
      </c>
      <c r="AL31" t="s">
        <v>525</v>
      </c>
      <c r="AM31" t="s">
        <v>84</v>
      </c>
      <c r="AN31" t="s">
        <v>326</v>
      </c>
      <c r="AO31" t="s">
        <v>76</v>
      </c>
      <c r="AP31" t="s">
        <v>750</v>
      </c>
      <c r="AQ31" t="s">
        <v>751</v>
      </c>
      <c r="AR31" t="s">
        <v>592</v>
      </c>
      <c r="AS31" t="s">
        <v>270</v>
      </c>
      <c r="AT31" t="s">
        <v>752</v>
      </c>
      <c r="AU31" t="s">
        <v>78</v>
      </c>
      <c r="AV31" t="s">
        <v>753</v>
      </c>
    </row>
    <row r="32" spans="1:48" hidden="1" x14ac:dyDescent="0.3">
      <c r="A32" t="s">
        <v>754</v>
      </c>
      <c r="B32" t="s">
        <v>755</v>
      </c>
      <c r="C32" s="1" t="str">
        <f t="shared" si="0"/>
        <v>31:0016</v>
      </c>
      <c r="D32" s="1" t="str">
        <f t="shared" si="4"/>
        <v>31:0004</v>
      </c>
      <c r="E32" t="s">
        <v>756</v>
      </c>
      <c r="F32" t="s">
        <v>757</v>
      </c>
      <c r="H32">
        <v>70.553889999999996</v>
      </c>
      <c r="I32">
        <v>-74.714860000000002</v>
      </c>
      <c r="J32" s="1" t="str">
        <f t="shared" si="5"/>
        <v>NGR bulk stream sediment</v>
      </c>
      <c r="K32" s="1" t="str">
        <f t="shared" si="6"/>
        <v>&lt;177 micron (NGR stream)</v>
      </c>
      <c r="L32" t="s">
        <v>716</v>
      </c>
      <c r="M32" t="s">
        <v>758</v>
      </c>
      <c r="N32" t="s">
        <v>92</v>
      </c>
      <c r="O32" t="s">
        <v>203</v>
      </c>
      <c r="P32" t="s">
        <v>93</v>
      </c>
      <c r="Q32" t="s">
        <v>759</v>
      </c>
      <c r="R32" t="s">
        <v>760</v>
      </c>
      <c r="S32" t="s">
        <v>394</v>
      </c>
      <c r="T32" t="s">
        <v>60</v>
      </c>
      <c r="U32" t="s">
        <v>761</v>
      </c>
      <c r="V32" t="s">
        <v>166</v>
      </c>
      <c r="W32" t="s">
        <v>762</v>
      </c>
      <c r="X32" t="s">
        <v>708</v>
      </c>
      <c r="Y32" t="s">
        <v>161</v>
      </c>
      <c r="Z32" t="s">
        <v>148</v>
      </c>
      <c r="AA32" t="s">
        <v>259</v>
      </c>
      <c r="AB32" t="s">
        <v>763</v>
      </c>
      <c r="AC32" t="s">
        <v>670</v>
      </c>
      <c r="AD32" t="s">
        <v>764</v>
      </c>
      <c r="AE32" t="s">
        <v>765</v>
      </c>
      <c r="AF32" t="s">
        <v>75</v>
      </c>
      <c r="AG32" t="s">
        <v>52</v>
      </c>
      <c r="AH32" t="s">
        <v>766</v>
      </c>
      <c r="AI32" t="s">
        <v>767</v>
      </c>
      <c r="AJ32" t="s">
        <v>60</v>
      </c>
      <c r="AK32" t="s">
        <v>295</v>
      </c>
      <c r="AL32" t="s">
        <v>768</v>
      </c>
      <c r="AM32" t="s">
        <v>84</v>
      </c>
      <c r="AN32" t="s">
        <v>413</v>
      </c>
      <c r="AO32" t="s">
        <v>76</v>
      </c>
      <c r="AP32" t="s">
        <v>769</v>
      </c>
      <c r="AQ32" t="s">
        <v>770</v>
      </c>
      <c r="AR32" t="s">
        <v>394</v>
      </c>
      <c r="AS32" t="s">
        <v>712</v>
      </c>
      <c r="AT32" t="s">
        <v>273</v>
      </c>
      <c r="AU32" t="s">
        <v>84</v>
      </c>
      <c r="AV32" t="s">
        <v>517</v>
      </c>
    </row>
    <row r="33" spans="1:48" hidden="1" x14ac:dyDescent="0.3">
      <c r="A33" t="s">
        <v>771</v>
      </c>
      <c r="B33" t="s">
        <v>772</v>
      </c>
      <c r="C33" s="1" t="str">
        <f t="shared" si="0"/>
        <v>31:0016</v>
      </c>
      <c r="D33" s="1" t="str">
        <f t="shared" si="4"/>
        <v>31:0004</v>
      </c>
      <c r="E33" t="s">
        <v>773</v>
      </c>
      <c r="F33" t="s">
        <v>774</v>
      </c>
      <c r="H33">
        <v>70.542209999999997</v>
      </c>
      <c r="I33">
        <v>-74.629310000000004</v>
      </c>
      <c r="J33" s="1" t="str">
        <f t="shared" si="5"/>
        <v>NGR bulk stream sediment</v>
      </c>
      <c r="K33" s="1" t="str">
        <f t="shared" si="6"/>
        <v>&lt;177 micron (NGR stream)</v>
      </c>
      <c r="L33" t="s">
        <v>201</v>
      </c>
      <c r="M33" t="s">
        <v>775</v>
      </c>
      <c r="N33" t="s">
        <v>118</v>
      </c>
      <c r="O33" t="s">
        <v>55</v>
      </c>
      <c r="P33" t="s">
        <v>56</v>
      </c>
      <c r="Q33" t="s">
        <v>716</v>
      </c>
      <c r="R33" t="s">
        <v>258</v>
      </c>
      <c r="S33" t="s">
        <v>54</v>
      </c>
      <c r="T33" t="s">
        <v>176</v>
      </c>
      <c r="U33" t="s">
        <v>776</v>
      </c>
      <c r="V33" t="s">
        <v>777</v>
      </c>
      <c r="W33" t="s">
        <v>778</v>
      </c>
      <c r="X33" t="s">
        <v>779</v>
      </c>
      <c r="Y33" t="s">
        <v>761</v>
      </c>
      <c r="Z33" t="s">
        <v>780</v>
      </c>
      <c r="AA33" t="s">
        <v>282</v>
      </c>
      <c r="AB33" t="s">
        <v>781</v>
      </c>
      <c r="AC33" t="s">
        <v>315</v>
      </c>
      <c r="AD33" t="s">
        <v>782</v>
      </c>
      <c r="AE33" t="s">
        <v>783</v>
      </c>
      <c r="AF33" t="s">
        <v>107</v>
      </c>
      <c r="AG33" t="s">
        <v>604</v>
      </c>
      <c r="AH33" t="s">
        <v>784</v>
      </c>
      <c r="AI33" t="s">
        <v>785</v>
      </c>
      <c r="AJ33" t="s">
        <v>145</v>
      </c>
      <c r="AK33" t="s">
        <v>295</v>
      </c>
      <c r="AL33" t="s">
        <v>423</v>
      </c>
      <c r="AM33" t="s">
        <v>84</v>
      </c>
      <c r="AN33" t="s">
        <v>191</v>
      </c>
      <c r="AO33" t="s">
        <v>76</v>
      </c>
      <c r="AP33" t="s">
        <v>786</v>
      </c>
      <c r="AQ33" t="s">
        <v>787</v>
      </c>
      <c r="AR33" t="s">
        <v>54</v>
      </c>
      <c r="AS33" t="s">
        <v>423</v>
      </c>
      <c r="AT33" t="s">
        <v>752</v>
      </c>
      <c r="AU33" t="s">
        <v>78</v>
      </c>
      <c r="AV33" t="s">
        <v>788</v>
      </c>
    </row>
    <row r="34" spans="1:48" hidden="1" x14ac:dyDescent="0.3">
      <c r="A34" t="s">
        <v>789</v>
      </c>
      <c r="B34" t="s">
        <v>790</v>
      </c>
      <c r="C34" s="1" t="str">
        <f t="shared" si="0"/>
        <v>31:0016</v>
      </c>
      <c r="D34" s="1" t="str">
        <f t="shared" si="4"/>
        <v>31:0004</v>
      </c>
      <c r="E34" t="s">
        <v>791</v>
      </c>
      <c r="F34" t="s">
        <v>792</v>
      </c>
      <c r="H34">
        <v>70.516909999999996</v>
      </c>
      <c r="I34">
        <v>-74.604979999999998</v>
      </c>
      <c r="J34" s="1" t="str">
        <f t="shared" si="5"/>
        <v>NGR bulk stream sediment</v>
      </c>
      <c r="K34" s="1" t="str">
        <f t="shared" si="6"/>
        <v>&lt;177 micron (NGR stream)</v>
      </c>
      <c r="L34" t="s">
        <v>273</v>
      </c>
      <c r="M34" t="s">
        <v>202</v>
      </c>
      <c r="N34" t="s">
        <v>217</v>
      </c>
      <c r="O34" t="s">
        <v>55</v>
      </c>
      <c r="P34" t="s">
        <v>190</v>
      </c>
      <c r="Q34" t="s">
        <v>393</v>
      </c>
      <c r="R34" t="s">
        <v>793</v>
      </c>
      <c r="S34" t="s">
        <v>206</v>
      </c>
      <c r="T34" t="s">
        <v>760</v>
      </c>
      <c r="U34" t="s">
        <v>482</v>
      </c>
      <c r="V34" t="s">
        <v>759</v>
      </c>
      <c r="W34" t="s">
        <v>794</v>
      </c>
      <c r="X34" t="s">
        <v>795</v>
      </c>
      <c r="Y34" t="s">
        <v>66</v>
      </c>
      <c r="Z34" t="s">
        <v>796</v>
      </c>
      <c r="AA34" t="s">
        <v>426</v>
      </c>
      <c r="AB34" t="s">
        <v>781</v>
      </c>
      <c r="AC34" t="s">
        <v>217</v>
      </c>
      <c r="AD34" t="s">
        <v>797</v>
      </c>
      <c r="AE34" t="s">
        <v>798</v>
      </c>
      <c r="AF34" t="s">
        <v>71</v>
      </c>
      <c r="AG34" t="s">
        <v>799</v>
      </c>
      <c r="AH34" t="s">
        <v>800</v>
      </c>
      <c r="AI34" t="s">
        <v>801</v>
      </c>
      <c r="AJ34" t="s">
        <v>145</v>
      </c>
      <c r="AK34" t="s">
        <v>295</v>
      </c>
      <c r="AL34" t="s">
        <v>381</v>
      </c>
      <c r="AM34" t="s">
        <v>84</v>
      </c>
      <c r="AN34" t="s">
        <v>371</v>
      </c>
      <c r="AO34" t="s">
        <v>76</v>
      </c>
      <c r="AP34" t="s">
        <v>802</v>
      </c>
      <c r="AQ34" t="s">
        <v>803</v>
      </c>
      <c r="AR34" t="s">
        <v>395</v>
      </c>
      <c r="AS34" t="s">
        <v>804</v>
      </c>
      <c r="AT34" t="s">
        <v>805</v>
      </c>
      <c r="AU34" t="s">
        <v>54</v>
      </c>
      <c r="AV34" t="s">
        <v>806</v>
      </c>
    </row>
    <row r="35" spans="1:48" hidden="1" x14ac:dyDescent="0.3">
      <c r="A35" t="s">
        <v>807</v>
      </c>
      <c r="B35" t="s">
        <v>808</v>
      </c>
      <c r="C35" s="1" t="str">
        <f t="shared" si="0"/>
        <v>31:0016</v>
      </c>
      <c r="D35" s="1" t="str">
        <f t="shared" si="4"/>
        <v>31:0004</v>
      </c>
      <c r="E35" t="s">
        <v>809</v>
      </c>
      <c r="F35" t="s">
        <v>810</v>
      </c>
      <c r="H35">
        <v>70.528639999999996</v>
      </c>
      <c r="I35">
        <v>-74.458960000000005</v>
      </c>
      <c r="J35" s="1" t="str">
        <f t="shared" si="5"/>
        <v>NGR bulk stream sediment</v>
      </c>
      <c r="K35" s="1" t="str">
        <f t="shared" si="6"/>
        <v>&lt;177 micron (NGR stream)</v>
      </c>
      <c r="L35" t="s">
        <v>288</v>
      </c>
      <c r="M35" t="s">
        <v>811</v>
      </c>
      <c r="N35" t="s">
        <v>84</v>
      </c>
      <c r="O35" t="s">
        <v>55</v>
      </c>
      <c r="P35" t="s">
        <v>93</v>
      </c>
      <c r="Q35" t="s">
        <v>812</v>
      </c>
      <c r="R35" t="s">
        <v>176</v>
      </c>
      <c r="S35" t="s">
        <v>259</v>
      </c>
      <c r="T35" t="s">
        <v>60</v>
      </c>
      <c r="U35" t="s">
        <v>384</v>
      </c>
      <c r="V35" t="s">
        <v>813</v>
      </c>
      <c r="W35" t="s">
        <v>814</v>
      </c>
      <c r="X35" t="s">
        <v>815</v>
      </c>
      <c r="Y35" t="s">
        <v>334</v>
      </c>
      <c r="Z35" t="s">
        <v>352</v>
      </c>
      <c r="AA35" t="s">
        <v>258</v>
      </c>
      <c r="AB35" t="s">
        <v>816</v>
      </c>
      <c r="AC35" t="s">
        <v>70</v>
      </c>
      <c r="AD35" t="s">
        <v>817</v>
      </c>
      <c r="AE35" t="s">
        <v>818</v>
      </c>
      <c r="AF35" t="s">
        <v>75</v>
      </c>
      <c r="AG35" t="s">
        <v>819</v>
      </c>
      <c r="AH35" t="s">
        <v>820</v>
      </c>
      <c r="AI35" t="s">
        <v>821</v>
      </c>
      <c r="AJ35" t="s">
        <v>295</v>
      </c>
      <c r="AK35" t="s">
        <v>295</v>
      </c>
      <c r="AL35" t="s">
        <v>489</v>
      </c>
      <c r="AM35" t="s">
        <v>54</v>
      </c>
      <c r="AN35" t="s">
        <v>822</v>
      </c>
      <c r="AO35" t="s">
        <v>76</v>
      </c>
      <c r="AP35" t="s">
        <v>823</v>
      </c>
      <c r="AQ35" t="s">
        <v>824</v>
      </c>
      <c r="AR35" t="s">
        <v>258</v>
      </c>
      <c r="AS35" t="s">
        <v>822</v>
      </c>
      <c r="AT35" t="s">
        <v>250</v>
      </c>
      <c r="AU35" t="s">
        <v>78</v>
      </c>
      <c r="AV35" t="s">
        <v>825</v>
      </c>
    </row>
    <row r="36" spans="1:48" hidden="1" x14ac:dyDescent="0.3">
      <c r="A36" t="s">
        <v>826</v>
      </c>
      <c r="B36" t="s">
        <v>827</v>
      </c>
      <c r="C36" s="1" t="str">
        <f t="shared" si="0"/>
        <v>31:0016</v>
      </c>
      <c r="D36" s="1" t="str">
        <f t="shared" si="4"/>
        <v>31:0004</v>
      </c>
      <c r="E36" t="s">
        <v>828</v>
      </c>
      <c r="F36" t="s">
        <v>829</v>
      </c>
      <c r="H36">
        <v>70.525840000000002</v>
      </c>
      <c r="I36">
        <v>-74.428150000000002</v>
      </c>
      <c r="J36" s="1" t="str">
        <f t="shared" si="5"/>
        <v>NGR bulk stream sediment</v>
      </c>
      <c r="K36" s="1" t="str">
        <f t="shared" si="6"/>
        <v>&lt;177 micron (NGR stream)</v>
      </c>
      <c r="L36" t="s">
        <v>830</v>
      </c>
      <c r="M36" t="s">
        <v>831</v>
      </c>
      <c r="N36" t="s">
        <v>84</v>
      </c>
      <c r="O36" t="s">
        <v>55</v>
      </c>
      <c r="P36" t="s">
        <v>190</v>
      </c>
      <c r="Q36" t="s">
        <v>832</v>
      </c>
      <c r="R36" t="s">
        <v>176</v>
      </c>
      <c r="S36" t="s">
        <v>115</v>
      </c>
      <c r="T36" t="s">
        <v>176</v>
      </c>
      <c r="U36" t="s">
        <v>133</v>
      </c>
      <c r="V36" t="s">
        <v>833</v>
      </c>
      <c r="W36" t="s">
        <v>834</v>
      </c>
      <c r="X36" t="s">
        <v>455</v>
      </c>
      <c r="Y36" t="s">
        <v>161</v>
      </c>
      <c r="Z36" t="s">
        <v>560</v>
      </c>
      <c r="AA36" t="s">
        <v>599</v>
      </c>
      <c r="AB36" t="s">
        <v>153</v>
      </c>
      <c r="AC36" t="s">
        <v>835</v>
      </c>
      <c r="AD36" t="s">
        <v>836</v>
      </c>
      <c r="AE36" t="s">
        <v>837</v>
      </c>
      <c r="AF36" t="s">
        <v>157</v>
      </c>
      <c r="AG36" t="s">
        <v>248</v>
      </c>
      <c r="AH36" t="s">
        <v>838</v>
      </c>
      <c r="AI36" t="s">
        <v>839</v>
      </c>
      <c r="AJ36" t="s">
        <v>75</v>
      </c>
      <c r="AK36" t="s">
        <v>76</v>
      </c>
      <c r="AL36" t="s">
        <v>516</v>
      </c>
      <c r="AM36" t="s">
        <v>54</v>
      </c>
      <c r="AN36" t="s">
        <v>840</v>
      </c>
      <c r="AO36" t="s">
        <v>76</v>
      </c>
      <c r="AP36" t="s">
        <v>841</v>
      </c>
      <c r="AQ36" t="s">
        <v>842</v>
      </c>
      <c r="AR36" t="s">
        <v>84</v>
      </c>
      <c r="AS36" t="s">
        <v>496</v>
      </c>
      <c r="AT36" t="s">
        <v>238</v>
      </c>
      <c r="AU36" t="s">
        <v>54</v>
      </c>
      <c r="AV36" t="s">
        <v>843</v>
      </c>
    </row>
    <row r="37" spans="1:48" hidden="1" x14ac:dyDescent="0.3">
      <c r="A37" t="s">
        <v>844</v>
      </c>
      <c r="B37" t="s">
        <v>845</v>
      </c>
      <c r="C37" s="1" t="str">
        <f t="shared" si="0"/>
        <v>31:0016</v>
      </c>
      <c r="D37" s="1" t="str">
        <f>HYPERLINK("http://geochem.nrcan.gc.ca/cdogs/content/svy/svy_e.htm", "")</f>
        <v/>
      </c>
      <c r="G37" s="1" t="str">
        <f>HYPERLINK("http://geochem.nrcan.gc.ca/cdogs/content/cr_/cr_00094_e.htm", "94")</f>
        <v>94</v>
      </c>
      <c r="J37" t="s">
        <v>486</v>
      </c>
      <c r="K37" t="s">
        <v>487</v>
      </c>
      <c r="L37" t="s">
        <v>846</v>
      </c>
      <c r="M37" t="s">
        <v>492</v>
      </c>
      <c r="N37" t="s">
        <v>260</v>
      </c>
      <c r="O37" t="s">
        <v>847</v>
      </c>
      <c r="P37" t="s">
        <v>334</v>
      </c>
      <c r="Q37" t="s">
        <v>848</v>
      </c>
      <c r="R37" t="s">
        <v>206</v>
      </c>
      <c r="S37" t="s">
        <v>835</v>
      </c>
      <c r="T37" t="s">
        <v>373</v>
      </c>
      <c r="U37" t="s">
        <v>849</v>
      </c>
      <c r="V37" t="s">
        <v>850</v>
      </c>
      <c r="W37" t="s">
        <v>851</v>
      </c>
      <c r="X37" t="s">
        <v>202</v>
      </c>
      <c r="Y37" t="s">
        <v>111</v>
      </c>
      <c r="Z37" t="s">
        <v>852</v>
      </c>
      <c r="AA37" t="s">
        <v>236</v>
      </c>
      <c r="AB37" t="s">
        <v>133</v>
      </c>
      <c r="AC37" t="s">
        <v>234</v>
      </c>
      <c r="AD37" t="s">
        <v>853</v>
      </c>
      <c r="AE37" t="s">
        <v>403</v>
      </c>
      <c r="AF37" t="s">
        <v>854</v>
      </c>
      <c r="AG37" t="s">
        <v>855</v>
      </c>
      <c r="AH37" t="s">
        <v>159</v>
      </c>
      <c r="AI37" t="s">
        <v>856</v>
      </c>
      <c r="AJ37" t="s">
        <v>95</v>
      </c>
      <c r="AK37" t="s">
        <v>857</v>
      </c>
      <c r="AL37" t="s">
        <v>190</v>
      </c>
      <c r="AM37" t="s">
        <v>204</v>
      </c>
      <c r="AN37" t="s">
        <v>119</v>
      </c>
      <c r="AO37" t="s">
        <v>76</v>
      </c>
      <c r="AP37" t="s">
        <v>672</v>
      </c>
      <c r="AQ37" t="s">
        <v>858</v>
      </c>
      <c r="AR37" t="s">
        <v>78</v>
      </c>
      <c r="AS37" t="s">
        <v>672</v>
      </c>
      <c r="AT37" t="s">
        <v>238</v>
      </c>
      <c r="AU37" t="s">
        <v>84</v>
      </c>
      <c r="AV37" t="s">
        <v>859</v>
      </c>
    </row>
    <row r="38" spans="1:48" hidden="1" x14ac:dyDescent="0.3">
      <c r="A38" t="s">
        <v>860</v>
      </c>
      <c r="B38" t="s">
        <v>861</v>
      </c>
      <c r="C38" s="1" t="str">
        <f t="shared" si="0"/>
        <v>31:0016</v>
      </c>
      <c r="D38" s="1" t="str">
        <f>HYPERLINK("http://geochem.nrcan.gc.ca/cdogs/content/svy/svy310004_e.htm", "31:0004")</f>
        <v>31:0004</v>
      </c>
      <c r="E38" t="s">
        <v>862</v>
      </c>
      <c r="F38" t="s">
        <v>863</v>
      </c>
      <c r="H38">
        <v>70.654150000000001</v>
      </c>
      <c r="I38">
        <v>-74.924899999999994</v>
      </c>
      <c r="J38" s="1" t="str">
        <f>HYPERLINK("http://geochem.nrcan.gc.ca/cdogs/content/kwd/kwd020030_e.htm", "NGR bulk stream sediment")</f>
        <v>NGR bulk stream sediment</v>
      </c>
      <c r="K38" s="1" t="str">
        <f>HYPERLINK("http://geochem.nrcan.gc.ca/cdogs/content/kwd/kwd080010_e.htm", "&lt;177 micron (NGR stream)")</f>
        <v>&lt;177 micron (NGR stream)</v>
      </c>
      <c r="L38" t="s">
        <v>864</v>
      </c>
      <c r="M38" t="s">
        <v>865</v>
      </c>
      <c r="N38" t="s">
        <v>174</v>
      </c>
      <c r="O38" t="s">
        <v>92</v>
      </c>
      <c r="P38" t="s">
        <v>64</v>
      </c>
      <c r="Q38" t="s">
        <v>866</v>
      </c>
      <c r="R38" t="s">
        <v>434</v>
      </c>
      <c r="S38" t="s">
        <v>115</v>
      </c>
      <c r="T38" t="s">
        <v>95</v>
      </c>
      <c r="U38" t="s">
        <v>867</v>
      </c>
      <c r="V38" t="s">
        <v>868</v>
      </c>
      <c r="W38" t="s">
        <v>869</v>
      </c>
      <c r="X38" t="s">
        <v>870</v>
      </c>
      <c r="Y38" t="s">
        <v>871</v>
      </c>
      <c r="Z38" t="s">
        <v>144</v>
      </c>
      <c r="AA38" t="s">
        <v>156</v>
      </c>
      <c r="AB38" t="s">
        <v>872</v>
      </c>
      <c r="AC38" t="s">
        <v>873</v>
      </c>
      <c r="AD38" t="s">
        <v>874</v>
      </c>
      <c r="AE38" t="s">
        <v>875</v>
      </c>
      <c r="AF38" t="s">
        <v>71</v>
      </c>
      <c r="AG38" t="s">
        <v>214</v>
      </c>
      <c r="AH38" t="s">
        <v>876</v>
      </c>
      <c r="AI38" t="s">
        <v>877</v>
      </c>
      <c r="AJ38" t="s">
        <v>60</v>
      </c>
      <c r="AK38" t="s">
        <v>145</v>
      </c>
      <c r="AL38" t="s">
        <v>713</v>
      </c>
      <c r="AM38" t="s">
        <v>92</v>
      </c>
      <c r="AN38" t="s">
        <v>158</v>
      </c>
      <c r="AO38" t="s">
        <v>76</v>
      </c>
      <c r="AP38" t="s">
        <v>878</v>
      </c>
      <c r="AQ38" t="s">
        <v>879</v>
      </c>
      <c r="AR38" t="s">
        <v>599</v>
      </c>
      <c r="AS38" t="s">
        <v>100</v>
      </c>
      <c r="AT38" t="s">
        <v>880</v>
      </c>
      <c r="AU38" t="s">
        <v>84</v>
      </c>
      <c r="AV38" t="s">
        <v>881</v>
      </c>
    </row>
    <row r="39" spans="1:48" hidden="1" x14ac:dyDescent="0.3">
      <c r="A39" t="s">
        <v>882</v>
      </c>
      <c r="B39" t="s">
        <v>883</v>
      </c>
      <c r="C39" s="1" t="str">
        <f t="shared" si="0"/>
        <v>31:0016</v>
      </c>
      <c r="D39" s="1" t="str">
        <f>HYPERLINK("http://geochem.nrcan.gc.ca/cdogs/content/svy/svy310004_e.htm", "31:0004")</f>
        <v>31:0004</v>
      </c>
      <c r="E39" t="s">
        <v>884</v>
      </c>
      <c r="F39" t="s">
        <v>885</v>
      </c>
      <c r="H39">
        <v>70.668980000000005</v>
      </c>
      <c r="I39">
        <v>-74.83193</v>
      </c>
      <c r="J39" s="1" t="str">
        <f>HYPERLINK("http://geochem.nrcan.gc.ca/cdogs/content/kwd/kwd020030_e.htm", "NGR bulk stream sediment")</f>
        <v>NGR bulk stream sediment</v>
      </c>
      <c r="K39" s="1" t="str">
        <f>HYPERLINK("http://geochem.nrcan.gc.ca/cdogs/content/kwd/kwd080010_e.htm", "&lt;177 micron (NGR stream)")</f>
        <v>&lt;177 micron (NGR stream)</v>
      </c>
      <c r="L39" t="s">
        <v>101</v>
      </c>
      <c r="M39" t="s">
        <v>886</v>
      </c>
      <c r="N39" t="s">
        <v>529</v>
      </c>
      <c r="O39" t="s">
        <v>55</v>
      </c>
      <c r="P39" t="s">
        <v>93</v>
      </c>
      <c r="Q39" t="s">
        <v>887</v>
      </c>
      <c r="R39" t="s">
        <v>145</v>
      </c>
      <c r="S39" t="s">
        <v>434</v>
      </c>
      <c r="T39" t="s">
        <v>145</v>
      </c>
      <c r="U39" t="s">
        <v>61</v>
      </c>
      <c r="V39" t="s">
        <v>888</v>
      </c>
      <c r="W39" t="s">
        <v>889</v>
      </c>
      <c r="X39" t="s">
        <v>890</v>
      </c>
      <c r="Y39" t="s">
        <v>181</v>
      </c>
      <c r="Z39" t="s">
        <v>130</v>
      </c>
      <c r="AA39" t="s">
        <v>95</v>
      </c>
      <c r="AB39" t="s">
        <v>891</v>
      </c>
      <c r="AC39" t="s">
        <v>84</v>
      </c>
      <c r="AD39" t="s">
        <v>892</v>
      </c>
      <c r="AE39" t="s">
        <v>599</v>
      </c>
      <c r="AF39" t="s">
        <v>545</v>
      </c>
      <c r="AG39" t="s">
        <v>893</v>
      </c>
      <c r="AH39" t="s">
        <v>894</v>
      </c>
      <c r="AI39" t="s">
        <v>895</v>
      </c>
      <c r="AJ39" t="s">
        <v>75</v>
      </c>
      <c r="AK39" t="s">
        <v>76</v>
      </c>
      <c r="AL39" t="s">
        <v>896</v>
      </c>
      <c r="AM39" t="s">
        <v>78</v>
      </c>
      <c r="AN39" t="s">
        <v>541</v>
      </c>
      <c r="AO39" t="s">
        <v>76</v>
      </c>
      <c r="AP39" t="s">
        <v>897</v>
      </c>
      <c r="AQ39" t="s">
        <v>898</v>
      </c>
      <c r="AR39" t="s">
        <v>236</v>
      </c>
      <c r="AS39" t="s">
        <v>899</v>
      </c>
      <c r="AT39" t="s">
        <v>900</v>
      </c>
      <c r="AU39" t="s">
        <v>56</v>
      </c>
      <c r="AV39" t="s">
        <v>575</v>
      </c>
    </row>
    <row r="40" spans="1:48" hidden="1" x14ac:dyDescent="0.3">
      <c r="A40" t="s">
        <v>901</v>
      </c>
      <c r="B40" t="s">
        <v>902</v>
      </c>
      <c r="C40" s="1" t="str">
        <f t="shared" si="0"/>
        <v>31:0016</v>
      </c>
      <c r="D40" s="1" t="str">
        <f>HYPERLINK("http://geochem.nrcan.gc.ca/cdogs/content/svy/svy_e.htm", "")</f>
        <v/>
      </c>
      <c r="G40" s="1" t="str">
        <f>HYPERLINK("http://geochem.nrcan.gc.ca/cdogs/content/cr_/cr_00094_e.htm", "94")</f>
        <v>94</v>
      </c>
      <c r="J40" t="s">
        <v>486</v>
      </c>
      <c r="K40" t="s">
        <v>487</v>
      </c>
      <c r="L40" t="s">
        <v>903</v>
      </c>
      <c r="M40" t="s">
        <v>469</v>
      </c>
      <c r="N40" t="s">
        <v>654</v>
      </c>
      <c r="O40" t="s">
        <v>505</v>
      </c>
      <c r="P40" t="s">
        <v>64</v>
      </c>
      <c r="Q40" t="s">
        <v>904</v>
      </c>
      <c r="R40" t="s">
        <v>54</v>
      </c>
      <c r="S40" t="s">
        <v>905</v>
      </c>
      <c r="T40" t="s">
        <v>906</v>
      </c>
      <c r="U40" t="s">
        <v>287</v>
      </c>
      <c r="V40" t="s">
        <v>907</v>
      </c>
      <c r="W40" t="s">
        <v>727</v>
      </c>
      <c r="X40" t="s">
        <v>319</v>
      </c>
      <c r="Y40" t="s">
        <v>496</v>
      </c>
      <c r="Z40" t="s">
        <v>908</v>
      </c>
      <c r="AA40" t="s">
        <v>95</v>
      </c>
      <c r="AB40" t="s">
        <v>352</v>
      </c>
      <c r="AC40" t="s">
        <v>818</v>
      </c>
      <c r="AD40" t="s">
        <v>634</v>
      </c>
      <c r="AE40" t="s">
        <v>173</v>
      </c>
      <c r="AF40" t="s">
        <v>909</v>
      </c>
      <c r="AG40" t="s">
        <v>910</v>
      </c>
      <c r="AH40" t="s">
        <v>784</v>
      </c>
      <c r="AI40" t="s">
        <v>911</v>
      </c>
      <c r="AJ40" t="s">
        <v>95</v>
      </c>
      <c r="AK40" t="s">
        <v>912</v>
      </c>
      <c r="AL40" t="s">
        <v>190</v>
      </c>
      <c r="AM40" t="s">
        <v>204</v>
      </c>
      <c r="AN40" t="s">
        <v>913</v>
      </c>
      <c r="AO40" t="s">
        <v>295</v>
      </c>
      <c r="AP40" t="s">
        <v>847</v>
      </c>
      <c r="AQ40" t="s">
        <v>914</v>
      </c>
      <c r="AR40" t="s">
        <v>258</v>
      </c>
      <c r="AS40" t="s">
        <v>165</v>
      </c>
      <c r="AT40" t="s">
        <v>915</v>
      </c>
      <c r="AU40" t="s">
        <v>54</v>
      </c>
      <c r="AV40" t="s">
        <v>916</v>
      </c>
    </row>
    <row r="41" spans="1:48" hidden="1" x14ac:dyDescent="0.3">
      <c r="A41" t="s">
        <v>917</v>
      </c>
      <c r="B41" t="s">
        <v>918</v>
      </c>
      <c r="C41" s="1" t="str">
        <f t="shared" si="0"/>
        <v>31:0016</v>
      </c>
      <c r="D41" s="1" t="str">
        <f>HYPERLINK("http://geochem.nrcan.gc.ca/cdogs/content/svy/svy_e.htm", "")</f>
        <v/>
      </c>
      <c r="G41" s="1" t="str">
        <f>HYPERLINK("http://geochem.nrcan.gc.ca/cdogs/content/cr_/cr_00091_e.htm", "91")</f>
        <v>91</v>
      </c>
      <c r="J41" t="s">
        <v>486</v>
      </c>
      <c r="K41" t="s">
        <v>487</v>
      </c>
      <c r="L41" t="s">
        <v>919</v>
      </c>
      <c r="M41" t="s">
        <v>920</v>
      </c>
      <c r="N41" t="s">
        <v>271</v>
      </c>
      <c r="O41" t="s">
        <v>65</v>
      </c>
      <c r="P41" t="s">
        <v>560</v>
      </c>
      <c r="Q41" t="s">
        <v>921</v>
      </c>
      <c r="R41" t="s">
        <v>444</v>
      </c>
      <c r="S41" t="s">
        <v>922</v>
      </c>
      <c r="T41" t="s">
        <v>923</v>
      </c>
      <c r="U41" t="s">
        <v>924</v>
      </c>
      <c r="V41" t="s">
        <v>665</v>
      </c>
      <c r="W41" t="s">
        <v>925</v>
      </c>
      <c r="X41" t="s">
        <v>926</v>
      </c>
      <c r="Y41" t="s">
        <v>423</v>
      </c>
      <c r="Z41" t="s">
        <v>927</v>
      </c>
      <c r="AA41" t="s">
        <v>176</v>
      </c>
      <c r="AB41" t="s">
        <v>601</v>
      </c>
      <c r="AC41" t="s">
        <v>928</v>
      </c>
      <c r="AD41" t="s">
        <v>929</v>
      </c>
      <c r="AE41" t="s">
        <v>905</v>
      </c>
      <c r="AF41" t="s">
        <v>930</v>
      </c>
      <c r="AG41" t="s">
        <v>931</v>
      </c>
      <c r="AH41" t="s">
        <v>932</v>
      </c>
      <c r="AI41" t="s">
        <v>933</v>
      </c>
      <c r="AJ41" t="s">
        <v>115</v>
      </c>
      <c r="AK41" t="s">
        <v>934</v>
      </c>
      <c r="AL41" t="s">
        <v>635</v>
      </c>
      <c r="AM41" t="s">
        <v>505</v>
      </c>
      <c r="AN41" t="s">
        <v>935</v>
      </c>
      <c r="AO41" t="s">
        <v>145</v>
      </c>
      <c r="AP41" t="s">
        <v>118</v>
      </c>
      <c r="AQ41" t="s">
        <v>936</v>
      </c>
      <c r="AR41" t="s">
        <v>213</v>
      </c>
      <c r="AS41" t="s">
        <v>384</v>
      </c>
      <c r="AT41" t="s">
        <v>83</v>
      </c>
      <c r="AU41" t="s">
        <v>54</v>
      </c>
      <c r="AV41" t="s">
        <v>937</v>
      </c>
    </row>
    <row r="42" spans="1:48" hidden="1" x14ac:dyDescent="0.3">
      <c r="A42" t="s">
        <v>938</v>
      </c>
      <c r="B42" t="s">
        <v>939</v>
      </c>
      <c r="C42" s="1" t="str">
        <f t="shared" si="0"/>
        <v>31:0016</v>
      </c>
      <c r="D42" s="1" t="str">
        <f>HYPERLINK("http://geochem.nrcan.gc.ca/cdogs/content/svy/svy_e.htm", "")</f>
        <v/>
      </c>
      <c r="G42" s="1" t="str">
        <f>HYPERLINK("http://geochem.nrcan.gc.ca/cdogs/content/cr_/cr_00273_e.htm", "273")</f>
        <v>273</v>
      </c>
      <c r="J42" t="s">
        <v>486</v>
      </c>
      <c r="K42" t="s">
        <v>487</v>
      </c>
      <c r="L42" t="s">
        <v>940</v>
      </c>
      <c r="M42" t="s">
        <v>570</v>
      </c>
      <c r="N42" t="s">
        <v>479</v>
      </c>
      <c r="O42" t="s">
        <v>941</v>
      </c>
      <c r="P42" t="s">
        <v>942</v>
      </c>
      <c r="Q42" t="s">
        <v>943</v>
      </c>
      <c r="R42" t="s">
        <v>130</v>
      </c>
      <c r="S42" t="s">
        <v>944</v>
      </c>
      <c r="T42" t="s">
        <v>945</v>
      </c>
      <c r="U42" t="s">
        <v>776</v>
      </c>
      <c r="V42" t="s">
        <v>946</v>
      </c>
      <c r="W42" t="s">
        <v>947</v>
      </c>
      <c r="X42" t="s">
        <v>948</v>
      </c>
      <c r="Y42" t="s">
        <v>475</v>
      </c>
      <c r="Z42" t="s">
        <v>949</v>
      </c>
      <c r="AA42" t="s">
        <v>259</v>
      </c>
      <c r="AB42" t="s">
        <v>950</v>
      </c>
      <c r="AC42" t="s">
        <v>951</v>
      </c>
      <c r="AD42" t="s">
        <v>952</v>
      </c>
      <c r="AE42" t="s">
        <v>953</v>
      </c>
      <c r="AF42" t="s">
        <v>954</v>
      </c>
      <c r="AG42" t="s">
        <v>955</v>
      </c>
      <c r="AH42" t="s">
        <v>134</v>
      </c>
      <c r="AI42" t="s">
        <v>956</v>
      </c>
      <c r="AJ42" t="s">
        <v>145</v>
      </c>
      <c r="AK42" t="s">
        <v>957</v>
      </c>
      <c r="AL42" t="s">
        <v>194</v>
      </c>
      <c r="AM42" t="s">
        <v>668</v>
      </c>
      <c r="AN42" t="s">
        <v>338</v>
      </c>
      <c r="AO42" t="s">
        <v>875</v>
      </c>
      <c r="AP42" t="s">
        <v>190</v>
      </c>
      <c r="AQ42" t="s">
        <v>958</v>
      </c>
      <c r="AR42" t="s">
        <v>959</v>
      </c>
      <c r="AS42" t="s">
        <v>126</v>
      </c>
      <c r="AT42" t="s">
        <v>208</v>
      </c>
      <c r="AU42" t="s">
        <v>635</v>
      </c>
      <c r="AV42" t="s">
        <v>960</v>
      </c>
    </row>
    <row r="43" spans="1:48" hidden="1" x14ac:dyDescent="0.3">
      <c r="A43" t="s">
        <v>961</v>
      </c>
      <c r="B43" t="s">
        <v>962</v>
      </c>
      <c r="C43" s="1" t="str">
        <f t="shared" si="0"/>
        <v>31:0016</v>
      </c>
      <c r="D43" s="1" t="str">
        <f>HYPERLINK("http://geochem.nrcan.gc.ca/cdogs/content/svy/svy_e.htm", "")</f>
        <v/>
      </c>
      <c r="G43" s="1" t="str">
        <f>HYPERLINK("http://geochem.nrcan.gc.ca/cdogs/content/cr_/cr_00273_e.htm", "273")</f>
        <v>273</v>
      </c>
      <c r="J43" t="s">
        <v>486</v>
      </c>
      <c r="K43" t="s">
        <v>487</v>
      </c>
      <c r="L43" t="s">
        <v>963</v>
      </c>
      <c r="M43" t="s">
        <v>165</v>
      </c>
      <c r="N43" t="s">
        <v>342</v>
      </c>
      <c r="O43" t="s">
        <v>214</v>
      </c>
      <c r="P43" t="s">
        <v>396</v>
      </c>
      <c r="Q43" t="s">
        <v>443</v>
      </c>
      <c r="R43" t="s">
        <v>964</v>
      </c>
      <c r="S43" t="s">
        <v>965</v>
      </c>
      <c r="T43" t="s">
        <v>966</v>
      </c>
      <c r="U43" t="s">
        <v>776</v>
      </c>
      <c r="V43" t="s">
        <v>967</v>
      </c>
      <c r="W43" t="s">
        <v>968</v>
      </c>
      <c r="X43" t="s">
        <v>180</v>
      </c>
      <c r="Y43" t="s">
        <v>334</v>
      </c>
      <c r="Z43" t="s">
        <v>629</v>
      </c>
      <c r="AA43" t="s">
        <v>760</v>
      </c>
      <c r="AB43" t="s">
        <v>969</v>
      </c>
      <c r="AC43" t="s">
        <v>970</v>
      </c>
      <c r="AD43" t="s">
        <v>971</v>
      </c>
      <c r="AE43" t="s">
        <v>972</v>
      </c>
      <c r="AF43" t="s">
        <v>973</v>
      </c>
      <c r="AG43" t="s">
        <v>974</v>
      </c>
      <c r="AH43" t="s">
        <v>134</v>
      </c>
      <c r="AI43" t="s">
        <v>590</v>
      </c>
      <c r="AJ43" t="s">
        <v>145</v>
      </c>
      <c r="AK43" t="s">
        <v>975</v>
      </c>
      <c r="AL43" t="s">
        <v>635</v>
      </c>
      <c r="AM43" t="s">
        <v>668</v>
      </c>
      <c r="AN43" t="s">
        <v>743</v>
      </c>
      <c r="AO43" t="s">
        <v>392</v>
      </c>
      <c r="AP43" t="s">
        <v>976</v>
      </c>
      <c r="AQ43" t="s">
        <v>977</v>
      </c>
      <c r="AR43" t="s">
        <v>672</v>
      </c>
      <c r="AS43" t="s">
        <v>413</v>
      </c>
      <c r="AT43" t="s">
        <v>208</v>
      </c>
      <c r="AU43" t="s">
        <v>194</v>
      </c>
      <c r="AV43" t="s">
        <v>978</v>
      </c>
    </row>
    <row r="44" spans="1:48" x14ac:dyDescent="0.3">
      <c r="A44" t="s">
        <v>979</v>
      </c>
      <c r="B44" t="s">
        <v>980</v>
      </c>
      <c r="C44" s="1" t="str">
        <f t="shared" ref="C44:C60" si="7">HYPERLINK("http://geochem.nrcan.gc.ca/cdogs/content/bdl/bdl310018_e.htm", "31:0018")</f>
        <v>31:0018</v>
      </c>
      <c r="D44" s="1" t="str">
        <f t="shared" ref="D44:D59" si="8">HYPERLINK("http://geochem.nrcan.gc.ca/cdogs/content/svy/svy310004_e.htm", "31:0004")</f>
        <v>31:0004</v>
      </c>
      <c r="E44" t="s">
        <v>170</v>
      </c>
      <c r="F44" t="s">
        <v>981</v>
      </c>
      <c r="H44">
        <v>70.588700000000003</v>
      </c>
      <c r="I44">
        <v>-74.92174</v>
      </c>
      <c r="J44" s="1" t="str">
        <f t="shared" ref="J44:J59" si="9">HYPERLINK("http://geochem.nrcan.gc.ca/cdogs/content/kwd/kwd020039_e.htm", "Heavy Mineral Concentrate (Stream)")</f>
        <v>Heavy Mineral Concentrate (Stream)</v>
      </c>
      <c r="K44" s="1" t="str">
        <f t="shared" ref="K44:K59" si="10">HYPERLINK("http://geochem.nrcan.gc.ca/cdogs/content/kwd/kwd080034_e.htm", "HMC separation (NGR variant)")</f>
        <v>HMC separation (NGR variant)</v>
      </c>
      <c r="L44" t="s">
        <v>123</v>
      </c>
      <c r="M44" t="s">
        <v>106</v>
      </c>
      <c r="N44" t="s">
        <v>84</v>
      </c>
      <c r="O44" t="s">
        <v>64</v>
      </c>
      <c r="P44" t="s">
        <v>56</v>
      </c>
      <c r="Q44" t="s">
        <v>982</v>
      </c>
      <c r="R44" t="s">
        <v>95</v>
      </c>
      <c r="S44" t="s">
        <v>405</v>
      </c>
      <c r="T44" t="s">
        <v>176</v>
      </c>
      <c r="U44" t="s">
        <v>537</v>
      </c>
      <c r="V44" t="s">
        <v>983</v>
      </c>
      <c r="W44" t="s">
        <v>984</v>
      </c>
      <c r="X44" t="s">
        <v>111</v>
      </c>
      <c r="Y44" t="s">
        <v>685</v>
      </c>
      <c r="Z44" t="s">
        <v>669</v>
      </c>
      <c r="AA44" t="s">
        <v>236</v>
      </c>
      <c r="AB44" t="s">
        <v>985</v>
      </c>
      <c r="AC44" t="s">
        <v>315</v>
      </c>
      <c r="AD44" t="s">
        <v>986</v>
      </c>
      <c r="AE44" t="s">
        <v>118</v>
      </c>
      <c r="AF44" t="s">
        <v>159</v>
      </c>
      <c r="AG44" t="s">
        <v>987</v>
      </c>
      <c r="AH44" t="s">
        <v>988</v>
      </c>
      <c r="AI44" t="s">
        <v>989</v>
      </c>
      <c r="AJ44" t="s">
        <v>75</v>
      </c>
      <c r="AK44" t="s">
        <v>145</v>
      </c>
      <c r="AL44" t="s">
        <v>241</v>
      </c>
      <c r="AM44" t="s">
        <v>78</v>
      </c>
      <c r="AN44" t="s">
        <v>990</v>
      </c>
      <c r="AO44" t="s">
        <v>76</v>
      </c>
      <c r="AP44" t="s">
        <v>991</v>
      </c>
      <c r="AQ44" t="s">
        <v>992</v>
      </c>
      <c r="AR44" t="s">
        <v>295</v>
      </c>
      <c r="AS44" t="s">
        <v>296</v>
      </c>
      <c r="AT44" t="s">
        <v>752</v>
      </c>
      <c r="AU44" t="s">
        <v>633</v>
      </c>
      <c r="AV44" t="s">
        <v>993</v>
      </c>
    </row>
    <row r="45" spans="1:48" x14ac:dyDescent="0.3">
      <c r="A45" t="s">
        <v>994</v>
      </c>
      <c r="B45" t="s">
        <v>995</v>
      </c>
      <c r="C45" s="1" t="str">
        <f t="shared" si="7"/>
        <v>31:0018</v>
      </c>
      <c r="D45" s="1" t="str">
        <f t="shared" si="8"/>
        <v>31:0004</v>
      </c>
      <c r="E45" t="s">
        <v>230</v>
      </c>
      <c r="F45" t="s">
        <v>996</v>
      </c>
      <c r="H45">
        <v>70.455849999999998</v>
      </c>
      <c r="I45">
        <v>-75.065259999999995</v>
      </c>
      <c r="J45" s="1" t="str">
        <f t="shared" si="9"/>
        <v>Heavy Mineral Concentrate (Stream)</v>
      </c>
      <c r="K45" s="1" t="str">
        <f t="shared" si="10"/>
        <v>HMC separation (NGR variant)</v>
      </c>
      <c r="L45" t="s">
        <v>910</v>
      </c>
      <c r="M45" t="s">
        <v>997</v>
      </c>
      <c r="N45" t="s">
        <v>54</v>
      </c>
      <c r="O45" t="s">
        <v>635</v>
      </c>
      <c r="P45" t="s">
        <v>93</v>
      </c>
      <c r="Q45" t="s">
        <v>386</v>
      </c>
      <c r="R45" t="s">
        <v>78</v>
      </c>
      <c r="S45" t="s">
        <v>998</v>
      </c>
      <c r="T45" t="s">
        <v>95</v>
      </c>
      <c r="U45" t="s">
        <v>400</v>
      </c>
      <c r="V45" t="s">
        <v>999</v>
      </c>
      <c r="W45" t="s">
        <v>1000</v>
      </c>
      <c r="X45" t="s">
        <v>1001</v>
      </c>
      <c r="Y45" t="s">
        <v>822</v>
      </c>
      <c r="Z45" t="s">
        <v>334</v>
      </c>
      <c r="AA45" t="s">
        <v>82</v>
      </c>
      <c r="AB45" t="s">
        <v>1002</v>
      </c>
      <c r="AC45" t="s">
        <v>944</v>
      </c>
      <c r="AD45" t="s">
        <v>1003</v>
      </c>
      <c r="AE45" t="s">
        <v>818</v>
      </c>
      <c r="AF45" t="s">
        <v>1004</v>
      </c>
      <c r="AG45" t="s">
        <v>1005</v>
      </c>
      <c r="AH45" t="s">
        <v>1006</v>
      </c>
      <c r="AI45" t="s">
        <v>1007</v>
      </c>
      <c r="AJ45" t="s">
        <v>75</v>
      </c>
      <c r="AK45" t="s">
        <v>58</v>
      </c>
      <c r="AL45" t="s">
        <v>326</v>
      </c>
      <c r="AM45" t="s">
        <v>54</v>
      </c>
      <c r="AN45" t="s">
        <v>1008</v>
      </c>
      <c r="AO45" t="s">
        <v>76</v>
      </c>
      <c r="AP45" t="s">
        <v>1009</v>
      </c>
      <c r="AQ45" t="s">
        <v>1010</v>
      </c>
      <c r="AR45" t="s">
        <v>145</v>
      </c>
      <c r="AS45" t="s">
        <v>732</v>
      </c>
      <c r="AT45" t="s">
        <v>1011</v>
      </c>
      <c r="AU45" t="s">
        <v>475</v>
      </c>
      <c r="AV45" t="s">
        <v>1012</v>
      </c>
    </row>
    <row r="46" spans="1:48" x14ac:dyDescent="0.3">
      <c r="A46" t="s">
        <v>1013</v>
      </c>
      <c r="B46" t="s">
        <v>1014</v>
      </c>
      <c r="C46" s="1" t="str">
        <f t="shared" si="7"/>
        <v>31:0018</v>
      </c>
      <c r="D46" s="1" t="str">
        <f t="shared" si="8"/>
        <v>31:0004</v>
      </c>
      <c r="E46" t="s">
        <v>277</v>
      </c>
      <c r="F46" t="s">
        <v>1015</v>
      </c>
      <c r="H46">
        <v>70.498440000000002</v>
      </c>
      <c r="I46">
        <v>-75.097470000000001</v>
      </c>
      <c r="J46" s="1" t="str">
        <f t="shared" si="9"/>
        <v>Heavy Mineral Concentrate (Stream)</v>
      </c>
      <c r="K46" s="1" t="str">
        <f t="shared" si="10"/>
        <v>HMC separation (NGR variant)</v>
      </c>
      <c r="L46" t="s">
        <v>101</v>
      </c>
      <c r="M46" t="s">
        <v>1016</v>
      </c>
      <c r="N46" t="s">
        <v>78</v>
      </c>
      <c r="O46" t="s">
        <v>726</v>
      </c>
      <c r="P46" t="s">
        <v>93</v>
      </c>
      <c r="Q46" t="s">
        <v>80</v>
      </c>
      <c r="R46" t="s">
        <v>82</v>
      </c>
      <c r="S46" t="s">
        <v>489</v>
      </c>
      <c r="T46" t="s">
        <v>95</v>
      </c>
      <c r="U46" t="s">
        <v>79</v>
      </c>
      <c r="V46" t="s">
        <v>457</v>
      </c>
      <c r="W46" t="s">
        <v>1017</v>
      </c>
      <c r="X46" t="s">
        <v>957</v>
      </c>
      <c r="Y46" t="s">
        <v>151</v>
      </c>
      <c r="Z46" t="s">
        <v>334</v>
      </c>
      <c r="AA46" t="s">
        <v>258</v>
      </c>
      <c r="AB46" t="s">
        <v>1018</v>
      </c>
      <c r="AC46" t="s">
        <v>535</v>
      </c>
      <c r="AD46" t="s">
        <v>1019</v>
      </c>
      <c r="AE46" t="s">
        <v>426</v>
      </c>
      <c r="AF46" t="s">
        <v>1020</v>
      </c>
      <c r="AG46" t="s">
        <v>1021</v>
      </c>
      <c r="AH46" t="s">
        <v>1022</v>
      </c>
      <c r="AI46" t="s">
        <v>1023</v>
      </c>
      <c r="AJ46" t="s">
        <v>75</v>
      </c>
      <c r="AK46" t="s">
        <v>58</v>
      </c>
      <c r="AL46" t="s">
        <v>371</v>
      </c>
      <c r="AM46" t="s">
        <v>54</v>
      </c>
      <c r="AN46" t="s">
        <v>631</v>
      </c>
      <c r="AO46" t="s">
        <v>76</v>
      </c>
      <c r="AP46" t="s">
        <v>1024</v>
      </c>
      <c r="AQ46" t="s">
        <v>1025</v>
      </c>
      <c r="AR46" t="s">
        <v>295</v>
      </c>
      <c r="AS46" t="s">
        <v>548</v>
      </c>
      <c r="AT46" t="s">
        <v>1026</v>
      </c>
      <c r="AU46" t="s">
        <v>190</v>
      </c>
      <c r="AV46" t="s">
        <v>1027</v>
      </c>
    </row>
    <row r="47" spans="1:48" x14ac:dyDescent="0.3">
      <c r="A47" t="s">
        <v>1028</v>
      </c>
      <c r="B47" t="s">
        <v>1029</v>
      </c>
      <c r="C47" s="1" t="str">
        <f t="shared" si="7"/>
        <v>31:0018</v>
      </c>
      <c r="D47" s="1" t="str">
        <f t="shared" si="8"/>
        <v>31:0004</v>
      </c>
      <c r="E47" t="s">
        <v>331</v>
      </c>
      <c r="F47" t="s">
        <v>1030</v>
      </c>
      <c r="H47">
        <v>70.625479999999996</v>
      </c>
      <c r="I47">
        <v>-75.399780000000007</v>
      </c>
      <c r="J47" s="1" t="str">
        <f t="shared" si="9"/>
        <v>Heavy Mineral Concentrate (Stream)</v>
      </c>
      <c r="K47" s="1" t="str">
        <f t="shared" si="10"/>
        <v>HMC separation (NGR variant)</v>
      </c>
      <c r="L47" t="s">
        <v>144</v>
      </c>
      <c r="M47" t="s">
        <v>896</v>
      </c>
      <c r="N47" t="s">
        <v>54</v>
      </c>
      <c r="O47" t="s">
        <v>221</v>
      </c>
      <c r="P47" t="s">
        <v>93</v>
      </c>
      <c r="Q47" t="s">
        <v>1031</v>
      </c>
      <c r="R47" t="s">
        <v>164</v>
      </c>
      <c r="S47" t="s">
        <v>775</v>
      </c>
      <c r="T47" t="s">
        <v>258</v>
      </c>
      <c r="U47" t="s">
        <v>297</v>
      </c>
      <c r="V47" t="s">
        <v>1032</v>
      </c>
      <c r="W47" t="s">
        <v>1033</v>
      </c>
      <c r="X47" t="s">
        <v>840</v>
      </c>
      <c r="Y47" t="s">
        <v>1034</v>
      </c>
      <c r="Z47" t="s">
        <v>130</v>
      </c>
      <c r="AA47" t="s">
        <v>434</v>
      </c>
      <c r="AB47" t="s">
        <v>1035</v>
      </c>
      <c r="AC47" t="s">
        <v>173</v>
      </c>
      <c r="AD47" t="s">
        <v>1036</v>
      </c>
      <c r="AE47" t="s">
        <v>1037</v>
      </c>
      <c r="AF47" t="s">
        <v>1038</v>
      </c>
      <c r="AG47" t="s">
        <v>1039</v>
      </c>
      <c r="AH47" t="s">
        <v>146</v>
      </c>
      <c r="AI47" t="s">
        <v>1040</v>
      </c>
      <c r="AJ47" t="s">
        <v>145</v>
      </c>
      <c r="AK47" t="s">
        <v>295</v>
      </c>
      <c r="AL47" t="s">
        <v>187</v>
      </c>
      <c r="AM47" t="s">
        <v>84</v>
      </c>
      <c r="AN47" t="s">
        <v>72</v>
      </c>
      <c r="AO47" t="s">
        <v>76</v>
      </c>
      <c r="AP47" t="s">
        <v>900</v>
      </c>
      <c r="AQ47" t="s">
        <v>1041</v>
      </c>
      <c r="AR47" t="s">
        <v>176</v>
      </c>
      <c r="AS47" t="s">
        <v>1037</v>
      </c>
      <c r="AT47" t="s">
        <v>937</v>
      </c>
      <c r="AU47" t="s">
        <v>976</v>
      </c>
      <c r="AV47" t="s">
        <v>1042</v>
      </c>
    </row>
    <row r="48" spans="1:48" x14ac:dyDescent="0.3">
      <c r="A48" t="s">
        <v>1043</v>
      </c>
      <c r="B48" t="s">
        <v>1044</v>
      </c>
      <c r="C48" s="1" t="str">
        <f t="shared" si="7"/>
        <v>31:0018</v>
      </c>
      <c r="D48" s="1" t="str">
        <f t="shared" si="8"/>
        <v>31:0004</v>
      </c>
      <c r="E48" t="s">
        <v>331</v>
      </c>
      <c r="F48" t="s">
        <v>1045</v>
      </c>
      <c r="H48">
        <v>70.625479999999996</v>
      </c>
      <c r="I48">
        <v>-75.399780000000007</v>
      </c>
      <c r="J48" s="1" t="str">
        <f t="shared" si="9"/>
        <v>Heavy Mineral Concentrate (Stream)</v>
      </c>
      <c r="K48" s="1" t="str">
        <f t="shared" si="10"/>
        <v>HMC separation (NGR variant)</v>
      </c>
      <c r="L48" t="s">
        <v>1046</v>
      </c>
      <c r="M48" t="s">
        <v>1047</v>
      </c>
      <c r="N48" t="s">
        <v>78</v>
      </c>
      <c r="O48" t="s">
        <v>190</v>
      </c>
      <c r="P48" t="s">
        <v>64</v>
      </c>
      <c r="Q48" t="s">
        <v>1048</v>
      </c>
      <c r="R48" t="s">
        <v>258</v>
      </c>
      <c r="S48" t="s">
        <v>1049</v>
      </c>
      <c r="T48" t="s">
        <v>78</v>
      </c>
      <c r="U48" t="s">
        <v>52</v>
      </c>
      <c r="V48" t="s">
        <v>94</v>
      </c>
      <c r="W48" t="s">
        <v>1050</v>
      </c>
      <c r="X48" t="s">
        <v>1051</v>
      </c>
      <c r="Y48" t="s">
        <v>158</v>
      </c>
      <c r="Z48" t="s">
        <v>669</v>
      </c>
      <c r="AA48" t="s">
        <v>225</v>
      </c>
      <c r="AB48" t="s">
        <v>1052</v>
      </c>
      <c r="AC48" t="s">
        <v>173</v>
      </c>
      <c r="AD48" t="s">
        <v>1053</v>
      </c>
      <c r="AE48" t="s">
        <v>1054</v>
      </c>
      <c r="AF48" t="s">
        <v>1055</v>
      </c>
      <c r="AG48" t="s">
        <v>1056</v>
      </c>
      <c r="AH48" t="s">
        <v>1057</v>
      </c>
      <c r="AI48" t="s">
        <v>1058</v>
      </c>
      <c r="AJ48" t="s">
        <v>58</v>
      </c>
      <c r="AK48" t="s">
        <v>295</v>
      </c>
      <c r="AL48" t="s">
        <v>1059</v>
      </c>
      <c r="AM48" t="s">
        <v>84</v>
      </c>
      <c r="AN48" t="s">
        <v>1034</v>
      </c>
      <c r="AO48" t="s">
        <v>76</v>
      </c>
      <c r="AP48" t="s">
        <v>1060</v>
      </c>
      <c r="AQ48" t="s">
        <v>1061</v>
      </c>
      <c r="AR48" t="s">
        <v>176</v>
      </c>
      <c r="AS48" t="s">
        <v>299</v>
      </c>
      <c r="AT48" t="s">
        <v>1062</v>
      </c>
      <c r="AU48" t="s">
        <v>489</v>
      </c>
      <c r="AV48" t="s">
        <v>1063</v>
      </c>
    </row>
    <row r="49" spans="1:48" x14ac:dyDescent="0.3">
      <c r="A49" t="s">
        <v>1064</v>
      </c>
      <c r="B49" t="s">
        <v>1065</v>
      </c>
      <c r="C49" s="1" t="str">
        <f t="shared" si="7"/>
        <v>31:0018</v>
      </c>
      <c r="D49" s="1" t="str">
        <f t="shared" si="8"/>
        <v>31:0004</v>
      </c>
      <c r="E49" t="s">
        <v>389</v>
      </c>
      <c r="F49" t="s">
        <v>1066</v>
      </c>
      <c r="H49">
        <v>70.637309999999999</v>
      </c>
      <c r="I49">
        <v>-75.264709999999994</v>
      </c>
      <c r="J49" s="1" t="str">
        <f t="shared" si="9"/>
        <v>Heavy Mineral Concentrate (Stream)</v>
      </c>
      <c r="K49" s="1" t="str">
        <f t="shared" si="10"/>
        <v>HMC separation (NGR variant)</v>
      </c>
      <c r="L49" t="s">
        <v>352</v>
      </c>
      <c r="M49" t="s">
        <v>628</v>
      </c>
      <c r="N49" t="s">
        <v>78</v>
      </c>
      <c r="O49" t="s">
        <v>489</v>
      </c>
      <c r="P49" t="s">
        <v>93</v>
      </c>
      <c r="Q49" t="s">
        <v>410</v>
      </c>
      <c r="R49" t="s">
        <v>102</v>
      </c>
      <c r="S49" t="s">
        <v>775</v>
      </c>
      <c r="T49" t="s">
        <v>96</v>
      </c>
      <c r="U49" t="s">
        <v>191</v>
      </c>
      <c r="V49" t="s">
        <v>232</v>
      </c>
      <c r="W49" t="s">
        <v>1067</v>
      </c>
      <c r="X49" t="s">
        <v>934</v>
      </c>
      <c r="Y49" t="s">
        <v>151</v>
      </c>
      <c r="Z49" t="s">
        <v>669</v>
      </c>
      <c r="AA49" t="s">
        <v>258</v>
      </c>
      <c r="AB49" t="s">
        <v>1068</v>
      </c>
      <c r="AC49" t="s">
        <v>183</v>
      </c>
      <c r="AD49" t="s">
        <v>1069</v>
      </c>
      <c r="AE49" t="s">
        <v>611</v>
      </c>
      <c r="AF49" t="s">
        <v>188</v>
      </c>
      <c r="AG49" t="s">
        <v>740</v>
      </c>
      <c r="AH49" t="s">
        <v>1070</v>
      </c>
      <c r="AI49" t="s">
        <v>1071</v>
      </c>
      <c r="AJ49" t="s">
        <v>75</v>
      </c>
      <c r="AK49" t="s">
        <v>76</v>
      </c>
      <c r="AL49" t="s">
        <v>657</v>
      </c>
      <c r="AM49" t="s">
        <v>54</v>
      </c>
      <c r="AN49" t="s">
        <v>802</v>
      </c>
      <c r="AO49" t="s">
        <v>76</v>
      </c>
      <c r="AP49" t="s">
        <v>1072</v>
      </c>
      <c r="AQ49" t="s">
        <v>1073</v>
      </c>
      <c r="AR49" t="s">
        <v>295</v>
      </c>
      <c r="AS49" t="s">
        <v>804</v>
      </c>
      <c r="AT49" t="s">
        <v>414</v>
      </c>
      <c r="AU49" t="s">
        <v>475</v>
      </c>
      <c r="AV49" t="s">
        <v>127</v>
      </c>
    </row>
    <row r="50" spans="1:48" x14ac:dyDescent="0.3">
      <c r="A50" t="s">
        <v>1074</v>
      </c>
      <c r="B50" t="s">
        <v>1075</v>
      </c>
      <c r="C50" s="1" t="str">
        <f t="shared" si="7"/>
        <v>31:0018</v>
      </c>
      <c r="D50" s="1" t="str">
        <f t="shared" si="8"/>
        <v>31:0004</v>
      </c>
      <c r="E50" t="s">
        <v>467</v>
      </c>
      <c r="F50" t="s">
        <v>1076</v>
      </c>
      <c r="H50">
        <v>70.720439999999996</v>
      </c>
      <c r="I50">
        <v>-74.831869999999995</v>
      </c>
      <c r="J50" s="1" t="str">
        <f t="shared" si="9"/>
        <v>Heavy Mineral Concentrate (Stream)</v>
      </c>
      <c r="K50" s="1" t="str">
        <f t="shared" si="10"/>
        <v>HMC separation (NGR variant)</v>
      </c>
      <c r="L50" t="s">
        <v>425</v>
      </c>
      <c r="M50" t="s">
        <v>811</v>
      </c>
      <c r="N50" t="s">
        <v>78</v>
      </c>
      <c r="O50" t="s">
        <v>551</v>
      </c>
      <c r="P50" t="s">
        <v>93</v>
      </c>
      <c r="Q50" t="s">
        <v>825</v>
      </c>
      <c r="R50" t="s">
        <v>259</v>
      </c>
      <c r="S50" t="s">
        <v>1077</v>
      </c>
      <c r="T50" t="s">
        <v>95</v>
      </c>
      <c r="U50" t="s">
        <v>696</v>
      </c>
      <c r="V50" t="s">
        <v>648</v>
      </c>
      <c r="W50" t="s">
        <v>1078</v>
      </c>
      <c r="X50" t="s">
        <v>1079</v>
      </c>
      <c r="Y50" t="s">
        <v>1037</v>
      </c>
      <c r="Z50" t="s">
        <v>669</v>
      </c>
      <c r="AA50" t="s">
        <v>259</v>
      </c>
      <c r="AB50" t="s">
        <v>1080</v>
      </c>
      <c r="AC50" t="s">
        <v>835</v>
      </c>
      <c r="AD50" t="s">
        <v>1081</v>
      </c>
      <c r="AE50" t="s">
        <v>444</v>
      </c>
      <c r="AF50" t="s">
        <v>1082</v>
      </c>
      <c r="AG50" t="s">
        <v>1083</v>
      </c>
      <c r="AH50" t="s">
        <v>1084</v>
      </c>
      <c r="AI50" t="s">
        <v>802</v>
      </c>
      <c r="AJ50" t="s">
        <v>75</v>
      </c>
      <c r="AK50" t="s">
        <v>76</v>
      </c>
      <c r="AL50" t="s">
        <v>352</v>
      </c>
      <c r="AM50" t="s">
        <v>54</v>
      </c>
      <c r="AN50" t="s">
        <v>833</v>
      </c>
      <c r="AO50" t="s">
        <v>76</v>
      </c>
      <c r="AP50" t="s">
        <v>1085</v>
      </c>
      <c r="AQ50" t="s">
        <v>1086</v>
      </c>
      <c r="AR50" t="s">
        <v>295</v>
      </c>
      <c r="AS50" t="s">
        <v>423</v>
      </c>
      <c r="AT50" t="s">
        <v>201</v>
      </c>
      <c r="AU50" t="s">
        <v>77</v>
      </c>
      <c r="AV50" t="s">
        <v>1087</v>
      </c>
    </row>
    <row r="51" spans="1:48" x14ac:dyDescent="0.3">
      <c r="A51" t="s">
        <v>1088</v>
      </c>
      <c r="B51" t="s">
        <v>1089</v>
      </c>
      <c r="C51" s="1" t="str">
        <f t="shared" si="7"/>
        <v>31:0018</v>
      </c>
      <c r="D51" s="1" t="str">
        <f t="shared" si="8"/>
        <v>31:0004</v>
      </c>
      <c r="E51" t="s">
        <v>533</v>
      </c>
      <c r="F51" t="s">
        <v>1090</v>
      </c>
      <c r="H51">
        <v>70.634010000000004</v>
      </c>
      <c r="I51">
        <v>-74.92062</v>
      </c>
      <c r="J51" s="1" t="str">
        <f t="shared" si="9"/>
        <v>Heavy Mineral Concentrate (Stream)</v>
      </c>
      <c r="K51" s="1" t="str">
        <f t="shared" si="10"/>
        <v>HMC separation (NGR variant)</v>
      </c>
      <c r="L51" t="s">
        <v>401</v>
      </c>
      <c r="M51" t="s">
        <v>185</v>
      </c>
      <c r="N51" t="s">
        <v>529</v>
      </c>
      <c r="O51" t="s">
        <v>190</v>
      </c>
      <c r="P51" t="s">
        <v>93</v>
      </c>
      <c r="Q51" t="s">
        <v>1005</v>
      </c>
      <c r="R51" t="s">
        <v>95</v>
      </c>
      <c r="S51" t="s">
        <v>1091</v>
      </c>
      <c r="T51" t="s">
        <v>176</v>
      </c>
      <c r="U51" t="s">
        <v>241</v>
      </c>
      <c r="V51" t="s">
        <v>94</v>
      </c>
      <c r="W51" t="s">
        <v>1092</v>
      </c>
      <c r="X51" t="s">
        <v>116</v>
      </c>
      <c r="Y51" t="s">
        <v>270</v>
      </c>
      <c r="Z51" t="s">
        <v>130</v>
      </c>
      <c r="AA51" t="s">
        <v>258</v>
      </c>
      <c r="AB51" t="s">
        <v>1093</v>
      </c>
      <c r="AC51" t="s">
        <v>1094</v>
      </c>
      <c r="AD51" t="s">
        <v>1095</v>
      </c>
      <c r="AE51" t="s">
        <v>353</v>
      </c>
      <c r="AF51" t="s">
        <v>350</v>
      </c>
      <c r="AG51" t="s">
        <v>1096</v>
      </c>
      <c r="AH51" t="s">
        <v>1097</v>
      </c>
      <c r="AI51" t="s">
        <v>1098</v>
      </c>
      <c r="AJ51" t="s">
        <v>75</v>
      </c>
      <c r="AK51" t="s">
        <v>76</v>
      </c>
      <c r="AL51" t="s">
        <v>177</v>
      </c>
      <c r="AM51" t="s">
        <v>78</v>
      </c>
      <c r="AN51" t="s">
        <v>654</v>
      </c>
      <c r="AO51" t="s">
        <v>76</v>
      </c>
      <c r="AP51" t="s">
        <v>1099</v>
      </c>
      <c r="AQ51" t="s">
        <v>1100</v>
      </c>
      <c r="AR51" t="s">
        <v>76</v>
      </c>
      <c r="AS51" t="s">
        <v>130</v>
      </c>
      <c r="AT51" t="s">
        <v>880</v>
      </c>
      <c r="AU51" t="s">
        <v>1101</v>
      </c>
      <c r="AV51" t="s">
        <v>1102</v>
      </c>
    </row>
    <row r="52" spans="1:48" x14ac:dyDescent="0.3">
      <c r="A52" t="s">
        <v>1103</v>
      </c>
      <c r="B52" t="s">
        <v>1104</v>
      </c>
      <c r="C52" s="1" t="str">
        <f t="shared" si="7"/>
        <v>31:0018</v>
      </c>
      <c r="D52" s="1" t="str">
        <f t="shared" si="8"/>
        <v>31:0004</v>
      </c>
      <c r="E52" t="s">
        <v>568</v>
      </c>
      <c r="F52" t="s">
        <v>1105</v>
      </c>
      <c r="H52">
        <v>70.617159999999998</v>
      </c>
      <c r="I52">
        <v>-75.102040000000002</v>
      </c>
      <c r="J52" s="1" t="str">
        <f t="shared" si="9"/>
        <v>Heavy Mineral Concentrate (Stream)</v>
      </c>
      <c r="K52" s="1" t="str">
        <f t="shared" si="10"/>
        <v>HMC separation (NGR variant)</v>
      </c>
      <c r="L52" t="s">
        <v>396</v>
      </c>
      <c r="M52" t="s">
        <v>1106</v>
      </c>
      <c r="N52" t="s">
        <v>54</v>
      </c>
      <c r="O52" t="s">
        <v>118</v>
      </c>
      <c r="P52" t="s">
        <v>93</v>
      </c>
      <c r="Q52" t="s">
        <v>618</v>
      </c>
      <c r="R52" t="s">
        <v>395</v>
      </c>
      <c r="S52" t="s">
        <v>1107</v>
      </c>
      <c r="T52" t="s">
        <v>95</v>
      </c>
      <c r="U52" t="s">
        <v>1108</v>
      </c>
      <c r="V52" t="s">
        <v>1109</v>
      </c>
      <c r="W52" t="s">
        <v>731</v>
      </c>
      <c r="X52" t="s">
        <v>1110</v>
      </c>
      <c r="Y52" t="s">
        <v>130</v>
      </c>
      <c r="Z52" t="s">
        <v>669</v>
      </c>
      <c r="AA52" t="s">
        <v>259</v>
      </c>
      <c r="AB52" t="s">
        <v>1111</v>
      </c>
      <c r="AC52" t="s">
        <v>290</v>
      </c>
      <c r="AD52" t="s">
        <v>1112</v>
      </c>
      <c r="AE52" t="s">
        <v>337</v>
      </c>
      <c r="AF52" t="s">
        <v>1113</v>
      </c>
      <c r="AG52" t="s">
        <v>1114</v>
      </c>
      <c r="AH52" t="s">
        <v>1115</v>
      </c>
      <c r="AI52" t="s">
        <v>1116</v>
      </c>
      <c r="AJ52" t="s">
        <v>75</v>
      </c>
      <c r="AK52" t="s">
        <v>76</v>
      </c>
      <c r="AL52" t="s">
        <v>776</v>
      </c>
      <c r="AM52" t="s">
        <v>78</v>
      </c>
      <c r="AN52" t="s">
        <v>707</v>
      </c>
      <c r="AO52" t="s">
        <v>76</v>
      </c>
      <c r="AP52" t="s">
        <v>1117</v>
      </c>
      <c r="AQ52" t="s">
        <v>1118</v>
      </c>
      <c r="AR52" t="s">
        <v>295</v>
      </c>
      <c r="AS52" t="s">
        <v>668</v>
      </c>
      <c r="AT52" t="s">
        <v>273</v>
      </c>
      <c r="AU52" t="s">
        <v>899</v>
      </c>
      <c r="AV52" t="s">
        <v>90</v>
      </c>
    </row>
    <row r="53" spans="1:48" x14ac:dyDescent="0.3">
      <c r="A53" t="s">
        <v>1119</v>
      </c>
      <c r="B53" t="s">
        <v>1120</v>
      </c>
      <c r="C53" s="1" t="str">
        <f t="shared" si="7"/>
        <v>31:0018</v>
      </c>
      <c r="D53" s="1" t="str">
        <f t="shared" si="8"/>
        <v>31:0004</v>
      </c>
      <c r="E53" t="s">
        <v>588</v>
      </c>
      <c r="F53" t="s">
        <v>1121</v>
      </c>
      <c r="H53">
        <v>70.594629999999995</v>
      </c>
      <c r="I53">
        <v>-75.168430000000001</v>
      </c>
      <c r="J53" s="1" t="str">
        <f t="shared" si="9"/>
        <v>Heavy Mineral Concentrate (Stream)</v>
      </c>
      <c r="K53" s="1" t="str">
        <f t="shared" si="10"/>
        <v>HMC separation (NGR variant)</v>
      </c>
      <c r="L53" t="s">
        <v>101</v>
      </c>
      <c r="M53" t="s">
        <v>923</v>
      </c>
      <c r="N53" t="s">
        <v>529</v>
      </c>
      <c r="O53" t="s">
        <v>165</v>
      </c>
      <c r="P53" t="s">
        <v>93</v>
      </c>
      <c r="Q53" t="s">
        <v>479</v>
      </c>
      <c r="R53" t="s">
        <v>164</v>
      </c>
      <c r="S53" t="s">
        <v>1122</v>
      </c>
      <c r="T53" t="s">
        <v>95</v>
      </c>
      <c r="U53" t="s">
        <v>177</v>
      </c>
      <c r="V53" t="s">
        <v>257</v>
      </c>
      <c r="W53" t="s">
        <v>1123</v>
      </c>
      <c r="X53" t="s">
        <v>1124</v>
      </c>
      <c r="Y53" t="s">
        <v>584</v>
      </c>
      <c r="Z53" t="s">
        <v>669</v>
      </c>
      <c r="AA53" t="s">
        <v>259</v>
      </c>
      <c r="AB53" t="s">
        <v>1125</v>
      </c>
      <c r="AC53" t="s">
        <v>997</v>
      </c>
      <c r="AD53" t="s">
        <v>1126</v>
      </c>
      <c r="AE53" t="s">
        <v>290</v>
      </c>
      <c r="AF53" t="s">
        <v>1127</v>
      </c>
      <c r="AG53" t="s">
        <v>445</v>
      </c>
      <c r="AH53" t="s">
        <v>1128</v>
      </c>
      <c r="AI53" t="s">
        <v>1129</v>
      </c>
      <c r="AJ53" t="s">
        <v>295</v>
      </c>
      <c r="AK53" t="s">
        <v>76</v>
      </c>
      <c r="AL53" t="s">
        <v>1034</v>
      </c>
      <c r="AM53" t="s">
        <v>54</v>
      </c>
      <c r="AN53" t="s">
        <v>1130</v>
      </c>
      <c r="AO53" t="s">
        <v>76</v>
      </c>
      <c r="AP53" t="s">
        <v>1131</v>
      </c>
      <c r="AQ53" t="s">
        <v>1132</v>
      </c>
      <c r="AR53" t="s">
        <v>295</v>
      </c>
      <c r="AS53" t="s">
        <v>525</v>
      </c>
      <c r="AT53" t="s">
        <v>273</v>
      </c>
      <c r="AU53" t="s">
        <v>381</v>
      </c>
      <c r="AV53" t="s">
        <v>264</v>
      </c>
    </row>
    <row r="54" spans="1:48" x14ac:dyDescent="0.3">
      <c r="A54" t="s">
        <v>1133</v>
      </c>
      <c r="B54" t="s">
        <v>1134</v>
      </c>
      <c r="C54" s="1" t="str">
        <f t="shared" si="7"/>
        <v>31:0018</v>
      </c>
      <c r="D54" s="1" t="str">
        <f t="shared" si="8"/>
        <v>31:0004</v>
      </c>
      <c r="E54" t="s">
        <v>662</v>
      </c>
      <c r="F54" t="s">
        <v>1135</v>
      </c>
      <c r="H54">
        <v>70.56671</v>
      </c>
      <c r="I54">
        <v>-75.074179999999998</v>
      </c>
      <c r="J54" s="1" t="str">
        <f t="shared" si="9"/>
        <v>Heavy Mineral Concentrate (Stream)</v>
      </c>
      <c r="K54" s="1" t="str">
        <f t="shared" si="10"/>
        <v>HMC separation (NGR variant)</v>
      </c>
      <c r="L54" t="s">
        <v>560</v>
      </c>
      <c r="M54" t="s">
        <v>1094</v>
      </c>
      <c r="N54" t="s">
        <v>92</v>
      </c>
      <c r="O54" t="s">
        <v>204</v>
      </c>
      <c r="P54" t="s">
        <v>93</v>
      </c>
      <c r="Q54" t="s">
        <v>969</v>
      </c>
      <c r="R54" t="s">
        <v>258</v>
      </c>
      <c r="S54" t="s">
        <v>1136</v>
      </c>
      <c r="T54" t="s">
        <v>176</v>
      </c>
      <c r="U54" t="s">
        <v>181</v>
      </c>
      <c r="V54" t="s">
        <v>647</v>
      </c>
      <c r="W54" t="s">
        <v>1137</v>
      </c>
      <c r="X54" t="s">
        <v>1138</v>
      </c>
      <c r="Y54" t="s">
        <v>423</v>
      </c>
      <c r="Z54" t="s">
        <v>669</v>
      </c>
      <c r="AA54" t="s">
        <v>236</v>
      </c>
      <c r="AB54" t="s">
        <v>1139</v>
      </c>
      <c r="AC54" t="s">
        <v>1140</v>
      </c>
      <c r="AD54" t="s">
        <v>1141</v>
      </c>
      <c r="AE54" t="s">
        <v>1142</v>
      </c>
      <c r="AF54" t="s">
        <v>176</v>
      </c>
      <c r="AG54" t="s">
        <v>990</v>
      </c>
      <c r="AH54" t="s">
        <v>1143</v>
      </c>
      <c r="AI54" t="s">
        <v>1144</v>
      </c>
      <c r="AJ54" t="s">
        <v>75</v>
      </c>
      <c r="AK54" t="s">
        <v>96</v>
      </c>
      <c r="AL54" t="s">
        <v>100</v>
      </c>
      <c r="AM54" t="s">
        <v>78</v>
      </c>
      <c r="AN54" t="s">
        <v>1145</v>
      </c>
      <c r="AO54" t="s">
        <v>76</v>
      </c>
      <c r="AP54" t="s">
        <v>1146</v>
      </c>
      <c r="AQ54" t="s">
        <v>1147</v>
      </c>
      <c r="AR54" t="s">
        <v>295</v>
      </c>
      <c r="AS54" t="s">
        <v>65</v>
      </c>
      <c r="AT54" t="s">
        <v>1148</v>
      </c>
      <c r="AU54" t="s">
        <v>77</v>
      </c>
      <c r="AV54" t="s">
        <v>780</v>
      </c>
    </row>
    <row r="55" spans="1:48" x14ac:dyDescent="0.3">
      <c r="A55" t="s">
        <v>1149</v>
      </c>
      <c r="B55" t="s">
        <v>1150</v>
      </c>
      <c r="C55" s="1" t="str">
        <f t="shared" si="7"/>
        <v>31:0018</v>
      </c>
      <c r="D55" s="1" t="str">
        <f t="shared" si="8"/>
        <v>31:0004</v>
      </c>
      <c r="E55" t="s">
        <v>678</v>
      </c>
      <c r="F55" t="s">
        <v>1151</v>
      </c>
      <c r="H55">
        <v>70.528469999999999</v>
      </c>
      <c r="I55">
        <v>-75.107029999999995</v>
      </c>
      <c r="J55" s="1" t="str">
        <f t="shared" si="9"/>
        <v>Heavy Mineral Concentrate (Stream)</v>
      </c>
      <c r="K55" s="1" t="str">
        <f t="shared" si="10"/>
        <v>HMC separation (NGR variant)</v>
      </c>
      <c r="L55" t="s">
        <v>697</v>
      </c>
      <c r="M55" t="s">
        <v>203</v>
      </c>
      <c r="N55" t="s">
        <v>54</v>
      </c>
      <c r="O55" t="s">
        <v>632</v>
      </c>
      <c r="P55" t="s">
        <v>93</v>
      </c>
      <c r="Q55" t="s">
        <v>1152</v>
      </c>
      <c r="R55" t="s">
        <v>70</v>
      </c>
      <c r="S55" t="s">
        <v>1153</v>
      </c>
      <c r="T55" t="s">
        <v>82</v>
      </c>
      <c r="U55" t="s">
        <v>761</v>
      </c>
      <c r="V55" t="s">
        <v>1154</v>
      </c>
      <c r="W55" t="s">
        <v>945</v>
      </c>
      <c r="X55" t="s">
        <v>496</v>
      </c>
      <c r="Y55" t="s">
        <v>381</v>
      </c>
      <c r="Z55" t="s">
        <v>334</v>
      </c>
      <c r="AA55" t="s">
        <v>259</v>
      </c>
      <c r="AB55" t="s">
        <v>1155</v>
      </c>
      <c r="AC55" t="s">
        <v>997</v>
      </c>
      <c r="AD55" t="s">
        <v>1156</v>
      </c>
      <c r="AE55" t="s">
        <v>970</v>
      </c>
      <c r="AF55" t="s">
        <v>932</v>
      </c>
      <c r="AG55" t="s">
        <v>367</v>
      </c>
      <c r="AH55" t="s">
        <v>1157</v>
      </c>
      <c r="AI55" t="s">
        <v>1158</v>
      </c>
      <c r="AJ55" t="s">
        <v>295</v>
      </c>
      <c r="AK55" t="s">
        <v>295</v>
      </c>
      <c r="AL55" t="s">
        <v>72</v>
      </c>
      <c r="AM55" t="s">
        <v>78</v>
      </c>
      <c r="AN55" t="s">
        <v>692</v>
      </c>
      <c r="AO55" t="s">
        <v>76</v>
      </c>
      <c r="AP55" t="s">
        <v>1159</v>
      </c>
      <c r="AQ55" t="s">
        <v>958</v>
      </c>
      <c r="AR55" t="s">
        <v>295</v>
      </c>
      <c r="AS55" t="s">
        <v>381</v>
      </c>
      <c r="AT55" t="s">
        <v>321</v>
      </c>
      <c r="AU55" t="s">
        <v>668</v>
      </c>
      <c r="AV55" t="s">
        <v>1160</v>
      </c>
    </row>
    <row r="56" spans="1:48" x14ac:dyDescent="0.3">
      <c r="A56" t="s">
        <v>1161</v>
      </c>
      <c r="B56" t="s">
        <v>1162</v>
      </c>
      <c r="C56" s="1" t="str">
        <f t="shared" si="7"/>
        <v>31:0018</v>
      </c>
      <c r="D56" s="1" t="str">
        <f t="shared" si="8"/>
        <v>31:0004</v>
      </c>
      <c r="E56" t="s">
        <v>720</v>
      </c>
      <c r="F56" t="s">
        <v>1163</v>
      </c>
      <c r="H56">
        <v>70.543149999999997</v>
      </c>
      <c r="I56">
        <v>-74.801199999999994</v>
      </c>
      <c r="J56" s="1" t="str">
        <f t="shared" si="9"/>
        <v>Heavy Mineral Concentrate (Stream)</v>
      </c>
      <c r="K56" s="1" t="str">
        <f t="shared" si="10"/>
        <v>HMC separation (NGR variant)</v>
      </c>
      <c r="L56" t="s">
        <v>969</v>
      </c>
      <c r="M56" t="s">
        <v>951</v>
      </c>
      <c r="N56" t="s">
        <v>529</v>
      </c>
      <c r="O56" t="s">
        <v>77</v>
      </c>
      <c r="P56" t="s">
        <v>93</v>
      </c>
      <c r="Q56" t="s">
        <v>1164</v>
      </c>
      <c r="R56" t="s">
        <v>95</v>
      </c>
      <c r="S56" t="s">
        <v>1136</v>
      </c>
      <c r="T56" t="s">
        <v>176</v>
      </c>
      <c r="U56" t="s">
        <v>247</v>
      </c>
      <c r="V56" t="s">
        <v>470</v>
      </c>
      <c r="W56" t="s">
        <v>1165</v>
      </c>
      <c r="X56" t="s">
        <v>1037</v>
      </c>
      <c r="Y56" t="s">
        <v>496</v>
      </c>
      <c r="Z56" t="s">
        <v>669</v>
      </c>
      <c r="AA56" t="s">
        <v>60</v>
      </c>
      <c r="AB56" t="s">
        <v>1166</v>
      </c>
      <c r="AC56" t="s">
        <v>337</v>
      </c>
      <c r="AD56" t="s">
        <v>1167</v>
      </c>
      <c r="AE56" t="s">
        <v>920</v>
      </c>
      <c r="AF56" t="s">
        <v>348</v>
      </c>
      <c r="AG56" t="s">
        <v>596</v>
      </c>
      <c r="AH56" t="s">
        <v>1168</v>
      </c>
      <c r="AI56" t="s">
        <v>1169</v>
      </c>
      <c r="AJ56" t="s">
        <v>75</v>
      </c>
      <c r="AK56" t="s">
        <v>295</v>
      </c>
      <c r="AL56" t="s">
        <v>147</v>
      </c>
      <c r="AM56" t="s">
        <v>54</v>
      </c>
      <c r="AN56" t="s">
        <v>72</v>
      </c>
      <c r="AO56" t="s">
        <v>76</v>
      </c>
      <c r="AP56" t="s">
        <v>1170</v>
      </c>
      <c r="AQ56" t="s">
        <v>1171</v>
      </c>
      <c r="AR56" t="s">
        <v>295</v>
      </c>
      <c r="AS56" t="s">
        <v>1172</v>
      </c>
      <c r="AT56" t="s">
        <v>306</v>
      </c>
      <c r="AU56" t="s">
        <v>1173</v>
      </c>
      <c r="AV56" t="s">
        <v>1174</v>
      </c>
    </row>
    <row r="57" spans="1:48" x14ac:dyDescent="0.3">
      <c r="A57" t="s">
        <v>1175</v>
      </c>
      <c r="B57" t="s">
        <v>1176</v>
      </c>
      <c r="C57" s="1" t="str">
        <f t="shared" si="7"/>
        <v>31:0018</v>
      </c>
      <c r="D57" s="1" t="str">
        <f t="shared" si="8"/>
        <v>31:0004</v>
      </c>
      <c r="E57" t="s">
        <v>736</v>
      </c>
      <c r="F57" t="s">
        <v>1177</v>
      </c>
      <c r="H57">
        <v>70.540779999999998</v>
      </c>
      <c r="I57">
        <v>-74.794430000000006</v>
      </c>
      <c r="J57" s="1" t="str">
        <f t="shared" si="9"/>
        <v>Heavy Mineral Concentrate (Stream)</v>
      </c>
      <c r="K57" s="1" t="str">
        <f t="shared" si="10"/>
        <v>HMC separation (NGR variant)</v>
      </c>
      <c r="L57" t="s">
        <v>241</v>
      </c>
      <c r="M57" t="s">
        <v>1142</v>
      </c>
      <c r="N57" t="s">
        <v>529</v>
      </c>
      <c r="O57" t="s">
        <v>505</v>
      </c>
      <c r="P57" t="s">
        <v>93</v>
      </c>
      <c r="Q57" t="s">
        <v>849</v>
      </c>
      <c r="R57" t="s">
        <v>115</v>
      </c>
      <c r="S57" t="s">
        <v>562</v>
      </c>
      <c r="T57" t="s">
        <v>96</v>
      </c>
      <c r="U57" t="s">
        <v>673</v>
      </c>
      <c r="V57" t="s">
        <v>1178</v>
      </c>
      <c r="W57" t="s">
        <v>673</v>
      </c>
      <c r="X57" t="s">
        <v>474</v>
      </c>
      <c r="Y57" t="s">
        <v>165</v>
      </c>
      <c r="Z57" t="s">
        <v>560</v>
      </c>
      <c r="AA57" t="s">
        <v>60</v>
      </c>
      <c r="AB57" t="s">
        <v>1179</v>
      </c>
      <c r="AC57" t="s">
        <v>84</v>
      </c>
      <c r="AD57" t="s">
        <v>1180</v>
      </c>
      <c r="AE57" t="s">
        <v>1181</v>
      </c>
      <c r="AF57" t="s">
        <v>145</v>
      </c>
      <c r="AG57" t="s">
        <v>136</v>
      </c>
      <c r="AH57" t="s">
        <v>1182</v>
      </c>
      <c r="AI57" t="s">
        <v>1183</v>
      </c>
      <c r="AJ57" t="s">
        <v>75</v>
      </c>
      <c r="AK57" t="s">
        <v>58</v>
      </c>
      <c r="AL57" t="s">
        <v>270</v>
      </c>
      <c r="AM57" t="s">
        <v>54</v>
      </c>
      <c r="AN57" t="s">
        <v>1184</v>
      </c>
      <c r="AO57" t="s">
        <v>76</v>
      </c>
      <c r="AP57" t="s">
        <v>1185</v>
      </c>
      <c r="AQ57" t="s">
        <v>81</v>
      </c>
      <c r="AR57" t="s">
        <v>295</v>
      </c>
      <c r="AS57" t="s">
        <v>1186</v>
      </c>
      <c r="AT57" t="s">
        <v>1026</v>
      </c>
      <c r="AU57" t="s">
        <v>697</v>
      </c>
      <c r="AV57" t="s">
        <v>1005</v>
      </c>
    </row>
    <row r="58" spans="1:48" x14ac:dyDescent="0.3">
      <c r="A58" t="s">
        <v>1187</v>
      </c>
      <c r="B58" t="s">
        <v>1188</v>
      </c>
      <c r="C58" s="1" t="str">
        <f t="shared" si="7"/>
        <v>31:0018</v>
      </c>
      <c r="D58" s="1" t="str">
        <f t="shared" si="8"/>
        <v>31:0004</v>
      </c>
      <c r="E58" t="s">
        <v>773</v>
      </c>
      <c r="F58" t="s">
        <v>1189</v>
      </c>
      <c r="H58">
        <v>70.542209999999997</v>
      </c>
      <c r="I58">
        <v>-74.629310000000004</v>
      </c>
      <c r="J58" s="1" t="str">
        <f t="shared" si="9"/>
        <v>Heavy Mineral Concentrate (Stream)</v>
      </c>
      <c r="K58" s="1" t="str">
        <f t="shared" si="10"/>
        <v>HMC separation (NGR variant)</v>
      </c>
      <c r="L58" t="s">
        <v>560</v>
      </c>
      <c r="M58" t="s">
        <v>1094</v>
      </c>
      <c r="N58" t="s">
        <v>78</v>
      </c>
      <c r="O58" t="s">
        <v>976</v>
      </c>
      <c r="P58" t="s">
        <v>93</v>
      </c>
      <c r="Q58" t="s">
        <v>1190</v>
      </c>
      <c r="R58" t="s">
        <v>82</v>
      </c>
      <c r="S58" t="s">
        <v>427</v>
      </c>
      <c r="T58" t="s">
        <v>236</v>
      </c>
      <c r="U58" t="s">
        <v>413</v>
      </c>
      <c r="V58" t="s">
        <v>1191</v>
      </c>
      <c r="W58" t="s">
        <v>1192</v>
      </c>
      <c r="X58" t="s">
        <v>1193</v>
      </c>
      <c r="Y58" t="s">
        <v>635</v>
      </c>
      <c r="Z58" t="s">
        <v>669</v>
      </c>
      <c r="AA58" t="s">
        <v>236</v>
      </c>
      <c r="AB58" t="s">
        <v>1194</v>
      </c>
      <c r="AC58" t="s">
        <v>1195</v>
      </c>
      <c r="AD58" t="s">
        <v>1196</v>
      </c>
      <c r="AE58" t="s">
        <v>1094</v>
      </c>
      <c r="AF58" t="s">
        <v>96</v>
      </c>
      <c r="AG58" t="s">
        <v>1108</v>
      </c>
      <c r="AH58" t="s">
        <v>1197</v>
      </c>
      <c r="AI58" t="s">
        <v>1198</v>
      </c>
      <c r="AJ58" t="s">
        <v>295</v>
      </c>
      <c r="AK58" t="s">
        <v>295</v>
      </c>
      <c r="AL58" t="s">
        <v>537</v>
      </c>
      <c r="AM58" t="s">
        <v>54</v>
      </c>
      <c r="AN58" t="s">
        <v>871</v>
      </c>
      <c r="AO58" t="s">
        <v>76</v>
      </c>
      <c r="AP58" t="s">
        <v>1199</v>
      </c>
      <c r="AQ58" t="s">
        <v>1200</v>
      </c>
      <c r="AR58" t="s">
        <v>295</v>
      </c>
      <c r="AS58" t="s">
        <v>241</v>
      </c>
      <c r="AT58" t="s">
        <v>528</v>
      </c>
      <c r="AU58" t="s">
        <v>768</v>
      </c>
      <c r="AV58" t="s">
        <v>780</v>
      </c>
    </row>
    <row r="59" spans="1:48" x14ac:dyDescent="0.3">
      <c r="A59" t="s">
        <v>1201</v>
      </c>
      <c r="B59" t="s">
        <v>1202</v>
      </c>
      <c r="C59" s="1" t="str">
        <f t="shared" si="7"/>
        <v>31:0018</v>
      </c>
      <c r="D59" s="1" t="str">
        <f t="shared" si="8"/>
        <v>31:0004</v>
      </c>
      <c r="E59" t="s">
        <v>828</v>
      </c>
      <c r="F59" t="s">
        <v>1203</v>
      </c>
      <c r="H59">
        <v>70.525840000000002</v>
      </c>
      <c r="I59">
        <v>-74.428150000000002</v>
      </c>
      <c r="J59" s="1" t="str">
        <f t="shared" si="9"/>
        <v>Heavy Mineral Concentrate (Stream)</v>
      </c>
      <c r="K59" s="1" t="str">
        <f t="shared" si="10"/>
        <v>HMC separation (NGR variant)</v>
      </c>
      <c r="L59" t="s">
        <v>396</v>
      </c>
      <c r="M59" t="s">
        <v>535</v>
      </c>
      <c r="N59" t="s">
        <v>529</v>
      </c>
      <c r="O59" t="s">
        <v>65</v>
      </c>
      <c r="P59" t="s">
        <v>93</v>
      </c>
      <c r="Q59" t="s">
        <v>1204</v>
      </c>
      <c r="R59" t="s">
        <v>78</v>
      </c>
      <c r="S59" t="s">
        <v>217</v>
      </c>
      <c r="T59" t="s">
        <v>95</v>
      </c>
      <c r="U59" t="s">
        <v>161</v>
      </c>
      <c r="V59" t="s">
        <v>1205</v>
      </c>
      <c r="W59" t="s">
        <v>1206</v>
      </c>
      <c r="X59" t="s">
        <v>1207</v>
      </c>
      <c r="Y59" t="s">
        <v>77</v>
      </c>
      <c r="Z59" t="s">
        <v>669</v>
      </c>
      <c r="AA59" t="s">
        <v>78</v>
      </c>
      <c r="AB59" t="s">
        <v>1208</v>
      </c>
      <c r="AC59" t="s">
        <v>818</v>
      </c>
      <c r="AD59" t="s">
        <v>1209</v>
      </c>
      <c r="AE59" t="s">
        <v>944</v>
      </c>
      <c r="AF59" t="s">
        <v>876</v>
      </c>
      <c r="AG59" t="s">
        <v>1204</v>
      </c>
      <c r="AH59" t="s">
        <v>225</v>
      </c>
      <c r="AI59" t="s">
        <v>1210</v>
      </c>
      <c r="AJ59" t="s">
        <v>295</v>
      </c>
      <c r="AK59" t="s">
        <v>76</v>
      </c>
      <c r="AL59" t="s">
        <v>1184</v>
      </c>
      <c r="AM59" t="s">
        <v>84</v>
      </c>
      <c r="AN59" t="s">
        <v>1211</v>
      </c>
      <c r="AO59" t="s">
        <v>76</v>
      </c>
      <c r="AP59" t="s">
        <v>1212</v>
      </c>
      <c r="AQ59" t="s">
        <v>1213</v>
      </c>
      <c r="AR59" t="s">
        <v>295</v>
      </c>
      <c r="AS59" t="s">
        <v>162</v>
      </c>
      <c r="AT59" t="s">
        <v>450</v>
      </c>
      <c r="AU59" t="s">
        <v>976</v>
      </c>
      <c r="AV59" t="s">
        <v>1214</v>
      </c>
    </row>
    <row r="60" spans="1:48" x14ac:dyDescent="0.3">
      <c r="A60" t="s">
        <v>1215</v>
      </c>
      <c r="B60" t="s">
        <v>1216</v>
      </c>
      <c r="C60" s="1" t="str">
        <f t="shared" si="7"/>
        <v>31:0018</v>
      </c>
      <c r="D60" s="1" t="str">
        <f>HYPERLINK("http://geochem.nrcan.gc.ca/cdogs/content/svy/svy_e.htm", "")</f>
        <v/>
      </c>
      <c r="G60" s="1" t="str">
        <f>HYPERLINK("http://geochem.nrcan.gc.ca/cdogs/content/cr_/cr_00273_e.htm", "273")</f>
        <v>273</v>
      </c>
      <c r="J60" t="s">
        <v>486</v>
      </c>
      <c r="K60" t="s">
        <v>487</v>
      </c>
      <c r="L60" t="s">
        <v>919</v>
      </c>
      <c r="M60" t="s">
        <v>165</v>
      </c>
      <c r="N60" t="s">
        <v>604</v>
      </c>
      <c r="O60" t="s">
        <v>688</v>
      </c>
      <c r="P60" t="s">
        <v>396</v>
      </c>
      <c r="Q60" t="s">
        <v>1217</v>
      </c>
      <c r="R60" t="s">
        <v>1218</v>
      </c>
      <c r="S60" t="s">
        <v>965</v>
      </c>
      <c r="T60" t="s">
        <v>945</v>
      </c>
      <c r="U60" t="s">
        <v>686</v>
      </c>
      <c r="V60" t="s">
        <v>1219</v>
      </c>
      <c r="W60" t="s">
        <v>1220</v>
      </c>
      <c r="X60" t="s">
        <v>726</v>
      </c>
      <c r="Y60" t="s">
        <v>334</v>
      </c>
      <c r="Z60" t="s">
        <v>1221</v>
      </c>
      <c r="AA60" t="s">
        <v>259</v>
      </c>
      <c r="AB60" t="s">
        <v>352</v>
      </c>
      <c r="AC60" t="s">
        <v>970</v>
      </c>
      <c r="AD60" t="s">
        <v>1222</v>
      </c>
      <c r="AE60" t="s">
        <v>1223</v>
      </c>
      <c r="AF60" t="s">
        <v>1224</v>
      </c>
      <c r="AG60" t="s">
        <v>1130</v>
      </c>
      <c r="AH60" t="s">
        <v>784</v>
      </c>
      <c r="AI60" t="s">
        <v>1225</v>
      </c>
      <c r="AJ60" t="s">
        <v>145</v>
      </c>
      <c r="AK60" t="s">
        <v>1226</v>
      </c>
      <c r="AL60" t="s">
        <v>635</v>
      </c>
      <c r="AM60" t="s">
        <v>668</v>
      </c>
      <c r="AN60" t="s">
        <v>549</v>
      </c>
      <c r="AO60" t="s">
        <v>1227</v>
      </c>
      <c r="AP60" t="s">
        <v>899</v>
      </c>
      <c r="AQ60" t="s">
        <v>1228</v>
      </c>
      <c r="AR60" t="s">
        <v>1229</v>
      </c>
      <c r="AS60" t="s">
        <v>126</v>
      </c>
      <c r="AT60" t="s">
        <v>1230</v>
      </c>
      <c r="AU60" t="s">
        <v>116</v>
      </c>
      <c r="AV60" t="s">
        <v>1231</v>
      </c>
    </row>
  </sheetData>
  <autoFilter ref="A1:K60">
    <filterColumn colId="0" hiddenButton="1"/>
    <filterColumn colId="1" hiddenButton="1"/>
    <filterColumn colId="2">
      <filters>
        <filter val="31:0018"/>
      </filters>
    </filterColumn>
    <filterColumn colId="4" hiddenButton="1"/>
    <filterColumn colId="5" hiddenButton="1"/>
    <filterColumn colId="7" hiddenButton="1"/>
    <filterColumn colId="8" hiddenButton="1"/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bdl310018_pkg_0326c.xlsx</vt:lpstr>
      <vt:lpstr>pkg_0326c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adcock</dc:creator>
  <cp:lastModifiedBy>adcock</cp:lastModifiedBy>
  <dcterms:created xsi:type="dcterms:W3CDTF">2024-11-22T08:14:56Z</dcterms:created>
  <dcterms:modified xsi:type="dcterms:W3CDTF">2024-11-22T23:51:07Z</dcterms:modified>
</cp:coreProperties>
</file>