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83_pkg_0363a.xlsx" sheetId="1" r:id="rId1"/>
  </sheets>
  <definedNames>
    <definedName name="_xlnm._FilterDatabase" localSheetId="0" hidden="1">bdl211183_pkg_0363a.xlsx!$A$1:$L$45</definedName>
    <definedName name="pkg_0363a">bdl211183_pkg_0363a.xlsx!$A$1:$BT$45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G13" i="1"/>
  <c r="G3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</calcChain>
</file>

<file path=xl/sharedStrings.xml><?xml version="1.0" encoding="utf-8"?>
<sst xmlns="http://schemas.openxmlformats.org/spreadsheetml/2006/main" count="248" uniqueCount="242">
  <si>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</si>
  <si>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</si>
  <si>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</si>
  <si>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</si>
  <si>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</si>
  <si>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</si>
  <si>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</si>
  <si>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</si>
  <si>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</si>
  <si>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</si>
  <si>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</si>
  <si>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</si>
  <si>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Ag_ICPMS</t>
  </si>
  <si>
    <t>Al_ICPMS</t>
  </si>
  <si>
    <t>As_ICPMS</t>
  </si>
  <si>
    <t>Au_ICPMS</t>
  </si>
  <si>
    <t>Ba_ICPMS</t>
  </si>
  <si>
    <t>Be_ICPMS</t>
  </si>
  <si>
    <t>Bi_ICPMS</t>
  </si>
  <si>
    <t>Ca_ICPMS</t>
  </si>
  <si>
    <t>Cd_ICPMS</t>
  </si>
  <si>
    <t>Co_ICPMS</t>
  </si>
  <si>
    <t>Cr_ICPMS</t>
  </si>
  <si>
    <t>Cs_ICPMS</t>
  </si>
  <si>
    <t>Cu_ICPMS</t>
  </si>
  <si>
    <t>Fe_ICPMS</t>
  </si>
  <si>
    <t>Ga_ICPMS</t>
  </si>
  <si>
    <t>Hf_ICPMS</t>
  </si>
  <si>
    <t>In_ICPMS</t>
  </si>
  <si>
    <t>K_ICPMS</t>
  </si>
  <si>
    <t>Li_ICPMS</t>
  </si>
  <si>
    <t>Mg_ICPMS</t>
  </si>
  <si>
    <t>Mn_ICPMS</t>
  </si>
  <si>
    <t>Mo_ICPMS</t>
  </si>
  <si>
    <t>Na_ICPMS</t>
  </si>
  <si>
    <t>Nb_ICPMS</t>
  </si>
  <si>
    <t>Ni_ICPMS</t>
  </si>
  <si>
    <t>P_ICPMS</t>
  </si>
  <si>
    <t>Pb_ICPMS</t>
  </si>
  <si>
    <t>Rb_ICPMS</t>
  </si>
  <si>
    <t>Re_ICPMS</t>
  </si>
  <si>
    <t>S_ICPMS</t>
  </si>
  <si>
    <t>Sb_ICPMS</t>
  </si>
  <si>
    <t>Sc_ICPMS</t>
  </si>
  <si>
    <t>Se_ICPMS</t>
  </si>
  <si>
    <t>Sn_ICPMS</t>
  </si>
  <si>
    <t>Sr_ICPMS</t>
  </si>
  <si>
    <t>Ta_ICPMS</t>
  </si>
  <si>
    <t>Te_ICPMS</t>
  </si>
  <si>
    <t>Th_ICPMS</t>
  </si>
  <si>
    <t>Ti_ICPMS</t>
  </si>
  <si>
    <t>Tl_ICPMS</t>
  </si>
  <si>
    <t>U_ICPMS</t>
  </si>
  <si>
    <t>V_ICPMS</t>
  </si>
  <si>
    <t>W_ICPMS</t>
  </si>
  <si>
    <t>Y_ICPMS</t>
  </si>
  <si>
    <t>Zn_ICPMS</t>
  </si>
  <si>
    <t>Zr_ICPMS</t>
  </si>
  <si>
    <t>La_ICPMS</t>
  </si>
  <si>
    <t>Ce_ICPMS</t>
  </si>
  <si>
    <t>Pr_ICPMS</t>
  </si>
  <si>
    <t>Nd_ICPMS</t>
  </si>
  <si>
    <t>Sm_ICPMS</t>
  </si>
  <si>
    <t>Eu_ICPMS</t>
  </si>
  <si>
    <t>Gd_ICPMS</t>
  </si>
  <si>
    <t>Tb_ICPMS</t>
  </si>
  <si>
    <t>Dy_ICPMS</t>
  </si>
  <si>
    <t>Ho_ICPMS</t>
  </si>
  <si>
    <t>Er_ICPMS</t>
  </si>
  <si>
    <t>Tm_ICPMS</t>
  </si>
  <si>
    <t>Yb_ICPMS</t>
  </si>
  <si>
    <t>Lu_ICPMS</t>
  </si>
  <si>
    <t>10MOB-I003A01</t>
  </si>
  <si>
    <t>21:1183:000001</t>
  </si>
  <si>
    <t>21:0387:000003</t>
  </si>
  <si>
    <t>21:0387:000003:0001:0001:00</t>
  </si>
  <si>
    <t>10MOB-I007A01</t>
  </si>
  <si>
    <t>21:1183:000002</t>
  </si>
  <si>
    <t>21:0387:000007</t>
  </si>
  <si>
    <t>21:0387:000007:0001:0001:00</t>
  </si>
  <si>
    <t>10MOB-I008A01</t>
  </si>
  <si>
    <t>21:1183:000003</t>
  </si>
  <si>
    <t>21:0387:000008</t>
  </si>
  <si>
    <t>21:0387:000008:0001:0001:00</t>
  </si>
  <si>
    <t>10MOB-I010A01</t>
  </si>
  <si>
    <t>21:1183:000004</t>
  </si>
  <si>
    <t>21:0387:000010</t>
  </si>
  <si>
    <t>21:0387:000010:0006:0001:00</t>
  </si>
  <si>
    <t>10MOB-I014A01</t>
  </si>
  <si>
    <t>21:1183:000005</t>
  </si>
  <si>
    <t>21:0387:000014</t>
  </si>
  <si>
    <t>21:0387:000014:0001:0001:00</t>
  </si>
  <si>
    <t>10MOB-I015A01</t>
  </si>
  <si>
    <t>21:1183:000006</t>
  </si>
  <si>
    <t>21:0387:000015</t>
  </si>
  <si>
    <t>21:0387:000015:0001:0001:00</t>
  </si>
  <si>
    <t>10MOB-I018A01</t>
  </si>
  <si>
    <t>21:1183:000007</t>
  </si>
  <si>
    <t>21:0387:000018</t>
  </si>
  <si>
    <t>21:0387:000018:0001:0001:00</t>
  </si>
  <si>
    <t>10MOB-I021A01</t>
  </si>
  <si>
    <t>21:1183:000008</t>
  </si>
  <si>
    <t>21:0387:000021</t>
  </si>
  <si>
    <t>21:0387:000021:0001:0001:00</t>
  </si>
  <si>
    <t>10MOB-I022A01</t>
  </si>
  <si>
    <t>21:1183:000009</t>
  </si>
  <si>
    <t>21:0387:000022</t>
  </si>
  <si>
    <t>21:0387:000022:0001:0001:00</t>
  </si>
  <si>
    <t>10MOB-I023A01</t>
  </si>
  <si>
    <t>21:1183:000010</t>
  </si>
  <si>
    <t>21:0387:000023</t>
  </si>
  <si>
    <t>21:0387:000023:0001:0001:00</t>
  </si>
  <si>
    <t>10MOB-I026A01</t>
  </si>
  <si>
    <t>21:1183:000011</t>
  </si>
  <si>
    <t>21:0387:000026</t>
  </si>
  <si>
    <t>21:0387:000026:0001:0001:00</t>
  </si>
  <si>
    <t>10MOB-I026B01</t>
  </si>
  <si>
    <t>21:1183:000012</t>
  </si>
  <si>
    <t>Control Reference</t>
  </si>
  <si>
    <t>Unspecified</t>
  </si>
  <si>
    <t>10MOB-I027A01</t>
  </si>
  <si>
    <t>21:1183:000013</t>
  </si>
  <si>
    <t>21:0387:000027</t>
  </si>
  <si>
    <t>21:0387:000027:0001:0001:00</t>
  </si>
  <si>
    <t>10MOB-I029A01</t>
  </si>
  <si>
    <t>21:1183:000014</t>
  </si>
  <si>
    <t>21:0387:000029</t>
  </si>
  <si>
    <t>21:0387:000029:0001:0001:00</t>
  </si>
  <si>
    <t>10MOB-I030A01</t>
  </si>
  <si>
    <t>21:1183:000015</t>
  </si>
  <si>
    <t>21:0387:000030</t>
  </si>
  <si>
    <t>21:0387:000030:0001:0001:00</t>
  </si>
  <si>
    <t>10MOB-I031A01</t>
  </si>
  <si>
    <t>21:1183:000016</t>
  </si>
  <si>
    <t>21:0387:000031</t>
  </si>
  <si>
    <t>21:0387:000031:0001:0001:00</t>
  </si>
  <si>
    <t>10MOB-I032A01</t>
  </si>
  <si>
    <t>21:1183:000017</t>
  </si>
  <si>
    <t>21:0387:000032</t>
  </si>
  <si>
    <t>21:0387:000032:0001:0001:00</t>
  </si>
  <si>
    <t>10MOB-I034A01</t>
  </si>
  <si>
    <t>21:1183:000018</t>
  </si>
  <si>
    <t>21:0387:000034</t>
  </si>
  <si>
    <t>21:0387:000034:0001:0001:00</t>
  </si>
  <si>
    <t>10MOB-I036A01</t>
  </si>
  <si>
    <t>21:1183:000019</t>
  </si>
  <si>
    <t>21:0387:000036</t>
  </si>
  <si>
    <t>21:0387:000036:0001:0001:00</t>
  </si>
  <si>
    <t>10MOB-I037A01</t>
  </si>
  <si>
    <t>21:1183:000020</t>
  </si>
  <si>
    <t>21:0387:000037</t>
  </si>
  <si>
    <t>21:0387:000037:0001:0001:00</t>
  </si>
  <si>
    <t>10MOB-I038A01</t>
  </si>
  <si>
    <t>21:1183:000021</t>
  </si>
  <si>
    <t>21:0387:000038</t>
  </si>
  <si>
    <t>21:0387:000038:0001:0001:00</t>
  </si>
  <si>
    <t>10MOB-I039A01</t>
  </si>
  <si>
    <t>21:1183:000022</t>
  </si>
  <si>
    <t>21:0387:000039</t>
  </si>
  <si>
    <t>21:0387:000039:0001:0001:00</t>
  </si>
  <si>
    <t>10MOB-I039A02</t>
  </si>
  <si>
    <t>21:1183:000023</t>
  </si>
  <si>
    <t>21:0387:000039:0002:0001:01</t>
  </si>
  <si>
    <t>10MOB-I039A03</t>
  </si>
  <si>
    <t>21:1183:000024</t>
  </si>
  <si>
    <t>21:0387:000039:0002:0002:02</t>
  </si>
  <si>
    <t>10MOB-I040A01</t>
  </si>
  <si>
    <t>21:1183:000025</t>
  </si>
  <si>
    <t>21:0387:000040</t>
  </si>
  <si>
    <t>21:0387:000040:0001:0001:00</t>
  </si>
  <si>
    <t>10MOB-I041A01</t>
  </si>
  <si>
    <t>21:1183:000026</t>
  </si>
  <si>
    <t>21:0387:000041</t>
  </si>
  <si>
    <t>21:0387:000041:0001:0001:00</t>
  </si>
  <si>
    <t>10MOB-I043A01</t>
  </si>
  <si>
    <t>21:1183:000027</t>
  </si>
  <si>
    <t>21:0387:000043</t>
  </si>
  <si>
    <t>21:0387:000043:0001:0001:00</t>
  </si>
  <si>
    <t>10MOB-I045A01</t>
  </si>
  <si>
    <t>21:1183:000028</t>
  </si>
  <si>
    <t>21:0387:000045</t>
  </si>
  <si>
    <t>21:0387:000045:0001:0001:00</t>
  </si>
  <si>
    <t>10MOB-I046A01</t>
  </si>
  <si>
    <t>21:1183:000029</t>
  </si>
  <si>
    <t>21:0387:000046</t>
  </si>
  <si>
    <t>21:0387:000046:0001:0001:00</t>
  </si>
  <si>
    <t>10MOB-I047A01</t>
  </si>
  <si>
    <t>21:1183:000030</t>
  </si>
  <si>
    <t>21:0387:000047</t>
  </si>
  <si>
    <t>21:0387:000047:0001:0001:00</t>
  </si>
  <si>
    <t>10MOB-I048A01</t>
  </si>
  <si>
    <t>21:1183:000031</t>
  </si>
  <si>
    <t>21:0387:000048</t>
  </si>
  <si>
    <t>21:0387:000048:0001:0001:00</t>
  </si>
  <si>
    <t>10MOB-I048B01</t>
  </si>
  <si>
    <t>21:1183:000032</t>
  </si>
  <si>
    <t>10MOB-I049A01</t>
  </si>
  <si>
    <t>21:1183:000033</t>
  </si>
  <si>
    <t>21:0387:000049</t>
  </si>
  <si>
    <t>21:0387:000049:0001:0001:00</t>
  </si>
  <si>
    <t>10MOB-I050A01</t>
  </si>
  <si>
    <t>21:1183:000034</t>
  </si>
  <si>
    <t>21:0387:000050</t>
  </si>
  <si>
    <t>21:0387:000050:0001:0001:00</t>
  </si>
  <si>
    <t>10MOB-I064A01</t>
  </si>
  <si>
    <t>21:1183:000035</t>
  </si>
  <si>
    <t>21:0387:000064</t>
  </si>
  <si>
    <t>21:0387:000064:0001:0001:00</t>
  </si>
  <si>
    <t>10MOB-I065A01</t>
  </si>
  <si>
    <t>21:1183:000036</t>
  </si>
  <si>
    <t>21:0387:000065</t>
  </si>
  <si>
    <t>21:0387:000065:0001:0001:00</t>
  </si>
  <si>
    <t>10MOB-I066A01</t>
  </si>
  <si>
    <t>21:1183:000037</t>
  </si>
  <si>
    <t>21:0387:000066</t>
  </si>
  <si>
    <t>21:0387:000066:0001:0001:00</t>
  </si>
  <si>
    <t>10MOB-I067A01</t>
  </si>
  <si>
    <t>21:1183:000038</t>
  </si>
  <si>
    <t>21:0387:000067</t>
  </si>
  <si>
    <t>21:0387:000067:0001:0001:00</t>
  </si>
  <si>
    <t>10MOB-I068A01</t>
  </si>
  <si>
    <t>21:1183:000039</t>
  </si>
  <si>
    <t>21:0387:000068</t>
  </si>
  <si>
    <t>21:0387:000068:0001:0001:00</t>
  </si>
  <si>
    <t>10MOB-I069A01</t>
  </si>
  <si>
    <t>21:1183:000040</t>
  </si>
  <si>
    <t>21:0387:000069</t>
  </si>
  <si>
    <t>21:0387:000069:0001:0001:00</t>
  </si>
  <si>
    <t>10MOB-I070A01</t>
  </si>
  <si>
    <t>21:1183:000041</t>
  </si>
  <si>
    <t>21:0387:000070</t>
  </si>
  <si>
    <t>21:0387:000070:0001:0001:00</t>
  </si>
  <si>
    <t>10MOB-I071A01</t>
  </si>
  <si>
    <t>21:1183:000042</t>
  </si>
  <si>
    <t>21:0387:000071</t>
  </si>
  <si>
    <t>21:0387:000071:0001:0001:00</t>
  </si>
  <si>
    <t>10MOB-I071A02</t>
  </si>
  <si>
    <t>21:1183:000043</t>
  </si>
  <si>
    <t>21:0387:000071:0002:0001:01</t>
  </si>
  <si>
    <t>10MOB-I071A03</t>
  </si>
  <si>
    <t>21:1183:000044</t>
  </si>
  <si>
    <t>21:0387:000071:0002:0002:02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</si>
</sst>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T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72" width="14.77734375" customWidth="1"/>
  </cols>
  <sheetData>
    <row r="1" spans="1:7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</row>
    <row r="2" spans="1:72" x14ac:dyDescent="0.3">
      <c r="A2" t="s">
        <v>72</v>
      </c>
      <c r="B2" t="s">
        <v>73</v>
      </c>
      <c r="C2" s="1" t="str">
        <f t="shared" ref="C2:C45" si="0">HYPERLINK("http://geochem.nrcan.gc.ca/cdogs/content/bdl/bdl211183_e.htm", "21:1183")</f>
        <v>21:1183</v>
      </c>
      <c r="D2" s="1" t="str">
        <f t="shared" ref="D2:D12" si="1">HYPERLINK("http://geochem.nrcan.gc.ca/cdogs/content/svy/svy210387_e.htm", "21:0387")</f>
        <v>21:0387</v>
      </c>
      <c r="E2" t="s">
        <v>74</v>
      </c>
      <c r="F2" t="s">
        <v>75</v>
      </c>
      <c r="H2">
        <v>66.604363899999996</v>
      </c>
      <c r="I2">
        <v>-87.102121499999996</v>
      </c>
      <c r="J2" s="1" t="str">
        <f>HYPERLINK("http://geochem.nrcan.gc.ca/cdogs/content/kwd/kwd020044_e.htm", "Till")</f>
        <v>Till</v>
      </c>
      <c r="K2" s="1" t="str">
        <f t="shared" ref="K2:K12" si="2">HYPERLINK("http://geochem.nrcan.gc.ca/cdogs/content/kwd/kwd080104_e.htm", "&lt;63 µm size fraction sieving (3)")</f>
        <v>&lt;63 µm size fraction sieving (3)</v>
      </c>
      <c r="L2">
        <v>1</v>
      </c>
      <c r="M2">
        <v>25</v>
      </c>
      <c r="N2">
        <v>6.53</v>
      </c>
      <c r="O2">
        <v>0.5</v>
      </c>
      <c r="P2">
        <v>-0.1</v>
      </c>
      <c r="Q2">
        <v>630</v>
      </c>
      <c r="R2">
        <v>1</v>
      </c>
      <c r="S2">
        <v>0.06</v>
      </c>
      <c r="T2">
        <v>1.93</v>
      </c>
      <c r="U2">
        <v>-0.02</v>
      </c>
      <c r="V2">
        <v>4.3</v>
      </c>
      <c r="W2">
        <v>20</v>
      </c>
      <c r="X2">
        <v>0.3</v>
      </c>
      <c r="Y2">
        <v>7.32</v>
      </c>
      <c r="Z2">
        <v>1.4</v>
      </c>
      <c r="AA2">
        <v>17.52</v>
      </c>
      <c r="AB2">
        <v>7.78</v>
      </c>
      <c r="AC2">
        <v>0.02</v>
      </c>
      <c r="AD2">
        <v>2.2599999999999998</v>
      </c>
      <c r="AE2">
        <v>5.9</v>
      </c>
      <c r="AF2">
        <v>0.37</v>
      </c>
      <c r="AG2">
        <v>200</v>
      </c>
      <c r="AH2">
        <v>0.28999999999999998</v>
      </c>
      <c r="AI2">
        <v>3.4239999999999999</v>
      </c>
      <c r="AJ2">
        <v>7.86</v>
      </c>
      <c r="AK2">
        <v>10</v>
      </c>
      <c r="AL2">
        <v>7.8E-2</v>
      </c>
      <c r="AM2">
        <v>19.899999999999999</v>
      </c>
      <c r="AN2">
        <v>52.4</v>
      </c>
      <c r="AO2">
        <v>-2E-3</v>
      </c>
      <c r="AP2">
        <v>-0.04</v>
      </c>
      <c r="AQ2">
        <v>-0.02</v>
      </c>
      <c r="AR2">
        <v>4.4000000000000004</v>
      </c>
      <c r="AS2">
        <v>-0.3</v>
      </c>
      <c r="AT2">
        <v>1.3</v>
      </c>
      <c r="AU2">
        <v>272</v>
      </c>
      <c r="AV2">
        <v>0.6</v>
      </c>
      <c r="AW2">
        <v>0.05</v>
      </c>
      <c r="AX2">
        <v>8.8000000000000007</v>
      </c>
      <c r="AY2">
        <v>0.17899999999999999</v>
      </c>
      <c r="AZ2">
        <v>0.27</v>
      </c>
      <c r="BA2">
        <v>1.5</v>
      </c>
      <c r="BB2">
        <v>25</v>
      </c>
      <c r="BC2">
        <v>0.3</v>
      </c>
      <c r="BD2">
        <v>12.5</v>
      </c>
      <c r="BE2">
        <v>19.8</v>
      </c>
      <c r="BF2">
        <v>307.7</v>
      </c>
      <c r="BG2">
        <v>19</v>
      </c>
      <c r="BH2">
        <v>39.57</v>
      </c>
      <c r="BI2">
        <v>4.3</v>
      </c>
      <c r="BJ2">
        <v>16.7</v>
      </c>
      <c r="BK2">
        <v>3.2</v>
      </c>
      <c r="BL2">
        <v>0.7</v>
      </c>
      <c r="BM2">
        <v>3.2</v>
      </c>
      <c r="BN2">
        <v>0.4</v>
      </c>
      <c r="BO2">
        <v>2.2999999999999998</v>
      </c>
      <c r="BP2">
        <v>0.5</v>
      </c>
      <c r="BQ2">
        <v>1.3</v>
      </c>
      <c r="BR2">
        <v>0.2</v>
      </c>
      <c r="BS2">
        <v>1.2</v>
      </c>
      <c r="BT2">
        <v>0.2</v>
      </c>
    </row>
    <row r="3" spans="1:72" x14ac:dyDescent="0.3">
      <c r="A3" t="s">
        <v>76</v>
      </c>
      <c r="B3" t="s">
        <v>77</v>
      </c>
      <c r="C3" s="1" t="str">
        <f t="shared" si="0"/>
        <v>21:1183</v>
      </c>
      <c r="D3" s="1" t="str">
        <f t="shared" si="1"/>
        <v>21:0387</v>
      </c>
      <c r="E3" t="s">
        <v>78</v>
      </c>
      <c r="F3" t="s">
        <v>79</v>
      </c>
      <c r="H3">
        <v>66.648062499999995</v>
      </c>
      <c r="I3">
        <v>-87.103081900000006</v>
      </c>
      <c r="J3" s="1" t="str">
        <f>HYPERLINK("http://geochem.nrcan.gc.ca/cdogs/content/kwd/kwd020044_e.htm", "Till")</f>
        <v>Till</v>
      </c>
      <c r="K3" s="1" t="str">
        <f t="shared" si="2"/>
        <v>&lt;63 µm size fraction sieving (3)</v>
      </c>
      <c r="L3">
        <v>1</v>
      </c>
      <c r="M3">
        <v>-20</v>
      </c>
      <c r="N3">
        <v>6.55</v>
      </c>
      <c r="O3">
        <v>0.7</v>
      </c>
      <c r="P3">
        <v>-0.1</v>
      </c>
      <c r="Q3">
        <v>647</v>
      </c>
      <c r="R3">
        <v>1</v>
      </c>
      <c r="S3">
        <v>7.0000000000000007E-2</v>
      </c>
      <c r="T3">
        <v>1.79</v>
      </c>
      <c r="U3">
        <v>-0.02</v>
      </c>
      <c r="V3">
        <v>4.5</v>
      </c>
      <c r="W3">
        <v>25</v>
      </c>
      <c r="X3">
        <v>0.6</v>
      </c>
      <c r="Y3">
        <v>11.87</v>
      </c>
      <c r="Z3">
        <v>1.53</v>
      </c>
      <c r="AA3">
        <v>17.920000000000002</v>
      </c>
      <c r="AB3">
        <v>6.96</v>
      </c>
      <c r="AC3">
        <v>0.01</v>
      </c>
      <c r="AD3">
        <v>2.23</v>
      </c>
      <c r="AE3">
        <v>9.6999999999999993</v>
      </c>
      <c r="AF3">
        <v>0.43</v>
      </c>
      <c r="AG3">
        <v>216</v>
      </c>
      <c r="AH3">
        <v>0.3</v>
      </c>
      <c r="AI3">
        <v>3.26</v>
      </c>
      <c r="AJ3">
        <v>7.25</v>
      </c>
      <c r="AK3">
        <v>13.1</v>
      </c>
      <c r="AL3">
        <v>6.3E-2</v>
      </c>
      <c r="AM3">
        <v>20.55</v>
      </c>
      <c r="AN3">
        <v>58.9</v>
      </c>
      <c r="AO3">
        <v>-2E-3</v>
      </c>
      <c r="AP3">
        <v>-0.04</v>
      </c>
      <c r="AQ3">
        <v>-0.02</v>
      </c>
      <c r="AR3">
        <v>4.5999999999999996</v>
      </c>
      <c r="AS3">
        <v>-0.3</v>
      </c>
      <c r="AT3">
        <v>1.1000000000000001</v>
      </c>
      <c r="AU3">
        <v>269</v>
      </c>
      <c r="AV3">
        <v>0.5</v>
      </c>
      <c r="AW3">
        <v>-0.05</v>
      </c>
      <c r="AX3">
        <v>9.5</v>
      </c>
      <c r="AY3">
        <v>0.16500000000000001</v>
      </c>
      <c r="AZ3">
        <v>0.31</v>
      </c>
      <c r="BA3">
        <v>1.8</v>
      </c>
      <c r="BB3">
        <v>26</v>
      </c>
      <c r="BC3">
        <v>0.2</v>
      </c>
      <c r="BD3">
        <v>11.4</v>
      </c>
      <c r="BE3">
        <v>24.8</v>
      </c>
      <c r="BF3">
        <v>280.2</v>
      </c>
      <c r="BG3">
        <v>23.3</v>
      </c>
      <c r="BH3">
        <v>46.94</v>
      </c>
      <c r="BI3">
        <v>5</v>
      </c>
      <c r="BJ3">
        <v>18.7</v>
      </c>
      <c r="BK3">
        <v>3.2</v>
      </c>
      <c r="BL3">
        <v>0.7</v>
      </c>
      <c r="BM3">
        <v>2.5</v>
      </c>
      <c r="BN3">
        <v>0.3</v>
      </c>
      <c r="BO3">
        <v>2.2000000000000002</v>
      </c>
      <c r="BP3">
        <v>0.4</v>
      </c>
      <c r="BQ3">
        <v>1.3</v>
      </c>
      <c r="BR3">
        <v>0.2</v>
      </c>
      <c r="BS3">
        <v>1.1000000000000001</v>
      </c>
      <c r="BT3">
        <v>0.2</v>
      </c>
    </row>
    <row r="4" spans="1:72" x14ac:dyDescent="0.3">
      <c r="A4" t="s">
        <v>80</v>
      </c>
      <c r="B4" t="s">
        <v>81</v>
      </c>
      <c r="C4" s="1" t="str">
        <f t="shared" si="0"/>
        <v>21:1183</v>
      </c>
      <c r="D4" s="1" t="str">
        <f t="shared" si="1"/>
        <v>21:0387</v>
      </c>
      <c r="E4" t="s">
        <v>82</v>
      </c>
      <c r="F4" t="s">
        <v>83</v>
      </c>
      <c r="H4">
        <v>67.536770599999997</v>
      </c>
      <c r="I4">
        <v>-87.911299600000007</v>
      </c>
      <c r="J4" s="1" t="str">
        <f>HYPERLINK("http://geochem.nrcan.gc.ca/cdogs/content/kwd/kwd020044_e.htm", "Till")</f>
        <v>Till</v>
      </c>
      <c r="K4" s="1" t="str">
        <f t="shared" si="2"/>
        <v>&lt;63 µm size fraction sieving (3)</v>
      </c>
      <c r="L4">
        <v>1</v>
      </c>
      <c r="M4">
        <v>-20</v>
      </c>
      <c r="N4">
        <v>5.82</v>
      </c>
      <c r="O4">
        <v>0.7</v>
      </c>
      <c r="P4">
        <v>-0.1</v>
      </c>
      <c r="Q4">
        <v>629</v>
      </c>
      <c r="R4">
        <v>2</v>
      </c>
      <c r="S4">
        <v>0.05</v>
      </c>
      <c r="T4">
        <v>1.55</v>
      </c>
      <c r="U4">
        <v>0.04</v>
      </c>
      <c r="V4">
        <v>2.4</v>
      </c>
      <c r="W4">
        <v>15</v>
      </c>
      <c r="X4">
        <v>0.4</v>
      </c>
      <c r="Y4">
        <v>2.96</v>
      </c>
      <c r="Z4">
        <v>1.28</v>
      </c>
      <c r="AA4">
        <v>15.46</v>
      </c>
      <c r="AB4">
        <v>11.49</v>
      </c>
      <c r="AC4">
        <v>0.02</v>
      </c>
      <c r="AD4">
        <v>2.68</v>
      </c>
      <c r="AE4">
        <v>3.1</v>
      </c>
      <c r="AF4">
        <v>0.21</v>
      </c>
      <c r="AG4">
        <v>154</v>
      </c>
      <c r="AH4">
        <v>0.25</v>
      </c>
      <c r="AI4">
        <v>2.8250000000000002</v>
      </c>
      <c r="AJ4">
        <v>12.49</v>
      </c>
      <c r="AK4">
        <v>5.3</v>
      </c>
      <c r="AL4">
        <v>5.8999999999999997E-2</v>
      </c>
      <c r="AM4">
        <v>21.02</v>
      </c>
      <c r="AN4">
        <v>95.2</v>
      </c>
      <c r="AO4">
        <v>-2E-3</v>
      </c>
      <c r="AP4">
        <v>-0.04</v>
      </c>
      <c r="AQ4">
        <v>0.05</v>
      </c>
      <c r="AR4">
        <v>3.1</v>
      </c>
      <c r="AS4">
        <v>-0.3</v>
      </c>
      <c r="AT4">
        <v>1.4</v>
      </c>
      <c r="AU4">
        <v>231</v>
      </c>
      <c r="AV4">
        <v>1</v>
      </c>
      <c r="AW4">
        <v>-0.05</v>
      </c>
      <c r="AX4">
        <v>6.1</v>
      </c>
      <c r="AY4">
        <v>0.185</v>
      </c>
      <c r="AZ4">
        <v>0.45</v>
      </c>
      <c r="BA4">
        <v>2</v>
      </c>
      <c r="BB4">
        <v>26</v>
      </c>
      <c r="BC4">
        <v>0.3</v>
      </c>
      <c r="BD4">
        <v>15.3</v>
      </c>
      <c r="BE4">
        <v>9.6</v>
      </c>
      <c r="BF4">
        <v>440.3</v>
      </c>
      <c r="BG4">
        <v>15.2</v>
      </c>
      <c r="BH4">
        <v>33.340000000000003</v>
      </c>
      <c r="BI4">
        <v>4.2</v>
      </c>
      <c r="BJ4">
        <v>16.899999999999999</v>
      </c>
      <c r="BK4">
        <v>3.5</v>
      </c>
      <c r="BL4">
        <v>0.7</v>
      </c>
      <c r="BM4">
        <v>3.3</v>
      </c>
      <c r="BN4">
        <v>0.4</v>
      </c>
      <c r="BO4">
        <v>2.6</v>
      </c>
      <c r="BP4">
        <v>0.5</v>
      </c>
      <c r="BQ4">
        <v>1.7</v>
      </c>
      <c r="BR4">
        <v>0.2</v>
      </c>
      <c r="BS4">
        <v>1.6</v>
      </c>
      <c r="BT4">
        <v>0.2</v>
      </c>
    </row>
    <row r="5" spans="1:72" x14ac:dyDescent="0.3">
      <c r="A5" t="s">
        <v>84</v>
      </c>
      <c r="B5" t="s">
        <v>85</v>
      </c>
      <c r="C5" s="1" t="str">
        <f t="shared" si="0"/>
        <v>21:1183</v>
      </c>
      <c r="D5" s="1" t="str">
        <f t="shared" si="1"/>
        <v>21:0387</v>
      </c>
      <c r="E5" t="s">
        <v>86</v>
      </c>
      <c r="F5" t="s">
        <v>87</v>
      </c>
      <c r="H5">
        <v>67.489632099999994</v>
      </c>
      <c r="I5">
        <v>-87.993513800000002</v>
      </c>
      <c r="J5" s="1" t="str">
        <f>HYPERLINK("http://geochem.nrcan.gc.ca/cdogs/content/kwd/kwd020101_e.htm", "Diamicton")</f>
        <v>Diamicton</v>
      </c>
      <c r="K5" s="1" t="str">
        <f t="shared" si="2"/>
        <v>&lt;63 µm size fraction sieving (3)</v>
      </c>
      <c r="L5">
        <v>1</v>
      </c>
      <c r="M5">
        <v>100</v>
      </c>
      <c r="N5">
        <v>8.19</v>
      </c>
      <c r="O5">
        <v>0.6</v>
      </c>
      <c r="P5">
        <v>-0.1</v>
      </c>
      <c r="Q5">
        <v>743</v>
      </c>
      <c r="R5">
        <v>2</v>
      </c>
      <c r="S5">
        <v>7.0000000000000007E-2</v>
      </c>
      <c r="T5">
        <v>1.78</v>
      </c>
      <c r="U5">
        <v>0.18</v>
      </c>
      <c r="V5">
        <v>9</v>
      </c>
      <c r="W5">
        <v>40</v>
      </c>
      <c r="X5">
        <v>2.1</v>
      </c>
      <c r="Y5">
        <v>10.01</v>
      </c>
      <c r="Z5">
        <v>2.4</v>
      </c>
      <c r="AA5">
        <v>18.39</v>
      </c>
      <c r="AB5">
        <v>8.94</v>
      </c>
      <c r="AC5">
        <v>0.02</v>
      </c>
      <c r="AD5">
        <v>3.33</v>
      </c>
      <c r="AE5">
        <v>26</v>
      </c>
      <c r="AF5">
        <v>0.84</v>
      </c>
      <c r="AG5">
        <v>431</v>
      </c>
      <c r="AH5">
        <v>0.56000000000000005</v>
      </c>
      <c r="AI5">
        <v>2.8919999999999999</v>
      </c>
      <c r="AJ5">
        <v>15.26</v>
      </c>
      <c r="AK5">
        <v>22.5</v>
      </c>
      <c r="AL5">
        <v>7.0999999999999994E-2</v>
      </c>
      <c r="AM5">
        <v>29.93</v>
      </c>
      <c r="AN5">
        <v>145</v>
      </c>
      <c r="AO5">
        <v>4.0000000000000001E-3</v>
      </c>
      <c r="AP5">
        <v>-0.04</v>
      </c>
      <c r="AQ5">
        <v>0.03</v>
      </c>
      <c r="AR5">
        <v>6.6</v>
      </c>
      <c r="AS5">
        <v>-0.3</v>
      </c>
      <c r="AT5">
        <v>2</v>
      </c>
      <c r="AU5">
        <v>286</v>
      </c>
      <c r="AV5">
        <v>1.4</v>
      </c>
      <c r="AW5">
        <v>-0.05</v>
      </c>
      <c r="AX5">
        <v>25.9</v>
      </c>
      <c r="AY5">
        <v>0.28699999999999998</v>
      </c>
      <c r="AZ5">
        <v>0.64</v>
      </c>
      <c r="BA5">
        <v>6.9</v>
      </c>
      <c r="BB5">
        <v>47</v>
      </c>
      <c r="BC5">
        <v>1</v>
      </c>
      <c r="BD5">
        <v>22.9</v>
      </c>
      <c r="BE5">
        <v>44.5</v>
      </c>
      <c r="BF5">
        <v>317.8</v>
      </c>
      <c r="BG5">
        <v>65.8</v>
      </c>
      <c r="BH5">
        <v>137.36000000000001</v>
      </c>
      <c r="BI5">
        <v>13.5</v>
      </c>
      <c r="BJ5">
        <v>43</v>
      </c>
      <c r="BK5">
        <v>7.1</v>
      </c>
      <c r="BL5">
        <v>1.2</v>
      </c>
      <c r="BM5">
        <v>5.0999999999999996</v>
      </c>
      <c r="BN5">
        <v>0.8</v>
      </c>
      <c r="BO5">
        <v>3.8</v>
      </c>
      <c r="BP5">
        <v>0.8</v>
      </c>
      <c r="BQ5">
        <v>2.2999999999999998</v>
      </c>
      <c r="BR5">
        <v>0.3</v>
      </c>
      <c r="BS5">
        <v>2.1</v>
      </c>
      <c r="BT5">
        <v>0.3</v>
      </c>
    </row>
    <row r="6" spans="1:72" x14ac:dyDescent="0.3">
      <c r="A6" t="s">
        <v>88</v>
      </c>
      <c r="B6" t="s">
        <v>89</v>
      </c>
      <c r="C6" s="1" t="str">
        <f t="shared" si="0"/>
        <v>21:1183</v>
      </c>
      <c r="D6" s="1" t="str">
        <f t="shared" si="1"/>
        <v>21:0387</v>
      </c>
      <c r="E6" t="s">
        <v>90</v>
      </c>
      <c r="F6" t="s">
        <v>91</v>
      </c>
      <c r="H6">
        <v>67.507961800000004</v>
      </c>
      <c r="I6">
        <v>-87.806286099999994</v>
      </c>
      <c r="J6" s="1" t="str">
        <f t="shared" ref="J6:J12" si="3">HYPERLINK("http://geochem.nrcan.gc.ca/cdogs/content/kwd/kwd020044_e.htm", "Till")</f>
        <v>Till</v>
      </c>
      <c r="K6" s="1" t="str">
        <f t="shared" si="2"/>
        <v>&lt;63 µm size fraction sieving (3)</v>
      </c>
      <c r="L6">
        <v>1</v>
      </c>
      <c r="M6">
        <v>113</v>
      </c>
      <c r="N6">
        <v>7.16</v>
      </c>
      <c r="O6">
        <v>0.8</v>
      </c>
      <c r="P6">
        <v>-0.1</v>
      </c>
      <c r="Q6">
        <v>832</v>
      </c>
      <c r="R6">
        <v>2</v>
      </c>
      <c r="S6">
        <v>0.08</v>
      </c>
      <c r="T6">
        <v>1.6</v>
      </c>
      <c r="U6">
        <v>0.19</v>
      </c>
      <c r="V6">
        <v>4.5</v>
      </c>
      <c r="W6">
        <v>19</v>
      </c>
      <c r="X6">
        <v>1.5</v>
      </c>
      <c r="Y6">
        <v>5.82</v>
      </c>
      <c r="Z6">
        <v>1.49</v>
      </c>
      <c r="AA6">
        <v>17.2</v>
      </c>
      <c r="AB6">
        <v>8.24</v>
      </c>
      <c r="AC6">
        <v>0.01</v>
      </c>
      <c r="AD6">
        <v>4.29</v>
      </c>
      <c r="AE6">
        <v>12.5</v>
      </c>
      <c r="AF6">
        <v>0.45</v>
      </c>
      <c r="AG6">
        <v>212</v>
      </c>
      <c r="AH6">
        <v>0.47</v>
      </c>
      <c r="AI6">
        <v>2.6469999999999998</v>
      </c>
      <c r="AJ6">
        <v>11.34</v>
      </c>
      <c r="AK6">
        <v>11</v>
      </c>
      <c r="AL6">
        <v>5.8000000000000003E-2</v>
      </c>
      <c r="AM6">
        <v>27.05</v>
      </c>
      <c r="AN6">
        <v>122</v>
      </c>
      <c r="AO6">
        <v>-2E-3</v>
      </c>
      <c r="AP6">
        <v>-0.04</v>
      </c>
      <c r="AQ6">
        <v>0.11</v>
      </c>
      <c r="AR6">
        <v>4.7</v>
      </c>
      <c r="AS6">
        <v>-0.3</v>
      </c>
      <c r="AT6">
        <v>1.9</v>
      </c>
      <c r="AU6">
        <v>295</v>
      </c>
      <c r="AV6">
        <v>1</v>
      </c>
      <c r="AW6">
        <v>-0.05</v>
      </c>
      <c r="AX6">
        <v>16.2</v>
      </c>
      <c r="AY6">
        <v>0.20599999999999999</v>
      </c>
      <c r="AZ6">
        <v>0.56000000000000005</v>
      </c>
      <c r="BA6">
        <v>3.2</v>
      </c>
      <c r="BB6">
        <v>33</v>
      </c>
      <c r="BC6">
        <v>0.4</v>
      </c>
      <c r="BD6">
        <v>17.8</v>
      </c>
      <c r="BE6">
        <v>21.8</v>
      </c>
      <c r="BF6">
        <v>294.89999999999998</v>
      </c>
      <c r="BG6">
        <v>34.1</v>
      </c>
      <c r="BH6">
        <v>68.59</v>
      </c>
      <c r="BI6">
        <v>7.5</v>
      </c>
      <c r="BJ6">
        <v>26.3</v>
      </c>
      <c r="BK6">
        <v>5.0999999999999996</v>
      </c>
      <c r="BL6">
        <v>0.9</v>
      </c>
      <c r="BM6">
        <v>3.8</v>
      </c>
      <c r="BN6">
        <v>0.7</v>
      </c>
      <c r="BO6">
        <v>2.9</v>
      </c>
      <c r="BP6">
        <v>0.6</v>
      </c>
      <c r="BQ6">
        <v>1.8</v>
      </c>
      <c r="BR6">
        <v>0.3</v>
      </c>
      <c r="BS6">
        <v>1.7</v>
      </c>
      <c r="BT6">
        <v>0.3</v>
      </c>
    </row>
    <row r="7" spans="1:72" x14ac:dyDescent="0.3">
      <c r="A7" t="s">
        <v>92</v>
      </c>
      <c r="B7" t="s">
        <v>93</v>
      </c>
      <c r="C7" s="1" t="str">
        <f t="shared" si="0"/>
        <v>21:1183</v>
      </c>
      <c r="D7" s="1" t="str">
        <f t="shared" si="1"/>
        <v>21:0387</v>
      </c>
      <c r="E7" t="s">
        <v>94</v>
      </c>
      <c r="F7" t="s">
        <v>95</v>
      </c>
      <c r="H7">
        <v>67.4554337</v>
      </c>
      <c r="I7">
        <v>-87.739339900000004</v>
      </c>
      <c r="J7" s="1" t="str">
        <f t="shared" si="3"/>
        <v>Till</v>
      </c>
      <c r="K7" s="1" t="str">
        <f t="shared" si="2"/>
        <v>&lt;63 µm size fraction sieving (3)</v>
      </c>
      <c r="L7">
        <v>1</v>
      </c>
      <c r="M7">
        <v>120</v>
      </c>
      <c r="N7">
        <v>7.1</v>
      </c>
      <c r="O7">
        <v>0.4</v>
      </c>
      <c r="P7">
        <v>-0.1</v>
      </c>
      <c r="Q7">
        <v>654</v>
      </c>
      <c r="R7">
        <v>2</v>
      </c>
      <c r="S7">
        <v>0.04</v>
      </c>
      <c r="T7">
        <v>1.68</v>
      </c>
      <c r="U7">
        <v>0.23</v>
      </c>
      <c r="V7">
        <v>4</v>
      </c>
      <c r="W7">
        <v>19</v>
      </c>
      <c r="X7">
        <v>0.8</v>
      </c>
      <c r="Y7">
        <v>5.55</v>
      </c>
      <c r="Z7">
        <v>1.44</v>
      </c>
      <c r="AA7">
        <v>16.190000000000001</v>
      </c>
      <c r="AB7">
        <v>8.81</v>
      </c>
      <c r="AC7">
        <v>-0.01</v>
      </c>
      <c r="AD7">
        <v>2.88</v>
      </c>
      <c r="AE7">
        <v>4.8</v>
      </c>
      <c r="AF7">
        <v>0.28999999999999998</v>
      </c>
      <c r="AG7">
        <v>167</v>
      </c>
      <c r="AH7">
        <v>0.57999999999999996</v>
      </c>
      <c r="AI7">
        <v>2.9169999999999998</v>
      </c>
      <c r="AJ7">
        <v>10.35</v>
      </c>
      <c r="AK7">
        <v>9.6</v>
      </c>
      <c r="AL7">
        <v>5.3999999999999999E-2</v>
      </c>
      <c r="AM7">
        <v>28.13</v>
      </c>
      <c r="AN7">
        <v>96.6</v>
      </c>
      <c r="AO7">
        <v>-2E-3</v>
      </c>
      <c r="AP7">
        <v>-0.04</v>
      </c>
      <c r="AQ7">
        <v>-0.02</v>
      </c>
      <c r="AR7">
        <v>3.4</v>
      </c>
      <c r="AS7">
        <v>-0.3</v>
      </c>
      <c r="AT7">
        <v>1.4</v>
      </c>
      <c r="AU7">
        <v>289</v>
      </c>
      <c r="AV7">
        <v>0.8</v>
      </c>
      <c r="AW7">
        <v>0.05</v>
      </c>
      <c r="AX7">
        <v>10.5</v>
      </c>
      <c r="AY7">
        <v>0.17899999999999999</v>
      </c>
      <c r="AZ7">
        <v>0.42</v>
      </c>
      <c r="BA7">
        <v>2.7</v>
      </c>
      <c r="BB7">
        <v>32</v>
      </c>
      <c r="BC7">
        <v>0.2</v>
      </c>
      <c r="BD7">
        <v>16.399999999999999</v>
      </c>
      <c r="BE7">
        <v>16.7</v>
      </c>
      <c r="BF7">
        <v>320.8</v>
      </c>
      <c r="BG7">
        <v>23</v>
      </c>
      <c r="BH7">
        <v>47.74</v>
      </c>
      <c r="BI7">
        <v>5.3</v>
      </c>
      <c r="BJ7">
        <v>19.600000000000001</v>
      </c>
      <c r="BK7">
        <v>3.8</v>
      </c>
      <c r="BL7">
        <v>0.8</v>
      </c>
      <c r="BM7">
        <v>3.4</v>
      </c>
      <c r="BN7">
        <v>0.5</v>
      </c>
      <c r="BO7">
        <v>2.8</v>
      </c>
      <c r="BP7">
        <v>0.7</v>
      </c>
      <c r="BQ7">
        <v>1.7</v>
      </c>
      <c r="BR7">
        <v>0.3</v>
      </c>
      <c r="BS7">
        <v>1.6</v>
      </c>
      <c r="BT7">
        <v>0.3</v>
      </c>
    </row>
    <row r="8" spans="1:72" x14ac:dyDescent="0.3">
      <c r="A8" t="s">
        <v>96</v>
      </c>
      <c r="B8" t="s">
        <v>97</v>
      </c>
      <c r="C8" s="1" t="str">
        <f t="shared" si="0"/>
        <v>21:1183</v>
      </c>
      <c r="D8" s="1" t="str">
        <f t="shared" si="1"/>
        <v>21:0387</v>
      </c>
      <c r="E8" t="s">
        <v>98</v>
      </c>
      <c r="F8" t="s">
        <v>99</v>
      </c>
      <c r="H8">
        <v>67.375126300000005</v>
      </c>
      <c r="I8">
        <v>-87.912047999999999</v>
      </c>
      <c r="J8" s="1" t="str">
        <f t="shared" si="3"/>
        <v>Till</v>
      </c>
      <c r="K8" s="1" t="str">
        <f t="shared" si="2"/>
        <v>&lt;63 µm size fraction sieving (3)</v>
      </c>
      <c r="L8">
        <v>1</v>
      </c>
      <c r="M8">
        <v>170</v>
      </c>
      <c r="N8">
        <v>7.21</v>
      </c>
      <c r="O8">
        <v>-0.2</v>
      </c>
      <c r="P8">
        <v>-0.1</v>
      </c>
      <c r="Q8">
        <v>682</v>
      </c>
      <c r="R8">
        <v>1</v>
      </c>
      <c r="S8">
        <v>0.06</v>
      </c>
      <c r="T8">
        <v>1.83</v>
      </c>
      <c r="U8">
        <v>0.3</v>
      </c>
      <c r="V8">
        <v>3.9</v>
      </c>
      <c r="W8">
        <v>17</v>
      </c>
      <c r="X8">
        <v>0.7</v>
      </c>
      <c r="Y8">
        <v>5.04</v>
      </c>
      <c r="Z8">
        <v>1.44</v>
      </c>
      <c r="AA8">
        <v>16.95</v>
      </c>
      <c r="AB8">
        <v>11.22</v>
      </c>
      <c r="AC8">
        <v>-0.01</v>
      </c>
      <c r="AD8">
        <v>3.33</v>
      </c>
      <c r="AE8">
        <v>3.7</v>
      </c>
      <c r="AF8">
        <v>0.31</v>
      </c>
      <c r="AG8">
        <v>180</v>
      </c>
      <c r="AH8">
        <v>0.44</v>
      </c>
      <c r="AI8">
        <v>3.0179999999999998</v>
      </c>
      <c r="AJ8">
        <v>12.45</v>
      </c>
      <c r="AK8">
        <v>10</v>
      </c>
      <c r="AL8">
        <v>6.5000000000000002E-2</v>
      </c>
      <c r="AM8">
        <v>27.71</v>
      </c>
      <c r="AN8">
        <v>92.6</v>
      </c>
      <c r="AO8">
        <v>-2E-3</v>
      </c>
      <c r="AP8">
        <v>-0.04</v>
      </c>
      <c r="AQ8">
        <v>-0.02</v>
      </c>
      <c r="AR8">
        <v>4.3</v>
      </c>
      <c r="AS8">
        <v>-0.3</v>
      </c>
      <c r="AT8">
        <v>1.7</v>
      </c>
      <c r="AU8">
        <v>296</v>
      </c>
      <c r="AV8">
        <v>1.1000000000000001</v>
      </c>
      <c r="AW8">
        <v>-0.05</v>
      </c>
      <c r="AX8">
        <v>9.5</v>
      </c>
      <c r="AY8">
        <v>0.21299999999999999</v>
      </c>
      <c r="AZ8">
        <v>0.43</v>
      </c>
      <c r="BA8">
        <v>2.9</v>
      </c>
      <c r="BB8">
        <v>34</v>
      </c>
      <c r="BC8">
        <v>0.1</v>
      </c>
      <c r="BD8">
        <v>19.100000000000001</v>
      </c>
      <c r="BE8">
        <v>17.399999999999999</v>
      </c>
      <c r="BF8">
        <v>375</v>
      </c>
      <c r="BG8">
        <v>19.8</v>
      </c>
      <c r="BH8">
        <v>43.93</v>
      </c>
      <c r="BI8">
        <v>5.2</v>
      </c>
      <c r="BJ8">
        <v>17.899999999999999</v>
      </c>
      <c r="BK8">
        <v>4.0999999999999996</v>
      </c>
      <c r="BL8">
        <v>1</v>
      </c>
      <c r="BM8">
        <v>3.7</v>
      </c>
      <c r="BN8">
        <v>0.6</v>
      </c>
      <c r="BO8">
        <v>3.1</v>
      </c>
      <c r="BP8">
        <v>0.7</v>
      </c>
      <c r="BQ8">
        <v>2</v>
      </c>
      <c r="BR8">
        <v>0.3</v>
      </c>
      <c r="BS8">
        <v>2.1</v>
      </c>
      <c r="BT8">
        <v>0.4</v>
      </c>
    </row>
    <row r="9" spans="1:72" x14ac:dyDescent="0.3">
      <c r="A9" t="s">
        <v>100</v>
      </c>
      <c r="B9" t="s">
        <v>101</v>
      </c>
      <c r="C9" s="1" t="str">
        <f t="shared" si="0"/>
        <v>21:1183</v>
      </c>
      <c r="D9" s="1" t="str">
        <f t="shared" si="1"/>
        <v>21:0387</v>
      </c>
      <c r="E9" t="s">
        <v>102</v>
      </c>
      <c r="F9" t="s">
        <v>103</v>
      </c>
      <c r="H9">
        <v>67.357087199999995</v>
      </c>
      <c r="I9">
        <v>-87.664123799999999</v>
      </c>
      <c r="J9" s="1" t="str">
        <f t="shared" si="3"/>
        <v>Till</v>
      </c>
      <c r="K9" s="1" t="str">
        <f t="shared" si="2"/>
        <v>&lt;63 µm size fraction sieving (3)</v>
      </c>
      <c r="L9">
        <v>1</v>
      </c>
      <c r="M9">
        <v>101</v>
      </c>
      <c r="N9">
        <v>7.91</v>
      </c>
      <c r="O9">
        <v>-0.2</v>
      </c>
      <c r="P9">
        <v>-0.1</v>
      </c>
      <c r="Q9">
        <v>797</v>
      </c>
      <c r="R9">
        <v>3</v>
      </c>
      <c r="S9">
        <v>0.08</v>
      </c>
      <c r="T9">
        <v>1.72</v>
      </c>
      <c r="U9">
        <v>0.2</v>
      </c>
      <c r="V9">
        <v>9.1</v>
      </c>
      <c r="W9">
        <v>39</v>
      </c>
      <c r="X9">
        <v>1.8</v>
      </c>
      <c r="Y9">
        <v>16.32</v>
      </c>
      <c r="Z9">
        <v>2.4</v>
      </c>
      <c r="AA9">
        <v>19.010000000000002</v>
      </c>
      <c r="AB9">
        <v>7.07</v>
      </c>
      <c r="AC9">
        <v>0.03</v>
      </c>
      <c r="AD9">
        <v>3.33</v>
      </c>
      <c r="AE9">
        <v>21.8</v>
      </c>
      <c r="AF9">
        <v>0.75</v>
      </c>
      <c r="AG9">
        <v>400</v>
      </c>
      <c r="AH9">
        <v>0.81</v>
      </c>
      <c r="AI9">
        <v>2.8380000000000001</v>
      </c>
      <c r="AJ9">
        <v>15.59</v>
      </c>
      <c r="AK9">
        <v>21.2</v>
      </c>
      <c r="AL9">
        <v>7.3999999999999996E-2</v>
      </c>
      <c r="AM9">
        <v>33.200000000000003</v>
      </c>
      <c r="AN9">
        <v>126.7</v>
      </c>
      <c r="AO9">
        <v>-2E-3</v>
      </c>
      <c r="AP9">
        <v>-0.04</v>
      </c>
      <c r="AQ9">
        <v>0.02</v>
      </c>
      <c r="AR9">
        <v>6.4</v>
      </c>
      <c r="AS9">
        <v>-0.3</v>
      </c>
      <c r="AT9">
        <v>2.4</v>
      </c>
      <c r="AU9">
        <v>300</v>
      </c>
      <c r="AV9">
        <v>1.2</v>
      </c>
      <c r="AW9">
        <v>-0.05</v>
      </c>
      <c r="AX9">
        <v>29.4</v>
      </c>
      <c r="AY9">
        <v>0.29799999999999999</v>
      </c>
      <c r="AZ9">
        <v>0.66</v>
      </c>
      <c r="BA9">
        <v>5.2</v>
      </c>
      <c r="BB9">
        <v>46</v>
      </c>
      <c r="BC9">
        <v>0.3</v>
      </c>
      <c r="BD9">
        <v>22</v>
      </c>
      <c r="BE9">
        <v>45.5</v>
      </c>
      <c r="BF9">
        <v>241.3</v>
      </c>
      <c r="BG9">
        <v>67.599999999999994</v>
      </c>
      <c r="BH9">
        <v>138.47</v>
      </c>
      <c r="BI9">
        <v>13.7</v>
      </c>
      <c r="BJ9">
        <v>44.2</v>
      </c>
      <c r="BK9">
        <v>7.4</v>
      </c>
      <c r="BL9">
        <v>1.3</v>
      </c>
      <c r="BM9">
        <v>5</v>
      </c>
      <c r="BN9">
        <v>0.8</v>
      </c>
      <c r="BO9">
        <v>4.2</v>
      </c>
      <c r="BP9">
        <v>0.8</v>
      </c>
      <c r="BQ9">
        <v>2</v>
      </c>
      <c r="BR9">
        <v>0.4</v>
      </c>
      <c r="BS9">
        <v>2.2000000000000002</v>
      </c>
      <c r="BT9">
        <v>0.3</v>
      </c>
    </row>
    <row r="10" spans="1:72" x14ac:dyDescent="0.3">
      <c r="A10" t="s">
        <v>104</v>
      </c>
      <c r="B10" t="s">
        <v>105</v>
      </c>
      <c r="C10" s="1" t="str">
        <f t="shared" si="0"/>
        <v>21:1183</v>
      </c>
      <c r="D10" s="1" t="str">
        <f t="shared" si="1"/>
        <v>21:0387</v>
      </c>
      <c r="E10" t="s">
        <v>106</v>
      </c>
      <c r="F10" t="s">
        <v>107</v>
      </c>
      <c r="H10">
        <v>67.309808500000003</v>
      </c>
      <c r="I10">
        <v>-87.892408599999996</v>
      </c>
      <c r="J10" s="1" t="str">
        <f t="shared" si="3"/>
        <v>Till</v>
      </c>
      <c r="K10" s="1" t="str">
        <f t="shared" si="2"/>
        <v>&lt;63 µm size fraction sieving (3)</v>
      </c>
      <c r="L10">
        <v>1</v>
      </c>
      <c r="M10">
        <v>89</v>
      </c>
      <c r="N10">
        <v>7.09</v>
      </c>
      <c r="O10">
        <v>0.2</v>
      </c>
      <c r="P10">
        <v>-0.1</v>
      </c>
      <c r="Q10">
        <v>691</v>
      </c>
      <c r="R10">
        <v>2</v>
      </c>
      <c r="S10">
        <v>-0.04</v>
      </c>
      <c r="T10">
        <v>1.7</v>
      </c>
      <c r="U10">
        <v>0.3</v>
      </c>
      <c r="V10">
        <v>3.3</v>
      </c>
      <c r="W10">
        <v>18</v>
      </c>
      <c r="X10">
        <v>0.7</v>
      </c>
      <c r="Y10">
        <v>4.4400000000000004</v>
      </c>
      <c r="Z10">
        <v>1.33</v>
      </c>
      <c r="AA10">
        <v>16.57</v>
      </c>
      <c r="AB10">
        <v>10.47</v>
      </c>
      <c r="AC10">
        <v>0.01</v>
      </c>
      <c r="AD10">
        <v>3.21</v>
      </c>
      <c r="AE10">
        <v>4.5999999999999996</v>
      </c>
      <c r="AF10">
        <v>0.28000000000000003</v>
      </c>
      <c r="AG10">
        <v>156</v>
      </c>
      <c r="AH10">
        <v>0.43</v>
      </c>
      <c r="AI10">
        <v>2.9630000000000001</v>
      </c>
      <c r="AJ10">
        <v>11.54</v>
      </c>
      <c r="AK10">
        <v>9.6</v>
      </c>
      <c r="AL10">
        <v>5.2999999999999999E-2</v>
      </c>
      <c r="AM10">
        <v>29.48</v>
      </c>
      <c r="AN10">
        <v>107.8</v>
      </c>
      <c r="AO10">
        <v>-2E-3</v>
      </c>
      <c r="AP10">
        <v>-0.04</v>
      </c>
      <c r="AQ10">
        <v>0.02</v>
      </c>
      <c r="AR10">
        <v>3.9</v>
      </c>
      <c r="AS10">
        <v>-0.3</v>
      </c>
      <c r="AT10">
        <v>1.9</v>
      </c>
      <c r="AU10">
        <v>283</v>
      </c>
      <c r="AV10">
        <v>0.9</v>
      </c>
      <c r="AW10">
        <v>-0.05</v>
      </c>
      <c r="AX10">
        <v>10.8</v>
      </c>
      <c r="AY10">
        <v>0.182</v>
      </c>
      <c r="AZ10">
        <v>0.47</v>
      </c>
      <c r="BA10">
        <v>3.1</v>
      </c>
      <c r="BB10">
        <v>30</v>
      </c>
      <c r="BC10">
        <v>-0.1</v>
      </c>
      <c r="BD10">
        <v>18.3</v>
      </c>
      <c r="BE10">
        <v>13.7</v>
      </c>
      <c r="BF10">
        <v>377.2</v>
      </c>
      <c r="BG10">
        <v>20.7</v>
      </c>
      <c r="BH10">
        <v>40.409999999999997</v>
      </c>
      <c r="BI10">
        <v>5.0999999999999996</v>
      </c>
      <c r="BJ10">
        <v>16.8</v>
      </c>
      <c r="BK10">
        <v>3.9</v>
      </c>
      <c r="BL10">
        <v>0.9</v>
      </c>
      <c r="BM10">
        <v>3.7</v>
      </c>
      <c r="BN10">
        <v>0.5</v>
      </c>
      <c r="BO10">
        <v>3</v>
      </c>
      <c r="BP10">
        <v>0.6</v>
      </c>
      <c r="BQ10">
        <v>1.8</v>
      </c>
      <c r="BR10">
        <v>0.3</v>
      </c>
      <c r="BS10">
        <v>2</v>
      </c>
      <c r="BT10">
        <v>0.3</v>
      </c>
    </row>
    <row r="11" spans="1:72" x14ac:dyDescent="0.3">
      <c r="A11" t="s">
        <v>108</v>
      </c>
      <c r="B11" t="s">
        <v>109</v>
      </c>
      <c r="C11" s="1" t="str">
        <f t="shared" si="0"/>
        <v>21:1183</v>
      </c>
      <c r="D11" s="1" t="str">
        <f t="shared" si="1"/>
        <v>21:0387</v>
      </c>
      <c r="E11" t="s">
        <v>110</v>
      </c>
      <c r="F11" t="s">
        <v>111</v>
      </c>
      <c r="H11">
        <v>67.256160300000005</v>
      </c>
      <c r="I11">
        <v>-87.975172799999996</v>
      </c>
      <c r="J11" s="1" t="str">
        <f t="shared" si="3"/>
        <v>Till</v>
      </c>
      <c r="K11" s="1" t="str">
        <f t="shared" si="2"/>
        <v>&lt;63 µm size fraction sieving (3)</v>
      </c>
      <c r="L11">
        <v>1</v>
      </c>
      <c r="M11">
        <v>109</v>
      </c>
      <c r="N11">
        <v>7.22</v>
      </c>
      <c r="O11">
        <v>1</v>
      </c>
      <c r="P11">
        <v>-0.1</v>
      </c>
      <c r="Q11">
        <v>647</v>
      </c>
      <c r="R11">
        <v>2</v>
      </c>
      <c r="S11">
        <v>7.0000000000000007E-2</v>
      </c>
      <c r="T11">
        <v>1.9</v>
      </c>
      <c r="U11">
        <v>0.28000000000000003</v>
      </c>
      <c r="V11">
        <v>6.2</v>
      </c>
      <c r="W11">
        <v>34</v>
      </c>
      <c r="X11">
        <v>0.8</v>
      </c>
      <c r="Y11">
        <v>10.1</v>
      </c>
      <c r="Z11">
        <v>1.8</v>
      </c>
      <c r="AA11">
        <v>18.079999999999998</v>
      </c>
      <c r="AB11">
        <v>10.199999999999999</v>
      </c>
      <c r="AC11">
        <v>0.02</v>
      </c>
      <c r="AD11">
        <v>3.19</v>
      </c>
      <c r="AE11">
        <v>5.9</v>
      </c>
      <c r="AF11">
        <v>0.47</v>
      </c>
      <c r="AG11">
        <v>234</v>
      </c>
      <c r="AH11">
        <v>0.55000000000000004</v>
      </c>
      <c r="AI11">
        <v>2.9729999999999999</v>
      </c>
      <c r="AJ11">
        <v>11.89</v>
      </c>
      <c r="AK11">
        <v>18.3</v>
      </c>
      <c r="AL11">
        <v>5.5E-2</v>
      </c>
      <c r="AM11">
        <v>29</v>
      </c>
      <c r="AN11">
        <v>96.2</v>
      </c>
      <c r="AO11">
        <v>-2E-3</v>
      </c>
      <c r="AP11">
        <v>-0.04</v>
      </c>
      <c r="AQ11">
        <v>-0.02</v>
      </c>
      <c r="AR11">
        <v>5.6</v>
      </c>
      <c r="AS11">
        <v>-0.3</v>
      </c>
      <c r="AT11">
        <v>1.8</v>
      </c>
      <c r="AU11">
        <v>299</v>
      </c>
      <c r="AV11">
        <v>1</v>
      </c>
      <c r="AW11">
        <v>0.15</v>
      </c>
      <c r="AX11">
        <v>14.4</v>
      </c>
      <c r="AY11">
        <v>0.22600000000000001</v>
      </c>
      <c r="AZ11">
        <v>0.42</v>
      </c>
      <c r="BA11">
        <v>4.5999999999999996</v>
      </c>
      <c r="BB11">
        <v>39</v>
      </c>
      <c r="BC11">
        <v>0.1</v>
      </c>
      <c r="BD11">
        <v>22.6</v>
      </c>
      <c r="BE11">
        <v>20.7</v>
      </c>
      <c r="BF11">
        <v>363</v>
      </c>
      <c r="BG11">
        <v>37.4</v>
      </c>
      <c r="BH11">
        <v>70.72</v>
      </c>
      <c r="BI11">
        <v>7.8</v>
      </c>
      <c r="BJ11">
        <v>26.1</v>
      </c>
      <c r="BK11">
        <v>4.3</v>
      </c>
      <c r="BL11">
        <v>1.1000000000000001</v>
      </c>
      <c r="BM11">
        <v>4.2</v>
      </c>
      <c r="BN11">
        <v>0.7</v>
      </c>
      <c r="BO11">
        <v>3.7</v>
      </c>
      <c r="BP11">
        <v>0.8</v>
      </c>
      <c r="BQ11">
        <v>2</v>
      </c>
      <c r="BR11">
        <v>0.4</v>
      </c>
      <c r="BS11">
        <v>2.1</v>
      </c>
      <c r="BT11">
        <v>0.3</v>
      </c>
    </row>
    <row r="12" spans="1:72" x14ac:dyDescent="0.3">
      <c r="A12" t="s">
        <v>112</v>
      </c>
      <c r="B12" t="s">
        <v>113</v>
      </c>
      <c r="C12" s="1" t="str">
        <f t="shared" si="0"/>
        <v>21:1183</v>
      </c>
      <c r="D12" s="1" t="str">
        <f t="shared" si="1"/>
        <v>21:0387</v>
      </c>
      <c r="E12" t="s">
        <v>114</v>
      </c>
      <c r="F12" t="s">
        <v>115</v>
      </c>
      <c r="H12">
        <v>67.189932799999994</v>
      </c>
      <c r="I12">
        <v>-87.801693299999997</v>
      </c>
      <c r="J12" s="1" t="str">
        <f t="shared" si="3"/>
        <v>Till</v>
      </c>
      <c r="K12" s="1" t="str">
        <f t="shared" si="2"/>
        <v>&lt;63 µm size fraction sieving (3)</v>
      </c>
      <c r="L12">
        <v>1</v>
      </c>
      <c r="M12">
        <v>80</v>
      </c>
      <c r="N12">
        <v>7.18</v>
      </c>
      <c r="O12">
        <v>-0.2</v>
      </c>
      <c r="P12">
        <v>-0.1</v>
      </c>
      <c r="Q12">
        <v>791</v>
      </c>
      <c r="R12">
        <v>2</v>
      </c>
      <c r="S12">
        <v>-0.04</v>
      </c>
      <c r="T12">
        <v>1.46</v>
      </c>
      <c r="U12">
        <v>0.22</v>
      </c>
      <c r="V12">
        <v>4</v>
      </c>
      <c r="W12">
        <v>16</v>
      </c>
      <c r="X12">
        <v>0.9</v>
      </c>
      <c r="Y12">
        <v>11.45</v>
      </c>
      <c r="Z12">
        <v>1.39</v>
      </c>
      <c r="AA12">
        <v>16.87</v>
      </c>
      <c r="AB12">
        <v>9.49</v>
      </c>
      <c r="AC12">
        <v>0.02</v>
      </c>
      <c r="AD12">
        <v>4.25</v>
      </c>
      <c r="AE12">
        <v>8.4</v>
      </c>
      <c r="AF12">
        <v>0.36</v>
      </c>
      <c r="AG12">
        <v>164</v>
      </c>
      <c r="AH12">
        <v>0.34</v>
      </c>
      <c r="AI12">
        <v>2.7610000000000001</v>
      </c>
      <c r="AJ12">
        <v>12.19</v>
      </c>
      <c r="AK12">
        <v>8.6</v>
      </c>
      <c r="AL12">
        <v>5.8999999999999997E-2</v>
      </c>
      <c r="AM12">
        <v>31.81</v>
      </c>
      <c r="AN12">
        <v>127.1</v>
      </c>
      <c r="AO12">
        <v>2E-3</v>
      </c>
      <c r="AP12">
        <v>-0.04</v>
      </c>
      <c r="AQ12">
        <v>0.03</v>
      </c>
      <c r="AR12">
        <v>3.8</v>
      </c>
      <c r="AS12">
        <v>-0.3</v>
      </c>
      <c r="AT12">
        <v>1.8</v>
      </c>
      <c r="AU12">
        <v>275</v>
      </c>
      <c r="AV12">
        <v>0.9</v>
      </c>
      <c r="AW12">
        <v>-0.05</v>
      </c>
      <c r="AX12">
        <v>24.9</v>
      </c>
      <c r="AY12">
        <v>0.20899999999999999</v>
      </c>
      <c r="AZ12">
        <v>0.61</v>
      </c>
      <c r="BA12">
        <v>3.5</v>
      </c>
      <c r="BB12">
        <v>30</v>
      </c>
      <c r="BC12">
        <v>0.1</v>
      </c>
      <c r="BD12">
        <v>20.100000000000001</v>
      </c>
      <c r="BE12">
        <v>18.899999999999999</v>
      </c>
      <c r="BF12">
        <v>317.60000000000002</v>
      </c>
      <c r="BG12">
        <v>38.799999999999997</v>
      </c>
      <c r="BH12">
        <v>73.75</v>
      </c>
      <c r="BI12">
        <v>8.3000000000000007</v>
      </c>
      <c r="BJ12">
        <v>30.3</v>
      </c>
      <c r="BK12">
        <v>5.2</v>
      </c>
      <c r="BL12">
        <v>0.9</v>
      </c>
      <c r="BM12">
        <v>4</v>
      </c>
      <c r="BN12">
        <v>0.7</v>
      </c>
      <c r="BO12">
        <v>3.6</v>
      </c>
      <c r="BP12">
        <v>0.7</v>
      </c>
      <c r="BQ12">
        <v>2</v>
      </c>
      <c r="BR12">
        <v>0.3</v>
      </c>
      <c r="BS12">
        <v>2</v>
      </c>
      <c r="BT12">
        <v>0.3</v>
      </c>
    </row>
    <row r="13" spans="1:72" x14ac:dyDescent="0.3">
      <c r="A13" t="s">
        <v>116</v>
      </c>
      <c r="B13" t="s">
        <v>117</v>
      </c>
      <c r="C13" s="1" t="str">
        <f t="shared" si="0"/>
        <v>21:1183</v>
      </c>
      <c r="D13" s="1" t="str">
        <f>HYPERLINK("http://geochem.nrcan.gc.ca/cdogs/content/svy/svy_e.htm", "")</f>
        <v/>
      </c>
      <c r="G13" s="1" t="str">
        <f>HYPERLINK("http://geochem.nrcan.gc.ca/cdogs/content/cr_/cr_00098_e.htm", "98")</f>
        <v>98</v>
      </c>
      <c r="J13" t="s">
        <v>118</v>
      </c>
      <c r="K13" t="s">
        <v>119</v>
      </c>
      <c r="L13">
        <v>8</v>
      </c>
      <c r="M13">
        <v>281</v>
      </c>
      <c r="N13">
        <v>7.88</v>
      </c>
      <c r="O13">
        <v>111.3</v>
      </c>
      <c r="P13">
        <v>-0.1</v>
      </c>
      <c r="Q13">
        <v>394</v>
      </c>
      <c r="R13">
        <v>3</v>
      </c>
      <c r="S13">
        <v>48.67</v>
      </c>
      <c r="T13">
        <v>0.91</v>
      </c>
      <c r="U13">
        <v>0.18</v>
      </c>
      <c r="V13">
        <v>8.1</v>
      </c>
      <c r="W13">
        <v>43</v>
      </c>
      <c r="X13">
        <v>12.6</v>
      </c>
      <c r="Y13">
        <v>244.12</v>
      </c>
      <c r="Z13">
        <v>3.97</v>
      </c>
      <c r="AA13">
        <v>16.010000000000002</v>
      </c>
      <c r="AB13">
        <v>3.84</v>
      </c>
      <c r="AC13">
        <v>0.4</v>
      </c>
      <c r="AD13">
        <v>2.7</v>
      </c>
      <c r="AE13">
        <v>35</v>
      </c>
      <c r="AF13">
        <v>0.73</v>
      </c>
      <c r="AG13">
        <v>489</v>
      </c>
      <c r="AH13">
        <v>15.88</v>
      </c>
      <c r="AI13">
        <v>1.9630000000000001</v>
      </c>
      <c r="AJ13">
        <v>13.87</v>
      </c>
      <c r="AK13">
        <v>17.899999999999999</v>
      </c>
      <c r="AL13">
        <v>9.4E-2</v>
      </c>
      <c r="AM13">
        <v>53.07</v>
      </c>
      <c r="AN13">
        <v>150.19999999999999</v>
      </c>
      <c r="AO13">
        <v>2E-3</v>
      </c>
      <c r="AP13">
        <v>7.0000000000000007E-2</v>
      </c>
      <c r="AQ13">
        <v>1.1000000000000001</v>
      </c>
      <c r="AR13">
        <v>10.199999999999999</v>
      </c>
      <c r="AS13">
        <v>0.7</v>
      </c>
      <c r="AT13">
        <v>12.8</v>
      </c>
      <c r="AU13">
        <v>124</v>
      </c>
      <c r="AV13">
        <v>1.2</v>
      </c>
      <c r="AW13">
        <v>0.23</v>
      </c>
      <c r="AX13">
        <v>19</v>
      </c>
      <c r="AY13">
        <v>0.47299999999999998</v>
      </c>
      <c r="AZ13">
        <v>1.1499999999999999</v>
      </c>
      <c r="BA13">
        <v>4.4000000000000004</v>
      </c>
      <c r="BB13">
        <v>69</v>
      </c>
      <c r="BC13">
        <v>191.6</v>
      </c>
      <c r="BD13">
        <v>18</v>
      </c>
      <c r="BE13">
        <v>72.7</v>
      </c>
      <c r="BF13">
        <v>123.4</v>
      </c>
      <c r="BG13">
        <v>45.1</v>
      </c>
      <c r="BH13">
        <v>88.57</v>
      </c>
      <c r="BI13">
        <v>10.1</v>
      </c>
      <c r="BJ13">
        <v>34.6</v>
      </c>
      <c r="BK13">
        <v>6.5</v>
      </c>
      <c r="BL13">
        <v>1.2</v>
      </c>
      <c r="BM13">
        <v>4.8</v>
      </c>
      <c r="BN13">
        <v>0.8</v>
      </c>
      <c r="BO13">
        <v>4.0999999999999996</v>
      </c>
      <c r="BP13">
        <v>0.7</v>
      </c>
      <c r="BQ13">
        <v>1.9</v>
      </c>
      <c r="BR13">
        <v>0.3</v>
      </c>
      <c r="BS13">
        <v>2</v>
      </c>
      <c r="BT13">
        <v>0.3</v>
      </c>
    </row>
    <row r="14" spans="1:72" x14ac:dyDescent="0.3">
      <c r="A14" t="s">
        <v>120</v>
      </c>
      <c r="B14" t="s">
        <v>121</v>
      </c>
      <c r="C14" s="1" t="str">
        <f t="shared" si="0"/>
        <v>21:1183</v>
      </c>
      <c r="D14" s="1" t="str">
        <f t="shared" ref="D14:D32" si="4">HYPERLINK("http://geochem.nrcan.gc.ca/cdogs/content/svy/svy210387_e.htm", "21:0387")</f>
        <v>21:0387</v>
      </c>
      <c r="E14" t="s">
        <v>122</v>
      </c>
      <c r="F14" t="s">
        <v>123</v>
      </c>
      <c r="H14">
        <v>67.197862400000005</v>
      </c>
      <c r="I14">
        <v>-87.9248355</v>
      </c>
      <c r="J14" s="1" t="str">
        <f t="shared" ref="J14:J32" si="5">HYPERLINK("http://geochem.nrcan.gc.ca/cdogs/content/kwd/kwd020044_e.htm", "Till")</f>
        <v>Till</v>
      </c>
      <c r="K14" s="1" t="str">
        <f t="shared" ref="K14:K32" si="6">HYPERLINK("http://geochem.nrcan.gc.ca/cdogs/content/kwd/kwd080104_e.htm", "&lt;63 µm size fraction sieving (3)")</f>
        <v>&lt;63 µm size fraction sieving (3)</v>
      </c>
      <c r="L14">
        <v>1</v>
      </c>
      <c r="M14">
        <v>166</v>
      </c>
      <c r="N14">
        <v>7.2</v>
      </c>
      <c r="O14">
        <v>0.8</v>
      </c>
      <c r="P14">
        <v>-0.1</v>
      </c>
      <c r="Q14">
        <v>739</v>
      </c>
      <c r="R14">
        <v>2</v>
      </c>
      <c r="S14">
        <v>0.06</v>
      </c>
      <c r="T14">
        <v>1.63</v>
      </c>
      <c r="U14">
        <v>0.26</v>
      </c>
      <c r="V14">
        <v>3.5</v>
      </c>
      <c r="W14">
        <v>17</v>
      </c>
      <c r="X14">
        <v>0.8</v>
      </c>
      <c r="Y14">
        <v>6.1</v>
      </c>
      <c r="Z14">
        <v>1.37</v>
      </c>
      <c r="AA14">
        <v>16.87</v>
      </c>
      <c r="AB14">
        <v>12.04</v>
      </c>
      <c r="AC14">
        <v>0.02</v>
      </c>
      <c r="AD14">
        <v>3.9</v>
      </c>
      <c r="AE14">
        <v>4.2</v>
      </c>
      <c r="AF14">
        <v>0.26</v>
      </c>
      <c r="AG14">
        <v>156</v>
      </c>
      <c r="AH14">
        <v>3.34</v>
      </c>
      <c r="AI14">
        <v>2.992</v>
      </c>
      <c r="AJ14">
        <v>12.63</v>
      </c>
      <c r="AK14">
        <v>8.1999999999999993</v>
      </c>
      <c r="AL14">
        <v>6.3E-2</v>
      </c>
      <c r="AM14">
        <v>32.08</v>
      </c>
      <c r="AN14">
        <v>112.1</v>
      </c>
      <c r="AO14">
        <v>-2E-3</v>
      </c>
      <c r="AP14">
        <v>-0.04</v>
      </c>
      <c r="AQ14">
        <v>0.04</v>
      </c>
      <c r="AR14">
        <v>3.8</v>
      </c>
      <c r="AS14">
        <v>-0.3</v>
      </c>
      <c r="AT14">
        <v>1.7</v>
      </c>
      <c r="AU14">
        <v>286</v>
      </c>
      <c r="AV14">
        <v>1.1000000000000001</v>
      </c>
      <c r="AW14">
        <v>-0.05</v>
      </c>
      <c r="AX14">
        <v>12.5</v>
      </c>
      <c r="AY14">
        <v>0.19800000000000001</v>
      </c>
      <c r="AZ14">
        <v>0.54</v>
      </c>
      <c r="BA14">
        <v>3.6</v>
      </c>
      <c r="BB14">
        <v>31</v>
      </c>
      <c r="BC14">
        <v>0.2</v>
      </c>
      <c r="BD14">
        <v>18.600000000000001</v>
      </c>
      <c r="BE14">
        <v>15.4</v>
      </c>
      <c r="BF14">
        <v>404.6</v>
      </c>
      <c r="BG14">
        <v>24.1</v>
      </c>
      <c r="BH14">
        <v>46.7</v>
      </c>
      <c r="BI14">
        <v>5.8</v>
      </c>
      <c r="BJ14">
        <v>20.5</v>
      </c>
      <c r="BK14">
        <v>4.2</v>
      </c>
      <c r="BL14">
        <v>0.9</v>
      </c>
      <c r="BM14">
        <v>3.5</v>
      </c>
      <c r="BN14">
        <v>0.6</v>
      </c>
      <c r="BO14">
        <v>3</v>
      </c>
      <c r="BP14">
        <v>0.7</v>
      </c>
      <c r="BQ14">
        <v>1.8</v>
      </c>
      <c r="BR14">
        <v>0.3</v>
      </c>
      <c r="BS14">
        <v>2</v>
      </c>
      <c r="BT14">
        <v>0.3</v>
      </c>
    </row>
    <row r="15" spans="1:72" x14ac:dyDescent="0.3">
      <c r="A15" t="s">
        <v>124</v>
      </c>
      <c r="B15" t="s">
        <v>125</v>
      </c>
      <c r="C15" s="1" t="str">
        <f t="shared" si="0"/>
        <v>21:1183</v>
      </c>
      <c r="D15" s="1" t="str">
        <f t="shared" si="4"/>
        <v>21:0387</v>
      </c>
      <c r="E15" t="s">
        <v>126</v>
      </c>
      <c r="F15" t="s">
        <v>127</v>
      </c>
      <c r="H15">
        <v>66.486717799999994</v>
      </c>
      <c r="I15">
        <v>-87.157676699999996</v>
      </c>
      <c r="J15" s="1" t="str">
        <f t="shared" si="5"/>
        <v>Till</v>
      </c>
      <c r="K15" s="1" t="str">
        <f t="shared" si="6"/>
        <v>&lt;63 µm size fraction sieving (3)</v>
      </c>
      <c r="L15">
        <v>1</v>
      </c>
      <c r="M15">
        <v>116</v>
      </c>
      <c r="N15">
        <v>7.67</v>
      </c>
      <c r="O15">
        <v>1.2</v>
      </c>
      <c r="P15">
        <v>-0.1</v>
      </c>
      <c r="Q15">
        <v>593</v>
      </c>
      <c r="R15">
        <v>1</v>
      </c>
      <c r="S15">
        <v>0.04</v>
      </c>
      <c r="T15">
        <v>1.8</v>
      </c>
      <c r="U15">
        <v>0.23</v>
      </c>
      <c r="V15">
        <v>2.2999999999999998</v>
      </c>
      <c r="W15">
        <v>14</v>
      </c>
      <c r="X15">
        <v>0.5</v>
      </c>
      <c r="Y15">
        <v>4.42</v>
      </c>
      <c r="Z15">
        <v>1.07</v>
      </c>
      <c r="AA15">
        <v>16.600000000000001</v>
      </c>
      <c r="AB15">
        <v>8.41</v>
      </c>
      <c r="AC15">
        <v>-0.01</v>
      </c>
      <c r="AD15">
        <v>1.97</v>
      </c>
      <c r="AE15">
        <v>3.4</v>
      </c>
      <c r="AF15">
        <v>0.16</v>
      </c>
      <c r="AG15">
        <v>104</v>
      </c>
      <c r="AH15">
        <v>0.83</v>
      </c>
      <c r="AI15">
        <v>3.774</v>
      </c>
      <c r="AJ15">
        <v>4.34</v>
      </c>
      <c r="AK15">
        <v>6.9</v>
      </c>
      <c r="AL15">
        <v>4.7E-2</v>
      </c>
      <c r="AM15">
        <v>21.68</v>
      </c>
      <c r="AN15">
        <v>47.9</v>
      </c>
      <c r="AO15">
        <v>-2E-3</v>
      </c>
      <c r="AP15">
        <v>-0.04</v>
      </c>
      <c r="AQ15">
        <v>-0.02</v>
      </c>
      <c r="AR15">
        <v>2.7</v>
      </c>
      <c r="AS15">
        <v>-0.3</v>
      </c>
      <c r="AT15">
        <v>0.7</v>
      </c>
      <c r="AU15">
        <v>354</v>
      </c>
      <c r="AV15">
        <v>0.4</v>
      </c>
      <c r="AW15">
        <v>0.11</v>
      </c>
      <c r="AX15">
        <v>8.1999999999999993</v>
      </c>
      <c r="AY15">
        <v>0.11799999999999999</v>
      </c>
      <c r="AZ15">
        <v>0.22</v>
      </c>
      <c r="BA15">
        <v>1.9</v>
      </c>
      <c r="BB15">
        <v>23</v>
      </c>
      <c r="BC15">
        <v>0.1</v>
      </c>
      <c r="BD15">
        <v>10.4</v>
      </c>
      <c r="BE15">
        <v>11.8</v>
      </c>
      <c r="BF15">
        <v>299.8</v>
      </c>
      <c r="BG15">
        <v>14.1</v>
      </c>
      <c r="BH15">
        <v>29.34</v>
      </c>
      <c r="BI15">
        <v>3.4</v>
      </c>
      <c r="BJ15">
        <v>12.2</v>
      </c>
      <c r="BK15">
        <v>2.5</v>
      </c>
      <c r="BL15">
        <v>0.7</v>
      </c>
      <c r="BM15">
        <v>2.2000000000000002</v>
      </c>
      <c r="BN15">
        <v>0.4</v>
      </c>
      <c r="BO15">
        <v>1.7</v>
      </c>
      <c r="BP15">
        <v>0.4</v>
      </c>
      <c r="BQ15">
        <v>1</v>
      </c>
      <c r="BR15">
        <v>0.2</v>
      </c>
      <c r="BS15">
        <v>1</v>
      </c>
      <c r="BT15">
        <v>0.2</v>
      </c>
    </row>
    <row r="16" spans="1:72" x14ac:dyDescent="0.3">
      <c r="A16" t="s">
        <v>128</v>
      </c>
      <c r="B16" t="s">
        <v>129</v>
      </c>
      <c r="C16" s="1" t="str">
        <f t="shared" si="0"/>
        <v>21:1183</v>
      </c>
      <c r="D16" s="1" t="str">
        <f t="shared" si="4"/>
        <v>21:0387</v>
      </c>
      <c r="E16" t="s">
        <v>130</v>
      </c>
      <c r="F16" t="s">
        <v>131</v>
      </c>
      <c r="H16">
        <v>66.456678400000001</v>
      </c>
      <c r="I16">
        <v>-87.387292200000005</v>
      </c>
      <c r="J16" s="1" t="str">
        <f t="shared" si="5"/>
        <v>Till</v>
      </c>
      <c r="K16" s="1" t="str">
        <f t="shared" si="6"/>
        <v>&lt;63 µm size fraction sieving (3)</v>
      </c>
      <c r="L16">
        <v>1</v>
      </c>
      <c r="M16">
        <v>129</v>
      </c>
      <c r="N16">
        <v>7.86</v>
      </c>
      <c r="O16">
        <v>0.8</v>
      </c>
      <c r="P16">
        <v>-0.1</v>
      </c>
      <c r="Q16">
        <v>845</v>
      </c>
      <c r="R16">
        <v>2</v>
      </c>
      <c r="S16">
        <v>-0.04</v>
      </c>
      <c r="T16">
        <v>1.67</v>
      </c>
      <c r="U16">
        <v>0.21</v>
      </c>
      <c r="V16">
        <v>1.9</v>
      </c>
      <c r="W16">
        <v>11</v>
      </c>
      <c r="X16">
        <v>0.7</v>
      </c>
      <c r="Y16">
        <v>2.85</v>
      </c>
      <c r="Z16">
        <v>1.02</v>
      </c>
      <c r="AA16">
        <v>18.37</v>
      </c>
      <c r="AB16">
        <v>8.8000000000000007</v>
      </c>
      <c r="AC16">
        <v>-0.01</v>
      </c>
      <c r="AD16">
        <v>3.13</v>
      </c>
      <c r="AE16">
        <v>3.6</v>
      </c>
      <c r="AF16">
        <v>0.16</v>
      </c>
      <c r="AG16">
        <v>144</v>
      </c>
      <c r="AH16">
        <v>0.27</v>
      </c>
      <c r="AI16">
        <v>3.6150000000000002</v>
      </c>
      <c r="AJ16">
        <v>6.5</v>
      </c>
      <c r="AK16">
        <v>4.2</v>
      </c>
      <c r="AL16">
        <v>5.8999999999999997E-2</v>
      </c>
      <c r="AM16">
        <v>28.5</v>
      </c>
      <c r="AN16">
        <v>76.2</v>
      </c>
      <c r="AO16">
        <v>-2E-3</v>
      </c>
      <c r="AP16">
        <v>-0.04</v>
      </c>
      <c r="AQ16">
        <v>0.03</v>
      </c>
      <c r="AR16">
        <v>2.5</v>
      </c>
      <c r="AS16">
        <v>-0.3</v>
      </c>
      <c r="AT16">
        <v>1</v>
      </c>
      <c r="AU16">
        <v>384</v>
      </c>
      <c r="AV16">
        <v>0.5</v>
      </c>
      <c r="AW16">
        <v>-0.05</v>
      </c>
      <c r="AX16">
        <v>10.199999999999999</v>
      </c>
      <c r="AY16">
        <v>0.14199999999999999</v>
      </c>
      <c r="AZ16">
        <v>0.38</v>
      </c>
      <c r="BA16">
        <v>2.2000000000000002</v>
      </c>
      <c r="BB16">
        <v>22</v>
      </c>
      <c r="BC16">
        <v>0.1</v>
      </c>
      <c r="BD16">
        <v>11.7</v>
      </c>
      <c r="BE16">
        <v>12.6</v>
      </c>
      <c r="BF16">
        <v>318.7</v>
      </c>
      <c r="BG16">
        <v>20.8</v>
      </c>
      <c r="BH16">
        <v>45.56</v>
      </c>
      <c r="BI16">
        <v>5.0999999999999996</v>
      </c>
      <c r="BJ16">
        <v>18.3</v>
      </c>
      <c r="BK16">
        <v>3.4</v>
      </c>
      <c r="BL16">
        <v>0.8</v>
      </c>
      <c r="BM16">
        <v>2.9</v>
      </c>
      <c r="BN16">
        <v>0.4</v>
      </c>
      <c r="BO16">
        <v>2.2000000000000002</v>
      </c>
      <c r="BP16">
        <v>0.5</v>
      </c>
      <c r="BQ16">
        <v>1.2</v>
      </c>
      <c r="BR16">
        <v>0.2</v>
      </c>
      <c r="BS16">
        <v>1.2</v>
      </c>
      <c r="BT16">
        <v>0.2</v>
      </c>
    </row>
    <row r="17" spans="1:72" x14ac:dyDescent="0.3">
      <c r="A17" t="s">
        <v>132</v>
      </c>
      <c r="B17" t="s">
        <v>133</v>
      </c>
      <c r="C17" s="1" t="str">
        <f t="shared" si="0"/>
        <v>21:1183</v>
      </c>
      <c r="D17" s="1" t="str">
        <f t="shared" si="4"/>
        <v>21:0387</v>
      </c>
      <c r="E17" t="s">
        <v>134</v>
      </c>
      <c r="F17" t="s">
        <v>135</v>
      </c>
      <c r="H17">
        <v>66.452058600000001</v>
      </c>
      <c r="I17">
        <v>-87.3908019</v>
      </c>
      <c r="J17" s="1" t="str">
        <f t="shared" si="5"/>
        <v>Till</v>
      </c>
      <c r="K17" s="1" t="str">
        <f t="shared" si="6"/>
        <v>&lt;63 µm size fraction sieving (3)</v>
      </c>
      <c r="L17">
        <v>1</v>
      </c>
      <c r="M17">
        <v>101</v>
      </c>
      <c r="N17">
        <v>8.24</v>
      </c>
      <c r="O17">
        <v>0.5</v>
      </c>
      <c r="P17">
        <v>-0.1</v>
      </c>
      <c r="Q17">
        <v>854</v>
      </c>
      <c r="R17">
        <v>2</v>
      </c>
      <c r="S17">
        <v>-0.04</v>
      </c>
      <c r="T17">
        <v>1.69</v>
      </c>
      <c r="U17">
        <v>0.26</v>
      </c>
      <c r="V17">
        <v>2.2000000000000002</v>
      </c>
      <c r="W17">
        <v>15</v>
      </c>
      <c r="X17">
        <v>0.7</v>
      </c>
      <c r="Y17">
        <v>4.54</v>
      </c>
      <c r="Z17">
        <v>1.1000000000000001</v>
      </c>
      <c r="AA17">
        <v>18.8</v>
      </c>
      <c r="AB17">
        <v>9.07</v>
      </c>
      <c r="AC17">
        <v>0.01</v>
      </c>
      <c r="AD17">
        <v>3.34</v>
      </c>
      <c r="AE17">
        <v>7.9</v>
      </c>
      <c r="AF17">
        <v>0.21</v>
      </c>
      <c r="AG17">
        <v>128</v>
      </c>
      <c r="AH17">
        <v>0.68</v>
      </c>
      <c r="AI17">
        <v>3.6459999999999999</v>
      </c>
      <c r="AJ17">
        <v>7.64</v>
      </c>
      <c r="AK17">
        <v>8</v>
      </c>
      <c r="AL17">
        <v>0.06</v>
      </c>
      <c r="AM17">
        <v>30.37</v>
      </c>
      <c r="AN17">
        <v>90.7</v>
      </c>
      <c r="AO17">
        <v>6.0000000000000001E-3</v>
      </c>
      <c r="AP17">
        <v>-0.04</v>
      </c>
      <c r="AQ17">
        <v>-0.02</v>
      </c>
      <c r="AR17">
        <v>2.8</v>
      </c>
      <c r="AS17">
        <v>-0.3</v>
      </c>
      <c r="AT17">
        <v>1.1000000000000001</v>
      </c>
      <c r="AU17">
        <v>399</v>
      </c>
      <c r="AV17">
        <v>0.5</v>
      </c>
      <c r="AW17">
        <v>0.06</v>
      </c>
      <c r="AX17">
        <v>16</v>
      </c>
      <c r="AY17">
        <v>0.16500000000000001</v>
      </c>
      <c r="AZ17">
        <v>0.41</v>
      </c>
      <c r="BA17">
        <v>2.8</v>
      </c>
      <c r="BB17">
        <v>22</v>
      </c>
      <c r="BC17">
        <v>0.2</v>
      </c>
      <c r="BD17">
        <v>13</v>
      </c>
      <c r="BE17">
        <v>17.5</v>
      </c>
      <c r="BF17">
        <v>313.3</v>
      </c>
      <c r="BG17">
        <v>37.6</v>
      </c>
      <c r="BH17">
        <v>69.5</v>
      </c>
      <c r="BI17">
        <v>7.7</v>
      </c>
      <c r="BJ17">
        <v>24</v>
      </c>
      <c r="BK17">
        <v>4.4000000000000004</v>
      </c>
      <c r="BL17">
        <v>0.8</v>
      </c>
      <c r="BM17">
        <v>3.1</v>
      </c>
      <c r="BN17">
        <v>0.5</v>
      </c>
      <c r="BO17">
        <v>2.7</v>
      </c>
      <c r="BP17">
        <v>0.4</v>
      </c>
      <c r="BQ17">
        <v>1.3</v>
      </c>
      <c r="BR17">
        <v>0.2</v>
      </c>
      <c r="BS17">
        <v>1.3</v>
      </c>
      <c r="BT17">
        <v>0.2</v>
      </c>
    </row>
    <row r="18" spans="1:72" x14ac:dyDescent="0.3">
      <c r="A18" t="s">
        <v>136</v>
      </c>
      <c r="B18" t="s">
        <v>137</v>
      </c>
      <c r="C18" s="1" t="str">
        <f t="shared" si="0"/>
        <v>21:1183</v>
      </c>
      <c r="D18" s="1" t="str">
        <f t="shared" si="4"/>
        <v>21:0387</v>
      </c>
      <c r="E18" t="s">
        <v>138</v>
      </c>
      <c r="F18" t="s">
        <v>139</v>
      </c>
      <c r="H18">
        <v>66.499197100000004</v>
      </c>
      <c r="I18">
        <v>-87.3442553</v>
      </c>
      <c r="J18" s="1" t="str">
        <f t="shared" si="5"/>
        <v>Till</v>
      </c>
      <c r="K18" s="1" t="str">
        <f t="shared" si="6"/>
        <v>&lt;63 µm size fraction sieving (3)</v>
      </c>
      <c r="L18">
        <v>1</v>
      </c>
      <c r="M18">
        <v>123</v>
      </c>
      <c r="N18">
        <v>8</v>
      </c>
      <c r="O18">
        <v>0.7</v>
      </c>
      <c r="P18">
        <v>-0.1</v>
      </c>
      <c r="Q18">
        <v>801</v>
      </c>
      <c r="R18">
        <v>2</v>
      </c>
      <c r="S18">
        <v>-0.04</v>
      </c>
      <c r="T18">
        <v>1.7</v>
      </c>
      <c r="U18">
        <v>0.23</v>
      </c>
      <c r="V18">
        <v>2.6</v>
      </c>
      <c r="W18">
        <v>14</v>
      </c>
      <c r="X18">
        <v>0.6</v>
      </c>
      <c r="Y18">
        <v>4.7300000000000004</v>
      </c>
      <c r="Z18">
        <v>1.03</v>
      </c>
      <c r="AA18">
        <v>17.41</v>
      </c>
      <c r="AB18">
        <v>8.82</v>
      </c>
      <c r="AC18">
        <v>0.01</v>
      </c>
      <c r="AD18">
        <v>3.08</v>
      </c>
      <c r="AE18">
        <v>4.5999999999999996</v>
      </c>
      <c r="AF18">
        <v>0.18</v>
      </c>
      <c r="AG18">
        <v>118</v>
      </c>
      <c r="AH18">
        <v>0.6</v>
      </c>
      <c r="AI18">
        <v>3.6230000000000002</v>
      </c>
      <c r="AJ18">
        <v>6.41</v>
      </c>
      <c r="AK18">
        <v>6.5</v>
      </c>
      <c r="AL18">
        <v>5.3999999999999999E-2</v>
      </c>
      <c r="AM18">
        <v>28.76</v>
      </c>
      <c r="AN18">
        <v>73.8</v>
      </c>
      <c r="AO18">
        <v>-2E-3</v>
      </c>
      <c r="AP18">
        <v>-0.04</v>
      </c>
      <c r="AQ18">
        <v>-0.02</v>
      </c>
      <c r="AR18">
        <v>2.6</v>
      </c>
      <c r="AS18">
        <v>-0.3</v>
      </c>
      <c r="AT18">
        <v>1</v>
      </c>
      <c r="AU18">
        <v>373</v>
      </c>
      <c r="AV18">
        <v>0.5</v>
      </c>
      <c r="AW18">
        <v>-0.05</v>
      </c>
      <c r="AX18">
        <v>13.2</v>
      </c>
      <c r="AY18">
        <v>0.14599999999999999</v>
      </c>
      <c r="AZ18">
        <v>0.37</v>
      </c>
      <c r="BA18">
        <v>2.4</v>
      </c>
      <c r="BB18">
        <v>21</v>
      </c>
      <c r="BC18">
        <v>0.1</v>
      </c>
      <c r="BD18">
        <v>12</v>
      </c>
      <c r="BE18">
        <v>14.5</v>
      </c>
      <c r="BF18">
        <v>309</v>
      </c>
      <c r="BG18">
        <v>25.7</v>
      </c>
      <c r="BH18">
        <v>58.44</v>
      </c>
      <c r="BI18">
        <v>6.2</v>
      </c>
      <c r="BJ18">
        <v>20.9</v>
      </c>
      <c r="BK18">
        <v>3.8</v>
      </c>
      <c r="BL18">
        <v>0.8</v>
      </c>
      <c r="BM18">
        <v>3</v>
      </c>
      <c r="BN18">
        <v>0.4</v>
      </c>
      <c r="BO18">
        <v>2</v>
      </c>
      <c r="BP18">
        <v>0.5</v>
      </c>
      <c r="BQ18">
        <v>1.1000000000000001</v>
      </c>
      <c r="BR18">
        <v>0.2</v>
      </c>
      <c r="BS18">
        <v>1.2</v>
      </c>
      <c r="BT18">
        <v>0.2</v>
      </c>
    </row>
    <row r="19" spans="1:72" x14ac:dyDescent="0.3">
      <c r="A19" t="s">
        <v>140</v>
      </c>
      <c r="B19" t="s">
        <v>141</v>
      </c>
      <c r="C19" s="1" t="str">
        <f t="shared" si="0"/>
        <v>21:1183</v>
      </c>
      <c r="D19" s="1" t="str">
        <f t="shared" si="4"/>
        <v>21:0387</v>
      </c>
      <c r="E19" t="s">
        <v>142</v>
      </c>
      <c r="F19" t="s">
        <v>143</v>
      </c>
      <c r="H19">
        <v>67.266980799999999</v>
      </c>
      <c r="I19">
        <v>-87.391950300000005</v>
      </c>
      <c r="J19" s="1" t="str">
        <f t="shared" si="5"/>
        <v>Till</v>
      </c>
      <c r="K19" s="1" t="str">
        <f t="shared" si="6"/>
        <v>&lt;63 µm size fraction sieving (3)</v>
      </c>
      <c r="L19">
        <v>1</v>
      </c>
      <c r="M19">
        <v>153</v>
      </c>
      <c r="N19">
        <v>7.74</v>
      </c>
      <c r="O19">
        <v>2.5</v>
      </c>
      <c r="P19">
        <v>-0.1</v>
      </c>
      <c r="Q19">
        <v>736</v>
      </c>
      <c r="R19">
        <v>2</v>
      </c>
      <c r="S19">
        <v>0.08</v>
      </c>
      <c r="T19">
        <v>2.31</v>
      </c>
      <c r="U19">
        <v>0.28999999999999998</v>
      </c>
      <c r="V19">
        <v>7.7</v>
      </c>
      <c r="W19">
        <v>31</v>
      </c>
      <c r="X19">
        <v>1.5</v>
      </c>
      <c r="Y19">
        <v>8.24</v>
      </c>
      <c r="Z19">
        <v>2.27</v>
      </c>
      <c r="AA19">
        <v>17.38</v>
      </c>
      <c r="AB19">
        <v>12.35</v>
      </c>
      <c r="AC19">
        <v>0.01</v>
      </c>
      <c r="AD19">
        <v>3.31</v>
      </c>
      <c r="AE19">
        <v>16.100000000000001</v>
      </c>
      <c r="AF19">
        <v>0.84</v>
      </c>
      <c r="AG19">
        <v>313</v>
      </c>
      <c r="AH19">
        <v>0.54</v>
      </c>
      <c r="AI19">
        <v>3.0030000000000001</v>
      </c>
      <c r="AJ19">
        <v>14.85</v>
      </c>
      <c r="AK19">
        <v>18.2</v>
      </c>
      <c r="AL19">
        <v>9.4E-2</v>
      </c>
      <c r="AM19">
        <v>28.2</v>
      </c>
      <c r="AN19">
        <v>109.3</v>
      </c>
      <c r="AO19">
        <v>-2E-3</v>
      </c>
      <c r="AP19">
        <v>-0.04</v>
      </c>
      <c r="AQ19">
        <v>0.04</v>
      </c>
      <c r="AR19">
        <v>6.3</v>
      </c>
      <c r="AS19">
        <v>0.3</v>
      </c>
      <c r="AT19">
        <v>2.1</v>
      </c>
      <c r="AU19">
        <v>299</v>
      </c>
      <c r="AV19">
        <v>1.2</v>
      </c>
      <c r="AW19">
        <v>0.14000000000000001</v>
      </c>
      <c r="AX19">
        <v>21.4</v>
      </c>
      <c r="AY19">
        <v>0.29099999999999998</v>
      </c>
      <c r="AZ19">
        <v>0.52</v>
      </c>
      <c r="BA19">
        <v>3.8</v>
      </c>
      <c r="BB19">
        <v>50</v>
      </c>
      <c r="BC19">
        <v>0.2</v>
      </c>
      <c r="BD19">
        <v>24.2</v>
      </c>
      <c r="BE19">
        <v>35.700000000000003</v>
      </c>
      <c r="BF19">
        <v>424.3</v>
      </c>
      <c r="BG19">
        <v>47.7</v>
      </c>
      <c r="BH19">
        <v>92.91</v>
      </c>
      <c r="BI19">
        <v>10.4</v>
      </c>
      <c r="BJ19">
        <v>36.1</v>
      </c>
      <c r="BK19">
        <v>6.3</v>
      </c>
      <c r="BL19">
        <v>1.4</v>
      </c>
      <c r="BM19">
        <v>4.9000000000000004</v>
      </c>
      <c r="BN19">
        <v>0.7</v>
      </c>
      <c r="BO19">
        <v>4</v>
      </c>
      <c r="BP19">
        <v>0.9</v>
      </c>
      <c r="BQ19">
        <v>2.5</v>
      </c>
      <c r="BR19">
        <v>0.3</v>
      </c>
      <c r="BS19">
        <v>2.2000000000000002</v>
      </c>
      <c r="BT19">
        <v>0.4</v>
      </c>
    </row>
    <row r="20" spans="1:72" x14ac:dyDescent="0.3">
      <c r="A20" t="s">
        <v>144</v>
      </c>
      <c r="B20" t="s">
        <v>145</v>
      </c>
      <c r="C20" s="1" t="str">
        <f t="shared" si="0"/>
        <v>21:1183</v>
      </c>
      <c r="D20" s="1" t="str">
        <f t="shared" si="4"/>
        <v>21:0387</v>
      </c>
      <c r="E20" t="s">
        <v>146</v>
      </c>
      <c r="F20" t="s">
        <v>147</v>
      </c>
      <c r="H20">
        <v>67.310189100000002</v>
      </c>
      <c r="I20">
        <v>-87.4883746</v>
      </c>
      <c r="J20" s="1" t="str">
        <f t="shared" si="5"/>
        <v>Till</v>
      </c>
      <c r="K20" s="1" t="str">
        <f t="shared" si="6"/>
        <v>&lt;63 µm size fraction sieving (3)</v>
      </c>
      <c r="L20">
        <v>1</v>
      </c>
      <c r="M20">
        <v>71</v>
      </c>
      <c r="N20">
        <v>8.17</v>
      </c>
      <c r="O20">
        <v>2.1</v>
      </c>
      <c r="P20">
        <v>-0.1</v>
      </c>
      <c r="Q20">
        <v>809</v>
      </c>
      <c r="R20">
        <v>2</v>
      </c>
      <c r="S20">
        <v>7.0000000000000007E-2</v>
      </c>
      <c r="T20">
        <v>2.67</v>
      </c>
      <c r="U20">
        <v>0.16</v>
      </c>
      <c r="V20">
        <v>11.8</v>
      </c>
      <c r="W20">
        <v>45</v>
      </c>
      <c r="X20">
        <v>2.7</v>
      </c>
      <c r="Y20">
        <v>17.829999999999998</v>
      </c>
      <c r="Z20">
        <v>2.83</v>
      </c>
      <c r="AA20">
        <v>20.69</v>
      </c>
      <c r="AB20">
        <v>5.14</v>
      </c>
      <c r="AC20">
        <v>0.04</v>
      </c>
      <c r="AD20">
        <v>3.51</v>
      </c>
      <c r="AE20">
        <v>39.700000000000003</v>
      </c>
      <c r="AF20">
        <v>1.27</v>
      </c>
      <c r="AG20">
        <v>471</v>
      </c>
      <c r="AH20">
        <v>1.46</v>
      </c>
      <c r="AI20">
        <v>2.681</v>
      </c>
      <c r="AJ20">
        <v>14.75</v>
      </c>
      <c r="AK20">
        <v>31.6</v>
      </c>
      <c r="AL20">
        <v>0.08</v>
      </c>
      <c r="AM20">
        <v>32.81</v>
      </c>
      <c r="AN20">
        <v>160.1</v>
      </c>
      <c r="AO20">
        <v>-2E-3</v>
      </c>
      <c r="AP20">
        <v>-0.04</v>
      </c>
      <c r="AQ20">
        <v>0.03</v>
      </c>
      <c r="AR20">
        <v>7.7</v>
      </c>
      <c r="AS20">
        <v>-0.3</v>
      </c>
      <c r="AT20">
        <v>2.2999999999999998</v>
      </c>
      <c r="AU20">
        <v>284</v>
      </c>
      <c r="AV20">
        <v>1.1000000000000001</v>
      </c>
      <c r="AW20">
        <v>0.28000000000000003</v>
      </c>
      <c r="AX20">
        <v>35.9</v>
      </c>
      <c r="AY20">
        <v>0.33300000000000002</v>
      </c>
      <c r="AZ20">
        <v>0.77</v>
      </c>
      <c r="BA20">
        <v>4</v>
      </c>
      <c r="BB20">
        <v>51</v>
      </c>
      <c r="BC20">
        <v>0.5</v>
      </c>
      <c r="BD20">
        <v>21.9</v>
      </c>
      <c r="BE20">
        <v>64</v>
      </c>
      <c r="BF20">
        <v>176.4</v>
      </c>
      <c r="BG20">
        <v>76.400000000000006</v>
      </c>
      <c r="BH20">
        <v>142.05000000000001</v>
      </c>
      <c r="BI20">
        <v>15.3</v>
      </c>
      <c r="BJ20">
        <v>47.1</v>
      </c>
      <c r="BK20">
        <v>7.6</v>
      </c>
      <c r="BL20">
        <v>1.2</v>
      </c>
      <c r="BM20">
        <v>5.5</v>
      </c>
      <c r="BN20">
        <v>0.8</v>
      </c>
      <c r="BO20">
        <v>3.8</v>
      </c>
      <c r="BP20">
        <v>0.8</v>
      </c>
      <c r="BQ20">
        <v>2.2999999999999998</v>
      </c>
      <c r="BR20">
        <v>0.3</v>
      </c>
      <c r="BS20">
        <v>2.1</v>
      </c>
      <c r="BT20">
        <v>0.3</v>
      </c>
    </row>
    <row r="21" spans="1:72" x14ac:dyDescent="0.3">
      <c r="A21" t="s">
        <v>148</v>
      </c>
      <c r="B21" t="s">
        <v>149</v>
      </c>
      <c r="C21" s="1" t="str">
        <f t="shared" si="0"/>
        <v>21:1183</v>
      </c>
      <c r="D21" s="1" t="str">
        <f t="shared" si="4"/>
        <v>21:0387</v>
      </c>
      <c r="E21" t="s">
        <v>150</v>
      </c>
      <c r="F21" t="s">
        <v>151</v>
      </c>
      <c r="H21">
        <v>67.219462100000001</v>
      </c>
      <c r="I21">
        <v>-87.632824400000004</v>
      </c>
      <c r="J21" s="1" t="str">
        <f t="shared" si="5"/>
        <v>Till</v>
      </c>
      <c r="K21" s="1" t="str">
        <f t="shared" si="6"/>
        <v>&lt;63 µm size fraction sieving (3)</v>
      </c>
      <c r="L21">
        <v>1</v>
      </c>
      <c r="M21">
        <v>115</v>
      </c>
      <c r="N21">
        <v>6.81</v>
      </c>
      <c r="O21">
        <v>1.7</v>
      </c>
      <c r="P21">
        <v>-0.1</v>
      </c>
      <c r="Q21">
        <v>731</v>
      </c>
      <c r="R21">
        <v>2</v>
      </c>
      <c r="S21">
        <v>-0.04</v>
      </c>
      <c r="T21">
        <v>1.55</v>
      </c>
      <c r="U21">
        <v>0.26</v>
      </c>
      <c r="V21">
        <v>2.9</v>
      </c>
      <c r="W21">
        <v>13</v>
      </c>
      <c r="X21">
        <v>0.7</v>
      </c>
      <c r="Y21">
        <v>4.66</v>
      </c>
      <c r="Z21">
        <v>1.48</v>
      </c>
      <c r="AA21">
        <v>14.28</v>
      </c>
      <c r="AB21">
        <v>10.15</v>
      </c>
      <c r="AC21">
        <v>-0.01</v>
      </c>
      <c r="AD21">
        <v>2.91</v>
      </c>
      <c r="AE21">
        <v>3.6</v>
      </c>
      <c r="AF21">
        <v>0.22</v>
      </c>
      <c r="AG21">
        <v>139</v>
      </c>
      <c r="AH21">
        <v>0.45</v>
      </c>
      <c r="AI21">
        <v>2.84</v>
      </c>
      <c r="AJ21">
        <v>9.92</v>
      </c>
      <c r="AK21">
        <v>6.2</v>
      </c>
      <c r="AL21">
        <v>5.6000000000000001E-2</v>
      </c>
      <c r="AM21">
        <v>28.07</v>
      </c>
      <c r="AN21">
        <v>90.7</v>
      </c>
      <c r="AO21">
        <v>-2E-3</v>
      </c>
      <c r="AP21">
        <v>-0.04</v>
      </c>
      <c r="AQ21">
        <v>0.02</v>
      </c>
      <c r="AR21">
        <v>2.9</v>
      </c>
      <c r="AS21">
        <v>-0.3</v>
      </c>
      <c r="AT21">
        <v>1.4</v>
      </c>
      <c r="AU21">
        <v>280</v>
      </c>
      <c r="AV21">
        <v>0.8</v>
      </c>
      <c r="AW21">
        <v>-0.05</v>
      </c>
      <c r="AX21">
        <v>10.199999999999999</v>
      </c>
      <c r="AY21">
        <v>0.184</v>
      </c>
      <c r="AZ21">
        <v>0.43</v>
      </c>
      <c r="BA21">
        <v>2.6</v>
      </c>
      <c r="BB21">
        <v>33</v>
      </c>
      <c r="BC21">
        <v>0.1</v>
      </c>
      <c r="BD21">
        <v>15.4</v>
      </c>
      <c r="BE21">
        <v>12</v>
      </c>
      <c r="BF21">
        <v>348.9</v>
      </c>
      <c r="BG21">
        <v>22.8</v>
      </c>
      <c r="BH21">
        <v>47.46</v>
      </c>
      <c r="BI21">
        <v>5.4</v>
      </c>
      <c r="BJ21">
        <v>19.399999999999999</v>
      </c>
      <c r="BK21">
        <v>4.2</v>
      </c>
      <c r="BL21">
        <v>0.8</v>
      </c>
      <c r="BM21">
        <v>3.2</v>
      </c>
      <c r="BN21">
        <v>0.5</v>
      </c>
      <c r="BO21">
        <v>2.4</v>
      </c>
      <c r="BP21">
        <v>0.6</v>
      </c>
      <c r="BQ21">
        <v>1.6</v>
      </c>
      <c r="BR21">
        <v>0.2</v>
      </c>
      <c r="BS21">
        <v>1.6</v>
      </c>
      <c r="BT21">
        <v>0.3</v>
      </c>
    </row>
    <row r="22" spans="1:72" x14ac:dyDescent="0.3">
      <c r="A22" t="s">
        <v>152</v>
      </c>
      <c r="B22" t="s">
        <v>153</v>
      </c>
      <c r="C22" s="1" t="str">
        <f t="shared" si="0"/>
        <v>21:1183</v>
      </c>
      <c r="D22" s="1" t="str">
        <f t="shared" si="4"/>
        <v>21:0387</v>
      </c>
      <c r="E22" t="s">
        <v>154</v>
      </c>
      <c r="F22" t="s">
        <v>155</v>
      </c>
      <c r="H22">
        <v>67.2159324</v>
      </c>
      <c r="I22">
        <v>-87.496343100000004</v>
      </c>
      <c r="J22" s="1" t="str">
        <f t="shared" si="5"/>
        <v>Till</v>
      </c>
      <c r="K22" s="1" t="str">
        <f t="shared" si="6"/>
        <v>&lt;63 µm size fraction sieving (3)</v>
      </c>
      <c r="L22">
        <v>1</v>
      </c>
      <c r="M22">
        <v>49</v>
      </c>
      <c r="N22">
        <v>7.65</v>
      </c>
      <c r="O22">
        <v>1.6</v>
      </c>
      <c r="P22">
        <v>-0.1</v>
      </c>
      <c r="Q22">
        <v>793</v>
      </c>
      <c r="R22">
        <v>2</v>
      </c>
      <c r="S22">
        <v>7.0000000000000007E-2</v>
      </c>
      <c r="T22">
        <v>1.79</v>
      </c>
      <c r="U22">
        <v>0.28999999999999998</v>
      </c>
      <c r="V22">
        <v>6.6</v>
      </c>
      <c r="W22">
        <v>30</v>
      </c>
      <c r="X22">
        <v>1.5</v>
      </c>
      <c r="Y22">
        <v>9.44</v>
      </c>
      <c r="Z22">
        <v>1.9</v>
      </c>
      <c r="AA22">
        <v>18.91</v>
      </c>
      <c r="AB22">
        <v>7.61</v>
      </c>
      <c r="AC22">
        <v>0.02</v>
      </c>
      <c r="AD22">
        <v>4.34</v>
      </c>
      <c r="AE22">
        <v>17.7</v>
      </c>
      <c r="AF22">
        <v>0.61</v>
      </c>
      <c r="AG22">
        <v>272</v>
      </c>
      <c r="AH22">
        <v>0.44</v>
      </c>
      <c r="AI22">
        <v>2.9129999999999998</v>
      </c>
      <c r="AJ22">
        <v>14.83</v>
      </c>
      <c r="AK22">
        <v>17.899999999999999</v>
      </c>
      <c r="AL22">
        <v>7.8E-2</v>
      </c>
      <c r="AM22">
        <v>30.84</v>
      </c>
      <c r="AN22">
        <v>126</v>
      </c>
      <c r="AO22">
        <v>-2E-3</v>
      </c>
      <c r="AP22">
        <v>-0.04</v>
      </c>
      <c r="AQ22">
        <v>0.02</v>
      </c>
      <c r="AR22">
        <v>5.9</v>
      </c>
      <c r="AS22">
        <v>-0.3</v>
      </c>
      <c r="AT22">
        <v>2</v>
      </c>
      <c r="AU22">
        <v>322</v>
      </c>
      <c r="AV22">
        <v>1.1000000000000001</v>
      </c>
      <c r="AW22">
        <v>0.19</v>
      </c>
      <c r="AX22">
        <v>20.399999999999999</v>
      </c>
      <c r="AY22">
        <v>0.25900000000000001</v>
      </c>
      <c r="AZ22">
        <v>0.59</v>
      </c>
      <c r="BA22">
        <v>3.2</v>
      </c>
      <c r="BB22">
        <v>39</v>
      </c>
      <c r="BC22">
        <v>0.3</v>
      </c>
      <c r="BD22">
        <v>19.8</v>
      </c>
      <c r="BE22">
        <v>31.3</v>
      </c>
      <c r="BF22">
        <v>270.2</v>
      </c>
      <c r="BG22">
        <v>45.6</v>
      </c>
      <c r="BH22">
        <v>87.36</v>
      </c>
      <c r="BI22">
        <v>9.8000000000000007</v>
      </c>
      <c r="BJ22">
        <v>32</v>
      </c>
      <c r="BK22">
        <v>5.6</v>
      </c>
      <c r="BL22">
        <v>1</v>
      </c>
      <c r="BM22">
        <v>5</v>
      </c>
      <c r="BN22">
        <v>0.7</v>
      </c>
      <c r="BO22">
        <v>3.6</v>
      </c>
      <c r="BP22">
        <v>0.7</v>
      </c>
      <c r="BQ22">
        <v>1.9</v>
      </c>
      <c r="BR22">
        <v>0.3</v>
      </c>
      <c r="BS22">
        <v>2</v>
      </c>
      <c r="BT22">
        <v>0.3</v>
      </c>
    </row>
    <row r="23" spans="1:72" x14ac:dyDescent="0.3">
      <c r="A23" t="s">
        <v>156</v>
      </c>
      <c r="B23" t="s">
        <v>157</v>
      </c>
      <c r="C23" s="1" t="str">
        <f t="shared" si="0"/>
        <v>21:1183</v>
      </c>
      <c r="D23" s="1" t="str">
        <f t="shared" si="4"/>
        <v>21:0387</v>
      </c>
      <c r="E23" t="s">
        <v>158</v>
      </c>
      <c r="F23" t="s">
        <v>159</v>
      </c>
      <c r="H23">
        <v>67.051388200000005</v>
      </c>
      <c r="I23">
        <v>-87.412096700000006</v>
      </c>
      <c r="J23" s="1" t="str">
        <f t="shared" si="5"/>
        <v>Till</v>
      </c>
      <c r="K23" s="1" t="str">
        <f t="shared" si="6"/>
        <v>&lt;63 µm size fraction sieving (3)</v>
      </c>
      <c r="L23">
        <v>1</v>
      </c>
      <c r="M23">
        <v>135</v>
      </c>
      <c r="N23">
        <v>6.86</v>
      </c>
      <c r="O23">
        <v>2.1</v>
      </c>
      <c r="P23">
        <v>-0.1</v>
      </c>
      <c r="Q23">
        <v>710</v>
      </c>
      <c r="R23">
        <v>1</v>
      </c>
      <c r="S23">
        <v>-0.04</v>
      </c>
      <c r="T23">
        <v>1.62</v>
      </c>
      <c r="U23">
        <v>0.27</v>
      </c>
      <c r="V23">
        <v>4</v>
      </c>
      <c r="W23">
        <v>15</v>
      </c>
      <c r="X23">
        <v>0.6</v>
      </c>
      <c r="Y23">
        <v>5.64</v>
      </c>
      <c r="Z23">
        <v>1.36</v>
      </c>
      <c r="AA23">
        <v>16.420000000000002</v>
      </c>
      <c r="AB23">
        <v>10.08</v>
      </c>
      <c r="AC23">
        <v>0.02</v>
      </c>
      <c r="AD23">
        <v>2.86</v>
      </c>
      <c r="AE23">
        <v>4</v>
      </c>
      <c r="AF23">
        <v>0.25</v>
      </c>
      <c r="AG23">
        <v>137</v>
      </c>
      <c r="AH23">
        <v>0.33</v>
      </c>
      <c r="AI23">
        <v>2.9009999999999998</v>
      </c>
      <c r="AJ23">
        <v>8.51</v>
      </c>
      <c r="AK23">
        <v>7</v>
      </c>
      <c r="AL23">
        <v>5.1999999999999998E-2</v>
      </c>
      <c r="AM23">
        <v>25.06</v>
      </c>
      <c r="AN23">
        <v>75.3</v>
      </c>
      <c r="AO23">
        <v>-2E-3</v>
      </c>
      <c r="AP23">
        <v>-0.04</v>
      </c>
      <c r="AQ23">
        <v>-0.02</v>
      </c>
      <c r="AR23">
        <v>3.5</v>
      </c>
      <c r="AS23">
        <v>-0.3</v>
      </c>
      <c r="AT23">
        <v>1.3</v>
      </c>
      <c r="AU23">
        <v>320</v>
      </c>
      <c r="AV23">
        <v>0.7</v>
      </c>
      <c r="AW23">
        <v>-0.05</v>
      </c>
      <c r="AX23">
        <v>9.9</v>
      </c>
      <c r="AY23">
        <v>0.185</v>
      </c>
      <c r="AZ23">
        <v>0.36</v>
      </c>
      <c r="BA23">
        <v>2.2000000000000002</v>
      </c>
      <c r="BB23">
        <v>31</v>
      </c>
      <c r="BC23">
        <v>0.1</v>
      </c>
      <c r="BD23">
        <v>14.4</v>
      </c>
      <c r="BE23">
        <v>14.5</v>
      </c>
      <c r="BF23">
        <v>366.1</v>
      </c>
      <c r="BG23">
        <v>20.2</v>
      </c>
      <c r="BH23">
        <v>39.590000000000003</v>
      </c>
      <c r="BI23">
        <v>4.8</v>
      </c>
      <c r="BJ23">
        <v>17</v>
      </c>
      <c r="BK23">
        <v>3.6</v>
      </c>
      <c r="BL23">
        <v>0.8</v>
      </c>
      <c r="BM23">
        <v>3.1</v>
      </c>
      <c r="BN23">
        <v>0.4</v>
      </c>
      <c r="BO23">
        <v>2.7</v>
      </c>
      <c r="BP23">
        <v>0.5</v>
      </c>
      <c r="BQ23">
        <v>1.4</v>
      </c>
      <c r="BR23">
        <v>0.2</v>
      </c>
      <c r="BS23">
        <v>1.4</v>
      </c>
      <c r="BT23">
        <v>0.2</v>
      </c>
    </row>
    <row r="24" spans="1:72" x14ac:dyDescent="0.3">
      <c r="A24" t="s">
        <v>160</v>
      </c>
      <c r="B24" t="s">
        <v>161</v>
      </c>
      <c r="C24" s="1" t="str">
        <f t="shared" si="0"/>
        <v>21:1183</v>
      </c>
      <c r="D24" s="1" t="str">
        <f t="shared" si="4"/>
        <v>21:0387</v>
      </c>
      <c r="E24" t="s">
        <v>158</v>
      </c>
      <c r="F24" t="s">
        <v>162</v>
      </c>
      <c r="H24">
        <v>67.051388200000005</v>
      </c>
      <c r="I24">
        <v>-87.412096700000006</v>
      </c>
      <c r="J24" s="1" t="str">
        <f t="shared" si="5"/>
        <v>Till</v>
      </c>
      <c r="K24" s="1" t="str">
        <f t="shared" si="6"/>
        <v>&lt;63 µm size fraction sieving (3)</v>
      </c>
      <c r="L24">
        <v>1</v>
      </c>
      <c r="M24">
        <v>80</v>
      </c>
      <c r="N24">
        <v>6.98</v>
      </c>
      <c r="O24">
        <v>1.7</v>
      </c>
      <c r="P24">
        <v>-0.1</v>
      </c>
      <c r="Q24">
        <v>751</v>
      </c>
      <c r="R24">
        <v>2</v>
      </c>
      <c r="S24">
        <v>-0.04</v>
      </c>
      <c r="T24">
        <v>1.63</v>
      </c>
      <c r="U24">
        <v>0.26</v>
      </c>
      <c r="V24">
        <v>4.3</v>
      </c>
      <c r="W24">
        <v>16</v>
      </c>
      <c r="X24">
        <v>0.7</v>
      </c>
      <c r="Y24">
        <v>7.29</v>
      </c>
      <c r="Z24">
        <v>1.36</v>
      </c>
      <c r="AA24">
        <v>16.36</v>
      </c>
      <c r="AB24">
        <v>11.54</v>
      </c>
      <c r="AC24">
        <v>-0.01</v>
      </c>
      <c r="AD24">
        <v>3.4</v>
      </c>
      <c r="AE24">
        <v>6.6</v>
      </c>
      <c r="AF24">
        <v>0.3</v>
      </c>
      <c r="AG24">
        <v>144</v>
      </c>
      <c r="AH24">
        <v>0.36</v>
      </c>
      <c r="AI24">
        <v>2.911</v>
      </c>
      <c r="AJ24">
        <v>8.93</v>
      </c>
      <c r="AK24">
        <v>7.5</v>
      </c>
      <c r="AL24">
        <v>5.5E-2</v>
      </c>
      <c r="AM24">
        <v>27.36</v>
      </c>
      <c r="AN24">
        <v>87.5</v>
      </c>
      <c r="AO24">
        <v>-2E-3</v>
      </c>
      <c r="AP24">
        <v>-0.04</v>
      </c>
      <c r="AQ24">
        <v>-0.02</v>
      </c>
      <c r="AR24">
        <v>3.2</v>
      </c>
      <c r="AS24">
        <v>-0.3</v>
      </c>
      <c r="AT24">
        <v>1.3</v>
      </c>
      <c r="AU24">
        <v>335</v>
      </c>
      <c r="AV24">
        <v>0.7</v>
      </c>
      <c r="AW24">
        <v>-0.05</v>
      </c>
      <c r="AX24">
        <v>12.6</v>
      </c>
      <c r="AY24">
        <v>0.19500000000000001</v>
      </c>
      <c r="AZ24">
        <v>0.41</v>
      </c>
      <c r="BA24">
        <v>2.5</v>
      </c>
      <c r="BB24">
        <v>31</v>
      </c>
      <c r="BC24">
        <v>0.1</v>
      </c>
      <c r="BD24">
        <v>15.2</v>
      </c>
      <c r="BE24">
        <v>16.3</v>
      </c>
      <c r="BF24">
        <v>403.4</v>
      </c>
      <c r="BG24">
        <v>24.9</v>
      </c>
      <c r="BH24">
        <v>45.09</v>
      </c>
      <c r="BI24">
        <v>5.9</v>
      </c>
      <c r="BJ24">
        <v>19.100000000000001</v>
      </c>
      <c r="BK24">
        <v>3.9</v>
      </c>
      <c r="BL24">
        <v>0.9</v>
      </c>
      <c r="BM24">
        <v>3.3</v>
      </c>
      <c r="BN24">
        <v>0.5</v>
      </c>
      <c r="BO24">
        <v>2.6</v>
      </c>
      <c r="BP24">
        <v>0.5</v>
      </c>
      <c r="BQ24">
        <v>1.6</v>
      </c>
      <c r="BR24">
        <v>0.2</v>
      </c>
      <c r="BS24">
        <v>1.5</v>
      </c>
      <c r="BT24">
        <v>0.2</v>
      </c>
    </row>
    <row r="25" spans="1:72" x14ac:dyDescent="0.3">
      <c r="A25" t="s">
        <v>163</v>
      </c>
      <c r="B25" t="s">
        <v>164</v>
      </c>
      <c r="C25" s="1" t="str">
        <f t="shared" si="0"/>
        <v>21:1183</v>
      </c>
      <c r="D25" s="1" t="str">
        <f t="shared" si="4"/>
        <v>21:0387</v>
      </c>
      <c r="E25" t="s">
        <v>158</v>
      </c>
      <c r="F25" t="s">
        <v>165</v>
      </c>
      <c r="H25">
        <v>67.051388200000005</v>
      </c>
      <c r="I25">
        <v>-87.412096700000006</v>
      </c>
      <c r="J25" s="1" t="str">
        <f t="shared" si="5"/>
        <v>Till</v>
      </c>
      <c r="K25" s="1" t="str">
        <f t="shared" si="6"/>
        <v>&lt;63 µm size fraction sieving (3)</v>
      </c>
      <c r="L25">
        <v>7</v>
      </c>
      <c r="M25">
        <v>95</v>
      </c>
      <c r="N25">
        <v>7</v>
      </c>
      <c r="O25">
        <v>1.5</v>
      </c>
      <c r="P25">
        <v>-0.1</v>
      </c>
      <c r="Q25">
        <v>755</v>
      </c>
      <c r="R25">
        <v>1</v>
      </c>
      <c r="S25">
        <v>-0.04</v>
      </c>
      <c r="T25">
        <v>1.61</v>
      </c>
      <c r="U25">
        <v>0.26</v>
      </c>
      <c r="V25">
        <v>3.9</v>
      </c>
      <c r="W25">
        <v>15</v>
      </c>
      <c r="X25">
        <v>0.7</v>
      </c>
      <c r="Y25">
        <v>7.54</v>
      </c>
      <c r="Z25">
        <v>1.35</v>
      </c>
      <c r="AA25">
        <v>16.260000000000002</v>
      </c>
      <c r="AB25">
        <v>11.11</v>
      </c>
      <c r="AC25">
        <v>0.01</v>
      </c>
      <c r="AD25">
        <v>3.56</v>
      </c>
      <c r="AE25">
        <v>5.5</v>
      </c>
      <c r="AF25">
        <v>0.28000000000000003</v>
      </c>
      <c r="AG25">
        <v>143</v>
      </c>
      <c r="AH25">
        <v>0.31</v>
      </c>
      <c r="AI25">
        <v>2.907</v>
      </c>
      <c r="AJ25">
        <v>8.69</v>
      </c>
      <c r="AK25">
        <v>6.8</v>
      </c>
      <c r="AL25">
        <v>5.0999999999999997E-2</v>
      </c>
      <c r="AM25">
        <v>27.12</v>
      </c>
      <c r="AN25">
        <v>84.6</v>
      </c>
      <c r="AO25">
        <v>3.0000000000000001E-3</v>
      </c>
      <c r="AP25">
        <v>-0.04</v>
      </c>
      <c r="AQ25">
        <v>-0.02</v>
      </c>
      <c r="AR25">
        <v>3.5</v>
      </c>
      <c r="AS25">
        <v>-0.3</v>
      </c>
      <c r="AT25">
        <v>1.3</v>
      </c>
      <c r="AU25">
        <v>331</v>
      </c>
      <c r="AV25">
        <v>0.7</v>
      </c>
      <c r="AW25">
        <v>-0.05</v>
      </c>
      <c r="AX25">
        <v>12.8</v>
      </c>
      <c r="AY25">
        <v>0.19500000000000001</v>
      </c>
      <c r="AZ25">
        <v>0.38</v>
      </c>
      <c r="BA25">
        <v>2.4</v>
      </c>
      <c r="BB25">
        <v>31</v>
      </c>
      <c r="BC25">
        <v>0.1</v>
      </c>
      <c r="BD25">
        <v>14.7</v>
      </c>
      <c r="BE25">
        <v>16.899999999999999</v>
      </c>
      <c r="BF25">
        <v>380.8</v>
      </c>
      <c r="BG25">
        <v>25.2</v>
      </c>
      <c r="BH25">
        <v>47.65</v>
      </c>
      <c r="BI25">
        <v>5.9</v>
      </c>
      <c r="BJ25">
        <v>19.7</v>
      </c>
      <c r="BK25">
        <v>3.7</v>
      </c>
      <c r="BL25">
        <v>0.9</v>
      </c>
      <c r="BM25">
        <v>3.3</v>
      </c>
      <c r="BN25">
        <v>0.5</v>
      </c>
      <c r="BO25">
        <v>2.8</v>
      </c>
      <c r="BP25">
        <v>0.6</v>
      </c>
      <c r="BQ25">
        <v>1.6</v>
      </c>
      <c r="BR25">
        <v>0.2</v>
      </c>
      <c r="BS25">
        <v>1.5</v>
      </c>
      <c r="BT25">
        <v>0.2</v>
      </c>
    </row>
    <row r="26" spans="1:72" x14ac:dyDescent="0.3">
      <c r="A26" t="s">
        <v>166</v>
      </c>
      <c r="B26" t="s">
        <v>167</v>
      </c>
      <c r="C26" s="1" t="str">
        <f t="shared" si="0"/>
        <v>21:1183</v>
      </c>
      <c r="D26" s="1" t="str">
        <f t="shared" si="4"/>
        <v>21:0387</v>
      </c>
      <c r="E26" t="s">
        <v>168</v>
      </c>
      <c r="F26" t="s">
        <v>169</v>
      </c>
      <c r="H26">
        <v>67.119165499999994</v>
      </c>
      <c r="I26">
        <v>-87.615704500000007</v>
      </c>
      <c r="J26" s="1" t="str">
        <f t="shared" si="5"/>
        <v>Till</v>
      </c>
      <c r="K26" s="1" t="str">
        <f t="shared" si="6"/>
        <v>&lt;63 µm size fraction sieving (3)</v>
      </c>
      <c r="L26">
        <v>1</v>
      </c>
      <c r="M26">
        <v>144</v>
      </c>
      <c r="N26">
        <v>7.63</v>
      </c>
      <c r="O26">
        <v>0.6</v>
      </c>
      <c r="P26">
        <v>-0.1</v>
      </c>
      <c r="Q26">
        <v>928</v>
      </c>
      <c r="R26">
        <v>1</v>
      </c>
      <c r="S26">
        <v>0.05</v>
      </c>
      <c r="T26">
        <v>1.83</v>
      </c>
      <c r="U26">
        <v>0.25</v>
      </c>
      <c r="V26">
        <v>4.8</v>
      </c>
      <c r="W26">
        <v>20</v>
      </c>
      <c r="X26">
        <v>1.2</v>
      </c>
      <c r="Y26">
        <v>10.71</v>
      </c>
      <c r="Z26">
        <v>1.59</v>
      </c>
      <c r="AA26">
        <v>19.170000000000002</v>
      </c>
      <c r="AB26">
        <v>11</v>
      </c>
      <c r="AC26">
        <v>-0.01</v>
      </c>
      <c r="AD26">
        <v>4.66</v>
      </c>
      <c r="AE26">
        <v>9.8000000000000007</v>
      </c>
      <c r="AF26">
        <v>0.43</v>
      </c>
      <c r="AG26">
        <v>229</v>
      </c>
      <c r="AH26">
        <v>0.62</v>
      </c>
      <c r="AI26">
        <v>3.0310000000000001</v>
      </c>
      <c r="AJ26">
        <v>13.22</v>
      </c>
      <c r="AK26">
        <v>12.2</v>
      </c>
      <c r="AL26">
        <v>8.7999999999999995E-2</v>
      </c>
      <c r="AM26">
        <v>35.200000000000003</v>
      </c>
      <c r="AN26">
        <v>115.9</v>
      </c>
      <c r="AO26">
        <v>-2E-3</v>
      </c>
      <c r="AP26">
        <v>-0.04</v>
      </c>
      <c r="AQ26">
        <v>0.04</v>
      </c>
      <c r="AR26">
        <v>5.3</v>
      </c>
      <c r="AS26">
        <v>-0.3</v>
      </c>
      <c r="AT26">
        <v>1.9</v>
      </c>
      <c r="AU26">
        <v>356</v>
      </c>
      <c r="AV26">
        <v>1.2</v>
      </c>
      <c r="AW26">
        <v>0.09</v>
      </c>
      <c r="AX26">
        <v>18.8</v>
      </c>
      <c r="AY26">
        <v>0.27</v>
      </c>
      <c r="AZ26">
        <v>0.6</v>
      </c>
      <c r="BA26">
        <v>3.8</v>
      </c>
      <c r="BB26">
        <v>36</v>
      </c>
      <c r="BC26">
        <v>0.3</v>
      </c>
      <c r="BD26">
        <v>18.8</v>
      </c>
      <c r="BE26">
        <v>27.6</v>
      </c>
      <c r="BF26">
        <v>367.4</v>
      </c>
      <c r="BG26">
        <v>38.5</v>
      </c>
      <c r="BH26">
        <v>70</v>
      </c>
      <c r="BI26">
        <v>8.3000000000000007</v>
      </c>
      <c r="BJ26">
        <v>27.4</v>
      </c>
      <c r="BK26">
        <v>5.8</v>
      </c>
      <c r="BL26">
        <v>1</v>
      </c>
      <c r="BM26">
        <v>4.8</v>
      </c>
      <c r="BN26">
        <v>0.7</v>
      </c>
      <c r="BO26">
        <v>3.8</v>
      </c>
      <c r="BP26">
        <v>0.7</v>
      </c>
      <c r="BQ26">
        <v>2.1</v>
      </c>
      <c r="BR26">
        <v>0.3</v>
      </c>
      <c r="BS26">
        <v>2</v>
      </c>
      <c r="BT26">
        <v>0.3</v>
      </c>
    </row>
    <row r="27" spans="1:72" x14ac:dyDescent="0.3">
      <c r="A27" t="s">
        <v>170</v>
      </c>
      <c r="B27" t="s">
        <v>171</v>
      </c>
      <c r="C27" s="1" t="str">
        <f t="shared" si="0"/>
        <v>21:1183</v>
      </c>
      <c r="D27" s="1" t="str">
        <f t="shared" si="4"/>
        <v>21:0387</v>
      </c>
      <c r="E27" t="s">
        <v>172</v>
      </c>
      <c r="F27" t="s">
        <v>173</v>
      </c>
      <c r="H27">
        <v>67.110986199999999</v>
      </c>
      <c r="I27">
        <v>-87.405157799999998</v>
      </c>
      <c r="J27" s="1" t="str">
        <f t="shared" si="5"/>
        <v>Till</v>
      </c>
      <c r="K27" s="1" t="str">
        <f t="shared" si="6"/>
        <v>&lt;63 µm size fraction sieving (3)</v>
      </c>
      <c r="L27">
        <v>1</v>
      </c>
      <c r="M27">
        <v>104</v>
      </c>
      <c r="N27">
        <v>7.11</v>
      </c>
      <c r="O27">
        <v>1</v>
      </c>
      <c r="P27">
        <v>-0.1</v>
      </c>
      <c r="Q27">
        <v>784</v>
      </c>
      <c r="R27">
        <v>2</v>
      </c>
      <c r="S27">
        <v>-0.04</v>
      </c>
      <c r="T27">
        <v>1.65</v>
      </c>
      <c r="U27">
        <v>0.26</v>
      </c>
      <c r="V27">
        <v>3.1</v>
      </c>
      <c r="W27">
        <v>17</v>
      </c>
      <c r="X27">
        <v>0.7</v>
      </c>
      <c r="Y27">
        <v>6</v>
      </c>
      <c r="Z27">
        <v>1.37</v>
      </c>
      <c r="AA27">
        <v>16.25</v>
      </c>
      <c r="AB27">
        <v>9.75</v>
      </c>
      <c r="AC27">
        <v>-0.01</v>
      </c>
      <c r="AD27">
        <v>3.13</v>
      </c>
      <c r="AE27">
        <v>5.0999999999999996</v>
      </c>
      <c r="AF27">
        <v>0.31</v>
      </c>
      <c r="AG27">
        <v>158</v>
      </c>
      <c r="AH27">
        <v>0.49</v>
      </c>
      <c r="AI27">
        <v>2.9180000000000001</v>
      </c>
      <c r="AJ27">
        <v>9.85</v>
      </c>
      <c r="AK27">
        <v>8.1</v>
      </c>
      <c r="AL27">
        <v>6.2E-2</v>
      </c>
      <c r="AM27">
        <v>29.13</v>
      </c>
      <c r="AN27">
        <v>94.6</v>
      </c>
      <c r="AO27">
        <v>4.0000000000000001E-3</v>
      </c>
      <c r="AP27">
        <v>-0.04</v>
      </c>
      <c r="AQ27">
        <v>-0.02</v>
      </c>
      <c r="AR27">
        <v>3.6</v>
      </c>
      <c r="AS27">
        <v>-0.3</v>
      </c>
      <c r="AT27">
        <v>1.5</v>
      </c>
      <c r="AU27">
        <v>327</v>
      </c>
      <c r="AV27">
        <v>0.8</v>
      </c>
      <c r="AW27">
        <v>0.06</v>
      </c>
      <c r="AX27">
        <v>13.4</v>
      </c>
      <c r="AY27">
        <v>0.20100000000000001</v>
      </c>
      <c r="AZ27">
        <v>0.45</v>
      </c>
      <c r="BA27">
        <v>2.6</v>
      </c>
      <c r="BB27">
        <v>31</v>
      </c>
      <c r="BC27">
        <v>0.1</v>
      </c>
      <c r="BD27">
        <v>15.2</v>
      </c>
      <c r="BE27">
        <v>18.100000000000001</v>
      </c>
      <c r="BF27">
        <v>334.8</v>
      </c>
      <c r="BG27">
        <v>25.6</v>
      </c>
      <c r="BH27">
        <v>47.92</v>
      </c>
      <c r="BI27">
        <v>6.1</v>
      </c>
      <c r="BJ27">
        <v>21.2</v>
      </c>
      <c r="BK27">
        <v>3.9</v>
      </c>
      <c r="BL27">
        <v>0.9</v>
      </c>
      <c r="BM27">
        <v>3.4</v>
      </c>
      <c r="BN27">
        <v>0.5</v>
      </c>
      <c r="BO27">
        <v>2.6</v>
      </c>
      <c r="BP27">
        <v>0.5</v>
      </c>
      <c r="BQ27">
        <v>1.4</v>
      </c>
      <c r="BR27">
        <v>0.2</v>
      </c>
      <c r="BS27">
        <v>1.6</v>
      </c>
      <c r="BT27">
        <v>0.2</v>
      </c>
    </row>
    <row r="28" spans="1:72" x14ac:dyDescent="0.3">
      <c r="A28" t="s">
        <v>174</v>
      </c>
      <c r="B28" t="s">
        <v>175</v>
      </c>
      <c r="C28" s="1" t="str">
        <f t="shared" si="0"/>
        <v>21:1183</v>
      </c>
      <c r="D28" s="1" t="str">
        <f t="shared" si="4"/>
        <v>21:0387</v>
      </c>
      <c r="E28" t="s">
        <v>176</v>
      </c>
      <c r="F28" t="s">
        <v>177</v>
      </c>
      <c r="H28">
        <v>67.095717100000002</v>
      </c>
      <c r="I28">
        <v>-87.180251999999996</v>
      </c>
      <c r="J28" s="1" t="str">
        <f t="shared" si="5"/>
        <v>Till</v>
      </c>
      <c r="K28" s="1" t="str">
        <f t="shared" si="6"/>
        <v>&lt;63 µm size fraction sieving (3)</v>
      </c>
      <c r="L28">
        <v>1</v>
      </c>
      <c r="M28">
        <v>107</v>
      </c>
      <c r="N28">
        <v>7.12</v>
      </c>
      <c r="O28">
        <v>0.8</v>
      </c>
      <c r="P28">
        <v>-0.1</v>
      </c>
      <c r="Q28">
        <v>808</v>
      </c>
      <c r="R28">
        <v>2</v>
      </c>
      <c r="S28">
        <v>-0.04</v>
      </c>
      <c r="T28">
        <v>1.53</v>
      </c>
      <c r="U28">
        <v>0.35</v>
      </c>
      <c r="V28">
        <v>4</v>
      </c>
      <c r="W28">
        <v>17</v>
      </c>
      <c r="X28">
        <v>1</v>
      </c>
      <c r="Y28">
        <v>9.2799999999999994</v>
      </c>
      <c r="Z28">
        <v>1.46</v>
      </c>
      <c r="AA28">
        <v>17.27</v>
      </c>
      <c r="AB28">
        <v>10.58</v>
      </c>
      <c r="AC28">
        <v>0.02</v>
      </c>
      <c r="AD28">
        <v>4.12</v>
      </c>
      <c r="AE28">
        <v>6.8</v>
      </c>
      <c r="AF28">
        <v>0.33</v>
      </c>
      <c r="AG28">
        <v>168</v>
      </c>
      <c r="AH28">
        <v>0.32</v>
      </c>
      <c r="AI28">
        <v>2.8279999999999998</v>
      </c>
      <c r="AJ28">
        <v>13.67</v>
      </c>
      <c r="AK28">
        <v>8.9</v>
      </c>
      <c r="AL28">
        <v>7.0000000000000007E-2</v>
      </c>
      <c r="AM28">
        <v>34.79</v>
      </c>
      <c r="AN28">
        <v>125.3</v>
      </c>
      <c r="AO28">
        <v>-2E-3</v>
      </c>
      <c r="AP28">
        <v>-0.04</v>
      </c>
      <c r="AQ28">
        <v>-0.02</v>
      </c>
      <c r="AR28">
        <v>3.9</v>
      </c>
      <c r="AS28">
        <v>0.3</v>
      </c>
      <c r="AT28">
        <v>1.8</v>
      </c>
      <c r="AU28">
        <v>304</v>
      </c>
      <c r="AV28">
        <v>1.1000000000000001</v>
      </c>
      <c r="AW28">
        <v>-0.05</v>
      </c>
      <c r="AX28">
        <v>19.100000000000001</v>
      </c>
      <c r="AY28">
        <v>0.21099999999999999</v>
      </c>
      <c r="AZ28">
        <v>0.61</v>
      </c>
      <c r="BA28">
        <v>5.5</v>
      </c>
      <c r="BB28">
        <v>32</v>
      </c>
      <c r="BC28">
        <v>0.2</v>
      </c>
      <c r="BD28">
        <v>20</v>
      </c>
      <c r="BE28">
        <v>19.399999999999999</v>
      </c>
      <c r="BF28">
        <v>381.9</v>
      </c>
      <c r="BG28">
        <v>38.200000000000003</v>
      </c>
      <c r="BH28">
        <v>66.819999999999993</v>
      </c>
      <c r="BI28">
        <v>9.1</v>
      </c>
      <c r="BJ28">
        <v>30.3</v>
      </c>
      <c r="BK28">
        <v>5.5</v>
      </c>
      <c r="BL28">
        <v>1.1000000000000001</v>
      </c>
      <c r="BM28">
        <v>4.3</v>
      </c>
      <c r="BN28">
        <v>0.7</v>
      </c>
      <c r="BO28">
        <v>3.3</v>
      </c>
      <c r="BP28">
        <v>0.7</v>
      </c>
      <c r="BQ28">
        <v>1.9</v>
      </c>
      <c r="BR28">
        <v>0.3</v>
      </c>
      <c r="BS28">
        <v>1.9</v>
      </c>
      <c r="BT28">
        <v>0.3</v>
      </c>
    </row>
    <row r="29" spans="1:72" x14ac:dyDescent="0.3">
      <c r="A29" t="s">
        <v>178</v>
      </c>
      <c r="B29" t="s">
        <v>179</v>
      </c>
      <c r="C29" s="1" t="str">
        <f t="shared" si="0"/>
        <v>21:1183</v>
      </c>
      <c r="D29" s="1" t="str">
        <f t="shared" si="4"/>
        <v>21:0387</v>
      </c>
      <c r="E29" t="s">
        <v>180</v>
      </c>
      <c r="F29" t="s">
        <v>181</v>
      </c>
      <c r="H29">
        <v>67.009068799999994</v>
      </c>
      <c r="I29">
        <v>-87.993739300000001</v>
      </c>
      <c r="J29" s="1" t="str">
        <f t="shared" si="5"/>
        <v>Till</v>
      </c>
      <c r="K29" s="1" t="str">
        <f t="shared" si="6"/>
        <v>&lt;63 µm size fraction sieving (3)</v>
      </c>
      <c r="L29">
        <v>1</v>
      </c>
      <c r="M29">
        <v>128</v>
      </c>
      <c r="N29">
        <v>7.05</v>
      </c>
      <c r="O29">
        <v>1.8</v>
      </c>
      <c r="P29">
        <v>-0.1</v>
      </c>
      <c r="Q29">
        <v>822</v>
      </c>
      <c r="R29">
        <v>2</v>
      </c>
      <c r="S29">
        <v>-0.04</v>
      </c>
      <c r="T29">
        <v>2.59</v>
      </c>
      <c r="U29">
        <v>0.25</v>
      </c>
      <c r="V29">
        <v>4.7</v>
      </c>
      <c r="W29">
        <v>20</v>
      </c>
      <c r="X29">
        <v>0.8</v>
      </c>
      <c r="Y29">
        <v>10.47</v>
      </c>
      <c r="Z29">
        <v>1.57</v>
      </c>
      <c r="AA29">
        <v>15.4</v>
      </c>
      <c r="AB29">
        <v>8.66</v>
      </c>
      <c r="AC29">
        <v>0.03</v>
      </c>
      <c r="AD29">
        <v>3.26</v>
      </c>
      <c r="AE29">
        <v>7.7</v>
      </c>
      <c r="AF29">
        <v>0.5</v>
      </c>
      <c r="AG29">
        <v>183</v>
      </c>
      <c r="AH29">
        <v>0.43</v>
      </c>
      <c r="AI29">
        <v>2.7480000000000002</v>
      </c>
      <c r="AJ29">
        <v>9.6199999999999992</v>
      </c>
      <c r="AK29">
        <v>10.1</v>
      </c>
      <c r="AL29">
        <v>6.5000000000000002E-2</v>
      </c>
      <c r="AM29">
        <v>27.58</v>
      </c>
      <c r="AN29">
        <v>88.7</v>
      </c>
      <c r="AO29">
        <v>2E-3</v>
      </c>
      <c r="AP29">
        <v>-0.04</v>
      </c>
      <c r="AQ29">
        <v>-0.02</v>
      </c>
      <c r="AR29">
        <v>4.8</v>
      </c>
      <c r="AS29">
        <v>-0.3</v>
      </c>
      <c r="AT29">
        <v>1.4</v>
      </c>
      <c r="AU29">
        <v>320</v>
      </c>
      <c r="AV29">
        <v>0.7</v>
      </c>
      <c r="AW29">
        <v>0.11</v>
      </c>
      <c r="AX29">
        <v>15.3</v>
      </c>
      <c r="AY29">
        <v>0.20200000000000001</v>
      </c>
      <c r="AZ29">
        <v>0.45</v>
      </c>
      <c r="BA29">
        <v>2</v>
      </c>
      <c r="BB29">
        <v>33</v>
      </c>
      <c r="BC29">
        <v>0.2</v>
      </c>
      <c r="BD29">
        <v>16.5</v>
      </c>
      <c r="BE29">
        <v>17.5</v>
      </c>
      <c r="BF29">
        <v>310.89999999999998</v>
      </c>
      <c r="BG29">
        <v>31.6</v>
      </c>
      <c r="BH29">
        <v>58.09</v>
      </c>
      <c r="BI29">
        <v>6.8</v>
      </c>
      <c r="BJ29">
        <v>22.7</v>
      </c>
      <c r="BK29">
        <v>4.4000000000000004</v>
      </c>
      <c r="BL29">
        <v>1</v>
      </c>
      <c r="BM29">
        <v>3.8</v>
      </c>
      <c r="BN29">
        <v>0.5</v>
      </c>
      <c r="BO29">
        <v>2.9</v>
      </c>
      <c r="BP29">
        <v>0.7</v>
      </c>
      <c r="BQ29">
        <v>1.7</v>
      </c>
      <c r="BR29">
        <v>0.3</v>
      </c>
      <c r="BS29">
        <v>1.5</v>
      </c>
      <c r="BT29">
        <v>0.2</v>
      </c>
    </row>
    <row r="30" spans="1:72" x14ac:dyDescent="0.3">
      <c r="A30" t="s">
        <v>182</v>
      </c>
      <c r="B30" t="s">
        <v>183</v>
      </c>
      <c r="C30" s="1" t="str">
        <f t="shared" si="0"/>
        <v>21:1183</v>
      </c>
      <c r="D30" s="1" t="str">
        <f t="shared" si="4"/>
        <v>21:0387</v>
      </c>
      <c r="E30" t="s">
        <v>184</v>
      </c>
      <c r="F30" t="s">
        <v>185</v>
      </c>
      <c r="H30">
        <v>67.083535699999999</v>
      </c>
      <c r="I30">
        <v>-88.377115599999996</v>
      </c>
      <c r="J30" s="1" t="str">
        <f t="shared" si="5"/>
        <v>Till</v>
      </c>
      <c r="K30" s="1" t="str">
        <f t="shared" si="6"/>
        <v>&lt;63 µm size fraction sieving (3)</v>
      </c>
      <c r="L30">
        <v>1</v>
      </c>
      <c r="M30">
        <v>154</v>
      </c>
      <c r="N30">
        <v>7.35</v>
      </c>
      <c r="O30">
        <v>1.3</v>
      </c>
      <c r="P30">
        <v>-0.1</v>
      </c>
      <c r="Q30">
        <v>734</v>
      </c>
      <c r="R30">
        <v>2</v>
      </c>
      <c r="S30">
        <v>-0.04</v>
      </c>
      <c r="T30">
        <v>1.58</v>
      </c>
      <c r="U30">
        <v>0.28000000000000003</v>
      </c>
      <c r="V30">
        <v>3.7</v>
      </c>
      <c r="W30">
        <v>18</v>
      </c>
      <c r="X30">
        <v>1</v>
      </c>
      <c r="Y30">
        <v>4.7</v>
      </c>
      <c r="Z30">
        <v>1.39</v>
      </c>
      <c r="AA30">
        <v>16.61</v>
      </c>
      <c r="AB30">
        <v>10.32</v>
      </c>
      <c r="AC30">
        <v>0.02</v>
      </c>
      <c r="AD30">
        <v>4.1900000000000004</v>
      </c>
      <c r="AE30">
        <v>6.2</v>
      </c>
      <c r="AF30">
        <v>0.27</v>
      </c>
      <c r="AG30">
        <v>184</v>
      </c>
      <c r="AH30">
        <v>0.69</v>
      </c>
      <c r="AI30">
        <v>2.9550000000000001</v>
      </c>
      <c r="AJ30">
        <v>14.28</v>
      </c>
      <c r="AK30">
        <v>10.6</v>
      </c>
      <c r="AL30">
        <v>5.2999999999999999E-2</v>
      </c>
      <c r="AM30">
        <v>34.299999999999997</v>
      </c>
      <c r="AN30">
        <v>123.5</v>
      </c>
      <c r="AO30">
        <v>-2E-3</v>
      </c>
      <c r="AP30">
        <v>-0.04</v>
      </c>
      <c r="AQ30">
        <v>-0.02</v>
      </c>
      <c r="AR30">
        <v>4.3</v>
      </c>
      <c r="AS30">
        <v>0.4</v>
      </c>
      <c r="AT30">
        <v>1.6</v>
      </c>
      <c r="AU30">
        <v>267</v>
      </c>
      <c r="AV30">
        <v>1.1000000000000001</v>
      </c>
      <c r="AW30">
        <v>-0.05</v>
      </c>
      <c r="AX30">
        <v>22.1</v>
      </c>
      <c r="AY30">
        <v>0.2</v>
      </c>
      <c r="AZ30">
        <v>0.6</v>
      </c>
      <c r="BA30">
        <v>4.4000000000000004</v>
      </c>
      <c r="BB30">
        <v>29</v>
      </c>
      <c r="BC30">
        <v>0.2</v>
      </c>
      <c r="BD30">
        <v>21.1</v>
      </c>
      <c r="BE30">
        <v>15.7</v>
      </c>
      <c r="BF30">
        <v>351.7</v>
      </c>
      <c r="BG30">
        <v>28.6</v>
      </c>
      <c r="BH30">
        <v>58.27</v>
      </c>
      <c r="BI30">
        <v>6.8</v>
      </c>
      <c r="BJ30">
        <v>23.3</v>
      </c>
      <c r="BK30">
        <v>4.8</v>
      </c>
      <c r="BL30">
        <v>0.9</v>
      </c>
      <c r="BM30">
        <v>4</v>
      </c>
      <c r="BN30">
        <v>0.7</v>
      </c>
      <c r="BO30">
        <v>4.0999999999999996</v>
      </c>
      <c r="BP30">
        <v>0.8</v>
      </c>
      <c r="BQ30">
        <v>2.1</v>
      </c>
      <c r="BR30">
        <v>0.3</v>
      </c>
      <c r="BS30">
        <v>2.1</v>
      </c>
      <c r="BT30">
        <v>0.3</v>
      </c>
    </row>
    <row r="31" spans="1:72" x14ac:dyDescent="0.3">
      <c r="A31" t="s">
        <v>186</v>
      </c>
      <c r="B31" t="s">
        <v>187</v>
      </c>
      <c r="C31" s="1" t="str">
        <f t="shared" si="0"/>
        <v>21:1183</v>
      </c>
      <c r="D31" s="1" t="str">
        <f t="shared" si="4"/>
        <v>21:0387</v>
      </c>
      <c r="E31" t="s">
        <v>188</v>
      </c>
      <c r="F31" t="s">
        <v>189</v>
      </c>
      <c r="H31">
        <v>67.2141515</v>
      </c>
      <c r="I31">
        <v>-88.137292000000002</v>
      </c>
      <c r="J31" s="1" t="str">
        <f t="shared" si="5"/>
        <v>Till</v>
      </c>
      <c r="K31" s="1" t="str">
        <f t="shared" si="6"/>
        <v>&lt;63 µm size fraction sieving (3)</v>
      </c>
      <c r="L31">
        <v>1</v>
      </c>
      <c r="M31">
        <v>78</v>
      </c>
      <c r="N31">
        <v>7.24</v>
      </c>
      <c r="O31">
        <v>1.6</v>
      </c>
      <c r="P31">
        <v>-0.1</v>
      </c>
      <c r="Q31">
        <v>783</v>
      </c>
      <c r="R31">
        <v>2</v>
      </c>
      <c r="S31">
        <v>0.05</v>
      </c>
      <c r="T31">
        <v>1.71</v>
      </c>
      <c r="U31">
        <v>0.28000000000000003</v>
      </c>
      <c r="V31">
        <v>3.8</v>
      </c>
      <c r="W31">
        <v>21</v>
      </c>
      <c r="X31">
        <v>0.9</v>
      </c>
      <c r="Y31">
        <v>7.75</v>
      </c>
      <c r="Z31">
        <v>1.4</v>
      </c>
      <c r="AA31">
        <v>17.079999999999998</v>
      </c>
      <c r="AB31">
        <v>10.43</v>
      </c>
      <c r="AC31">
        <v>0.01</v>
      </c>
      <c r="AD31">
        <v>3.4</v>
      </c>
      <c r="AE31">
        <v>6.1</v>
      </c>
      <c r="AF31">
        <v>0.33</v>
      </c>
      <c r="AG31">
        <v>163</v>
      </c>
      <c r="AH31">
        <v>0.67</v>
      </c>
      <c r="AI31">
        <v>3.0529999999999999</v>
      </c>
      <c r="AJ31">
        <v>11.75</v>
      </c>
      <c r="AK31">
        <v>12.5</v>
      </c>
      <c r="AL31">
        <v>5.8000000000000003E-2</v>
      </c>
      <c r="AM31">
        <v>30.73</v>
      </c>
      <c r="AN31">
        <v>95.8</v>
      </c>
      <c r="AO31">
        <v>-2E-3</v>
      </c>
      <c r="AP31">
        <v>-0.04</v>
      </c>
      <c r="AQ31">
        <v>-0.02</v>
      </c>
      <c r="AR31">
        <v>3.9</v>
      </c>
      <c r="AS31">
        <v>-0.3</v>
      </c>
      <c r="AT31">
        <v>1.5</v>
      </c>
      <c r="AU31">
        <v>296</v>
      </c>
      <c r="AV31">
        <v>1.1000000000000001</v>
      </c>
      <c r="AW31">
        <v>-0.05</v>
      </c>
      <c r="AX31">
        <v>12.1</v>
      </c>
      <c r="AY31">
        <v>0.189</v>
      </c>
      <c r="AZ31">
        <v>0.45</v>
      </c>
      <c r="BA31">
        <v>3.7</v>
      </c>
      <c r="BB31">
        <v>30</v>
      </c>
      <c r="BC31">
        <v>0.1</v>
      </c>
      <c r="BD31">
        <v>18.100000000000001</v>
      </c>
      <c r="BE31">
        <v>17.2</v>
      </c>
      <c r="BF31">
        <v>337.9</v>
      </c>
      <c r="BG31">
        <v>23.2</v>
      </c>
      <c r="BH31">
        <v>40.72</v>
      </c>
      <c r="BI31">
        <v>5.8</v>
      </c>
      <c r="BJ31">
        <v>19.8</v>
      </c>
      <c r="BK31">
        <v>4</v>
      </c>
      <c r="BL31">
        <v>0.9</v>
      </c>
      <c r="BM31">
        <v>3.5</v>
      </c>
      <c r="BN31">
        <v>0.6</v>
      </c>
      <c r="BO31">
        <v>3.3</v>
      </c>
      <c r="BP31">
        <v>0.7</v>
      </c>
      <c r="BQ31">
        <v>2</v>
      </c>
      <c r="BR31">
        <v>0.3</v>
      </c>
      <c r="BS31">
        <v>1.9</v>
      </c>
      <c r="BT31">
        <v>0.3</v>
      </c>
    </row>
    <row r="32" spans="1:72" x14ac:dyDescent="0.3">
      <c r="A32" t="s">
        <v>190</v>
      </c>
      <c r="B32" t="s">
        <v>191</v>
      </c>
      <c r="C32" s="1" t="str">
        <f t="shared" si="0"/>
        <v>21:1183</v>
      </c>
      <c r="D32" s="1" t="str">
        <f t="shared" si="4"/>
        <v>21:0387</v>
      </c>
      <c r="E32" t="s">
        <v>192</v>
      </c>
      <c r="F32" t="s">
        <v>193</v>
      </c>
      <c r="H32">
        <v>67.095125899999999</v>
      </c>
      <c r="I32">
        <v>-87.963592000000006</v>
      </c>
      <c r="J32" s="1" t="str">
        <f t="shared" si="5"/>
        <v>Till</v>
      </c>
      <c r="K32" s="1" t="str">
        <f t="shared" si="6"/>
        <v>&lt;63 µm size fraction sieving (3)</v>
      </c>
      <c r="L32">
        <v>1</v>
      </c>
      <c r="M32">
        <v>107</v>
      </c>
      <c r="N32">
        <v>7</v>
      </c>
      <c r="O32">
        <v>1.8</v>
      </c>
      <c r="P32">
        <v>-0.1</v>
      </c>
      <c r="Q32">
        <v>799</v>
      </c>
      <c r="R32">
        <v>2</v>
      </c>
      <c r="S32">
        <v>0.05</v>
      </c>
      <c r="T32">
        <v>1.65</v>
      </c>
      <c r="U32">
        <v>0.32</v>
      </c>
      <c r="V32">
        <v>3.3</v>
      </c>
      <c r="W32">
        <v>18</v>
      </c>
      <c r="X32">
        <v>0.8</v>
      </c>
      <c r="Y32">
        <v>6.41</v>
      </c>
      <c r="Z32">
        <v>1.35</v>
      </c>
      <c r="AA32">
        <v>17.88</v>
      </c>
      <c r="AB32">
        <v>12.5</v>
      </c>
      <c r="AC32">
        <v>-0.01</v>
      </c>
      <c r="AD32">
        <v>4.1500000000000004</v>
      </c>
      <c r="AE32">
        <v>4.5</v>
      </c>
      <c r="AF32">
        <v>0.28999999999999998</v>
      </c>
      <c r="AG32">
        <v>163</v>
      </c>
      <c r="AH32">
        <v>0.31</v>
      </c>
      <c r="AI32">
        <v>2.8940000000000001</v>
      </c>
      <c r="AJ32">
        <v>12.86</v>
      </c>
      <c r="AK32">
        <v>8.5</v>
      </c>
      <c r="AL32">
        <v>7.2999999999999995E-2</v>
      </c>
      <c r="AM32">
        <v>34.35</v>
      </c>
      <c r="AN32">
        <v>110.1</v>
      </c>
      <c r="AO32">
        <v>-2E-3</v>
      </c>
      <c r="AP32">
        <v>-0.04</v>
      </c>
      <c r="AQ32">
        <v>-0.02</v>
      </c>
      <c r="AR32">
        <v>3.9</v>
      </c>
      <c r="AS32">
        <v>-0.3</v>
      </c>
      <c r="AT32">
        <v>1.8</v>
      </c>
      <c r="AU32">
        <v>301</v>
      </c>
      <c r="AV32">
        <v>1</v>
      </c>
      <c r="AW32">
        <v>-0.05</v>
      </c>
      <c r="AX32">
        <v>14.2</v>
      </c>
      <c r="AY32">
        <v>0.21199999999999999</v>
      </c>
      <c r="AZ32">
        <v>0.55000000000000004</v>
      </c>
      <c r="BA32">
        <v>3.6</v>
      </c>
      <c r="BB32">
        <v>31</v>
      </c>
      <c r="BC32">
        <v>0.2</v>
      </c>
      <c r="BD32">
        <v>19.2</v>
      </c>
      <c r="BE32">
        <v>14.5</v>
      </c>
      <c r="BF32">
        <v>442.1</v>
      </c>
      <c r="BG32">
        <v>29.9</v>
      </c>
      <c r="BH32">
        <v>59.77</v>
      </c>
      <c r="BI32">
        <v>7.2</v>
      </c>
      <c r="BJ32">
        <v>24.9</v>
      </c>
      <c r="BK32">
        <v>4.5999999999999996</v>
      </c>
      <c r="BL32">
        <v>1</v>
      </c>
      <c r="BM32">
        <v>3.7</v>
      </c>
      <c r="BN32">
        <v>0.6</v>
      </c>
      <c r="BO32">
        <v>3.5</v>
      </c>
      <c r="BP32">
        <v>0.7</v>
      </c>
      <c r="BQ32">
        <v>1.9</v>
      </c>
      <c r="BR32">
        <v>0.3</v>
      </c>
      <c r="BS32">
        <v>1.9</v>
      </c>
      <c r="BT32">
        <v>0.3</v>
      </c>
    </row>
    <row r="33" spans="1:72" x14ac:dyDescent="0.3">
      <c r="A33" t="s">
        <v>194</v>
      </c>
      <c r="B33" t="s">
        <v>195</v>
      </c>
      <c r="C33" s="1" t="str">
        <f t="shared" si="0"/>
        <v>21:1183</v>
      </c>
      <c r="D33" s="1" t="str">
        <f>HYPERLINK("http://geochem.nrcan.gc.ca/cdogs/content/svy/svy_e.htm", "")</f>
        <v/>
      </c>
      <c r="G33" s="1" t="str">
        <f>HYPERLINK("http://geochem.nrcan.gc.ca/cdogs/content/cr_/cr_00098_e.htm", "98")</f>
        <v>98</v>
      </c>
      <c r="J33" t="s">
        <v>118</v>
      </c>
      <c r="K33" t="s">
        <v>119</v>
      </c>
      <c r="L33">
        <v>8</v>
      </c>
      <c r="M33">
        <v>279</v>
      </c>
      <c r="N33">
        <v>7.75</v>
      </c>
      <c r="O33">
        <v>118.1</v>
      </c>
      <c r="P33">
        <v>-0.1</v>
      </c>
      <c r="Q33">
        <v>404</v>
      </c>
      <c r="R33">
        <v>3</v>
      </c>
      <c r="S33">
        <v>49.24</v>
      </c>
      <c r="T33">
        <v>0.91</v>
      </c>
      <c r="U33">
        <v>0.23</v>
      </c>
      <c r="V33">
        <v>7.3</v>
      </c>
      <c r="W33">
        <v>42</v>
      </c>
      <c r="X33">
        <v>13.1</v>
      </c>
      <c r="Y33">
        <v>241.33</v>
      </c>
      <c r="Z33">
        <v>3.93</v>
      </c>
      <c r="AA33">
        <v>17.440000000000001</v>
      </c>
      <c r="AB33">
        <v>3.8</v>
      </c>
      <c r="AC33">
        <v>0.37</v>
      </c>
      <c r="AD33">
        <v>3.29</v>
      </c>
      <c r="AE33">
        <v>31.3</v>
      </c>
      <c r="AF33">
        <v>0.71</v>
      </c>
      <c r="AG33">
        <v>490</v>
      </c>
      <c r="AH33">
        <v>16.18</v>
      </c>
      <c r="AI33">
        <v>1.897</v>
      </c>
      <c r="AJ33">
        <v>14.08</v>
      </c>
      <c r="AK33">
        <v>17.899999999999999</v>
      </c>
      <c r="AL33">
        <v>9.1999999999999998E-2</v>
      </c>
      <c r="AM33">
        <v>54.64</v>
      </c>
      <c r="AN33">
        <v>150.6</v>
      </c>
      <c r="AO33">
        <v>-2E-3</v>
      </c>
      <c r="AP33">
        <v>7.0000000000000007E-2</v>
      </c>
      <c r="AQ33">
        <v>1.08</v>
      </c>
      <c r="AR33">
        <v>10</v>
      </c>
      <c r="AS33">
        <v>0.3</v>
      </c>
      <c r="AT33">
        <v>13.4</v>
      </c>
      <c r="AU33">
        <v>132</v>
      </c>
      <c r="AV33">
        <v>1.3</v>
      </c>
      <c r="AW33">
        <v>0.23</v>
      </c>
      <c r="AX33">
        <v>18.399999999999999</v>
      </c>
      <c r="AY33">
        <v>0.47599999999999998</v>
      </c>
      <c r="AZ33">
        <v>1.19</v>
      </c>
      <c r="BA33">
        <v>4.2</v>
      </c>
      <c r="BB33">
        <v>67</v>
      </c>
      <c r="BC33">
        <v>200</v>
      </c>
      <c r="BD33">
        <v>17.600000000000001</v>
      </c>
      <c r="BE33">
        <v>67</v>
      </c>
      <c r="BF33">
        <v>126.3</v>
      </c>
      <c r="BG33">
        <v>46.7</v>
      </c>
      <c r="BH33">
        <v>86.8</v>
      </c>
      <c r="BI33">
        <v>9.6</v>
      </c>
      <c r="BJ33">
        <v>33.5</v>
      </c>
      <c r="BK33">
        <v>6.9</v>
      </c>
      <c r="BL33">
        <v>1.2</v>
      </c>
      <c r="BM33">
        <v>5.3</v>
      </c>
      <c r="BN33">
        <v>0.8</v>
      </c>
      <c r="BO33">
        <v>3.8</v>
      </c>
      <c r="BP33">
        <v>0.7</v>
      </c>
      <c r="BQ33">
        <v>2</v>
      </c>
      <c r="BR33">
        <v>0.3</v>
      </c>
      <c r="BS33">
        <v>1.8</v>
      </c>
      <c r="BT33">
        <v>0.3</v>
      </c>
    </row>
    <row r="34" spans="1:72" x14ac:dyDescent="0.3">
      <c r="A34" t="s">
        <v>196</v>
      </c>
      <c r="B34" t="s">
        <v>197</v>
      </c>
      <c r="C34" s="1" t="str">
        <f t="shared" si="0"/>
        <v>21:1183</v>
      </c>
      <c r="D34" s="1" t="str">
        <f t="shared" ref="D34:D45" si="7">HYPERLINK("http://geochem.nrcan.gc.ca/cdogs/content/svy/svy210387_e.htm", "21:0387")</f>
        <v>21:0387</v>
      </c>
      <c r="E34" t="s">
        <v>198</v>
      </c>
      <c r="F34" t="s">
        <v>199</v>
      </c>
      <c r="H34">
        <v>67.112675499999995</v>
      </c>
      <c r="I34">
        <v>-87.807862099999994</v>
      </c>
      <c r="J34" s="1" t="str">
        <f t="shared" ref="J34:J45" si="8">HYPERLINK("http://geochem.nrcan.gc.ca/cdogs/content/kwd/kwd020044_e.htm", "Till")</f>
        <v>Till</v>
      </c>
      <c r="K34" s="1" t="str">
        <f t="shared" ref="K34:K45" si="9">HYPERLINK("http://geochem.nrcan.gc.ca/cdogs/content/kwd/kwd080104_e.htm", "&lt;63 µm size fraction sieving (3)")</f>
        <v>&lt;63 µm size fraction sieving (3)</v>
      </c>
      <c r="L34">
        <v>1</v>
      </c>
      <c r="M34">
        <v>128</v>
      </c>
      <c r="N34">
        <v>7.01</v>
      </c>
      <c r="O34">
        <v>0.8</v>
      </c>
      <c r="P34">
        <v>-0.1</v>
      </c>
      <c r="Q34">
        <v>860</v>
      </c>
      <c r="R34">
        <v>2</v>
      </c>
      <c r="S34">
        <v>0.05</v>
      </c>
      <c r="T34">
        <v>1.65</v>
      </c>
      <c r="U34">
        <v>0.33</v>
      </c>
      <c r="V34">
        <v>3.6</v>
      </c>
      <c r="W34">
        <v>19</v>
      </c>
      <c r="X34">
        <v>0.8</v>
      </c>
      <c r="Y34">
        <v>5.59</v>
      </c>
      <c r="Z34">
        <v>1.44</v>
      </c>
      <c r="AA34">
        <v>16.7</v>
      </c>
      <c r="AB34">
        <v>13.3</v>
      </c>
      <c r="AC34">
        <v>0.02</v>
      </c>
      <c r="AD34">
        <v>3.97</v>
      </c>
      <c r="AE34">
        <v>3.9</v>
      </c>
      <c r="AF34">
        <v>0.28999999999999998</v>
      </c>
      <c r="AG34">
        <v>162</v>
      </c>
      <c r="AH34">
        <v>0.36</v>
      </c>
      <c r="AI34">
        <v>2.867</v>
      </c>
      <c r="AJ34">
        <v>13.35</v>
      </c>
      <c r="AK34">
        <v>7.6</v>
      </c>
      <c r="AL34">
        <v>8.6999999999999994E-2</v>
      </c>
      <c r="AM34">
        <v>33.549999999999997</v>
      </c>
      <c r="AN34">
        <v>107.8</v>
      </c>
      <c r="AO34">
        <v>-2E-3</v>
      </c>
      <c r="AP34">
        <v>-0.04</v>
      </c>
      <c r="AQ34">
        <v>0.02</v>
      </c>
      <c r="AR34">
        <v>3.8</v>
      </c>
      <c r="AS34">
        <v>-0.3</v>
      </c>
      <c r="AT34">
        <v>1.7</v>
      </c>
      <c r="AU34">
        <v>308</v>
      </c>
      <c r="AV34">
        <v>1</v>
      </c>
      <c r="AW34">
        <v>-0.05</v>
      </c>
      <c r="AX34">
        <v>12.5</v>
      </c>
      <c r="AY34">
        <v>0.223</v>
      </c>
      <c r="AZ34">
        <v>0.51</v>
      </c>
      <c r="BA34">
        <v>3.7</v>
      </c>
      <c r="BB34">
        <v>33</v>
      </c>
      <c r="BC34">
        <v>0.2</v>
      </c>
      <c r="BD34">
        <v>20</v>
      </c>
      <c r="BE34">
        <v>15.8</v>
      </c>
      <c r="BF34">
        <v>463.4</v>
      </c>
      <c r="BG34">
        <v>31.9</v>
      </c>
      <c r="BH34">
        <v>58.53</v>
      </c>
      <c r="BI34">
        <v>7.3</v>
      </c>
      <c r="BJ34">
        <v>25.3</v>
      </c>
      <c r="BK34">
        <v>4.9000000000000004</v>
      </c>
      <c r="BL34">
        <v>1.1000000000000001</v>
      </c>
      <c r="BM34">
        <v>4.0999999999999996</v>
      </c>
      <c r="BN34">
        <v>0.7</v>
      </c>
      <c r="BO34">
        <v>3.6</v>
      </c>
      <c r="BP34">
        <v>0.7</v>
      </c>
      <c r="BQ34">
        <v>2.2000000000000002</v>
      </c>
      <c r="BR34">
        <v>0.3</v>
      </c>
      <c r="BS34">
        <v>2.1</v>
      </c>
      <c r="BT34">
        <v>0.3</v>
      </c>
    </row>
    <row r="35" spans="1:72" x14ac:dyDescent="0.3">
      <c r="A35" t="s">
        <v>200</v>
      </c>
      <c r="B35" t="s">
        <v>201</v>
      </c>
      <c r="C35" s="1" t="str">
        <f t="shared" si="0"/>
        <v>21:1183</v>
      </c>
      <c r="D35" s="1" t="str">
        <f t="shared" si="7"/>
        <v>21:0387</v>
      </c>
      <c r="E35" t="s">
        <v>202</v>
      </c>
      <c r="F35" t="s">
        <v>203</v>
      </c>
      <c r="H35">
        <v>67.040768099999994</v>
      </c>
      <c r="I35">
        <v>-87.696598499999993</v>
      </c>
      <c r="J35" s="1" t="str">
        <f t="shared" si="8"/>
        <v>Till</v>
      </c>
      <c r="K35" s="1" t="str">
        <f t="shared" si="9"/>
        <v>&lt;63 µm size fraction sieving (3)</v>
      </c>
      <c r="L35">
        <v>1</v>
      </c>
      <c r="M35">
        <v>128</v>
      </c>
      <c r="N35">
        <v>7.66</v>
      </c>
      <c r="O35">
        <v>1.1000000000000001</v>
      </c>
      <c r="P35">
        <v>-0.1</v>
      </c>
      <c r="Q35">
        <v>941</v>
      </c>
      <c r="R35">
        <v>2</v>
      </c>
      <c r="S35">
        <v>0.05</v>
      </c>
      <c r="T35">
        <v>1.65</v>
      </c>
      <c r="U35">
        <v>0.19</v>
      </c>
      <c r="V35">
        <v>5.5</v>
      </c>
      <c r="W35">
        <v>23</v>
      </c>
      <c r="X35">
        <v>1.4</v>
      </c>
      <c r="Y35">
        <v>10.69</v>
      </c>
      <c r="Z35">
        <v>1.56</v>
      </c>
      <c r="AA35">
        <v>19.260000000000002</v>
      </c>
      <c r="AB35">
        <v>9.58</v>
      </c>
      <c r="AC35">
        <v>0.01</v>
      </c>
      <c r="AD35">
        <v>4.43</v>
      </c>
      <c r="AE35">
        <v>12.8</v>
      </c>
      <c r="AF35">
        <v>0.5</v>
      </c>
      <c r="AG35">
        <v>209</v>
      </c>
      <c r="AH35">
        <v>0.51</v>
      </c>
      <c r="AI35">
        <v>3.0049999999999999</v>
      </c>
      <c r="AJ35">
        <v>11.61</v>
      </c>
      <c r="AK35">
        <v>13.9</v>
      </c>
      <c r="AL35">
        <v>7.5999999999999998E-2</v>
      </c>
      <c r="AM35">
        <v>36</v>
      </c>
      <c r="AN35">
        <v>129.30000000000001</v>
      </c>
      <c r="AO35">
        <v>6.0000000000000001E-3</v>
      </c>
      <c r="AP35">
        <v>-0.04</v>
      </c>
      <c r="AQ35">
        <v>0.04</v>
      </c>
      <c r="AR35">
        <v>4.5</v>
      </c>
      <c r="AS35">
        <v>-0.3</v>
      </c>
      <c r="AT35">
        <v>1.8</v>
      </c>
      <c r="AU35">
        <v>343</v>
      </c>
      <c r="AV35">
        <v>1</v>
      </c>
      <c r="AW35">
        <v>0.15</v>
      </c>
      <c r="AX35">
        <v>24.1</v>
      </c>
      <c r="AY35">
        <v>0.24099999999999999</v>
      </c>
      <c r="AZ35">
        <v>0.69</v>
      </c>
      <c r="BA35">
        <v>3.6</v>
      </c>
      <c r="BB35">
        <v>31</v>
      </c>
      <c r="BC35">
        <v>0.2</v>
      </c>
      <c r="BD35">
        <v>17.399999999999999</v>
      </c>
      <c r="BE35">
        <v>26.5</v>
      </c>
      <c r="BF35">
        <v>321.7</v>
      </c>
      <c r="BG35">
        <v>46</v>
      </c>
      <c r="BH35">
        <v>81.22</v>
      </c>
      <c r="BI35">
        <v>9.1999999999999993</v>
      </c>
      <c r="BJ35">
        <v>31.6</v>
      </c>
      <c r="BK35">
        <v>5.2</v>
      </c>
      <c r="BL35">
        <v>1</v>
      </c>
      <c r="BM35">
        <v>4.0999999999999996</v>
      </c>
      <c r="BN35">
        <v>0.6</v>
      </c>
      <c r="BO35">
        <v>3.2</v>
      </c>
      <c r="BP35">
        <v>0.6</v>
      </c>
      <c r="BQ35">
        <v>1.8</v>
      </c>
      <c r="BR35">
        <v>0.3</v>
      </c>
      <c r="BS35">
        <v>1.7</v>
      </c>
      <c r="BT35">
        <v>0.3</v>
      </c>
    </row>
    <row r="36" spans="1:72" x14ac:dyDescent="0.3">
      <c r="A36" t="s">
        <v>204</v>
      </c>
      <c r="B36" t="s">
        <v>205</v>
      </c>
      <c r="C36" s="1" t="str">
        <f t="shared" si="0"/>
        <v>21:1183</v>
      </c>
      <c r="D36" s="1" t="str">
        <f t="shared" si="7"/>
        <v>21:0387</v>
      </c>
      <c r="E36" t="s">
        <v>206</v>
      </c>
      <c r="F36" t="s">
        <v>207</v>
      </c>
      <c r="H36">
        <v>66.639322000000007</v>
      </c>
      <c r="I36">
        <v>-87.576492200000004</v>
      </c>
      <c r="J36" s="1" t="str">
        <f t="shared" si="8"/>
        <v>Till</v>
      </c>
      <c r="K36" s="1" t="str">
        <f t="shared" si="9"/>
        <v>&lt;63 µm size fraction sieving (3)</v>
      </c>
      <c r="L36">
        <v>1</v>
      </c>
      <c r="M36">
        <v>118</v>
      </c>
      <c r="N36">
        <v>7.81</v>
      </c>
      <c r="O36">
        <v>-0.2</v>
      </c>
      <c r="P36">
        <v>-0.1</v>
      </c>
      <c r="Q36">
        <v>793</v>
      </c>
      <c r="R36">
        <v>2</v>
      </c>
      <c r="S36">
        <v>0.05</v>
      </c>
      <c r="T36">
        <v>1.73</v>
      </c>
      <c r="U36">
        <v>0.25</v>
      </c>
      <c r="V36">
        <v>2.8</v>
      </c>
      <c r="W36">
        <v>15</v>
      </c>
      <c r="X36">
        <v>0.6</v>
      </c>
      <c r="Y36">
        <v>4.3899999999999997</v>
      </c>
      <c r="Z36">
        <v>1.28</v>
      </c>
      <c r="AA36">
        <v>16.989999999999998</v>
      </c>
      <c r="AB36">
        <v>12.1</v>
      </c>
      <c r="AC36">
        <v>0.01</v>
      </c>
      <c r="AD36">
        <v>2.65</v>
      </c>
      <c r="AE36">
        <v>3.2</v>
      </c>
      <c r="AF36">
        <v>0.19</v>
      </c>
      <c r="AG36">
        <v>140</v>
      </c>
      <c r="AH36">
        <v>0.95</v>
      </c>
      <c r="AI36">
        <v>3.3519999999999999</v>
      </c>
      <c r="AJ36">
        <v>9.25</v>
      </c>
      <c r="AK36">
        <v>8.6999999999999993</v>
      </c>
      <c r="AL36">
        <v>6.4000000000000001E-2</v>
      </c>
      <c r="AM36">
        <v>30.94</v>
      </c>
      <c r="AN36">
        <v>89.5</v>
      </c>
      <c r="AO36">
        <v>6.0000000000000001E-3</v>
      </c>
      <c r="AP36">
        <v>-0.04</v>
      </c>
      <c r="AQ36">
        <v>-0.02</v>
      </c>
      <c r="AR36">
        <v>2.9</v>
      </c>
      <c r="AS36">
        <v>-0.3</v>
      </c>
      <c r="AT36">
        <v>1.5</v>
      </c>
      <c r="AU36">
        <v>341</v>
      </c>
      <c r="AV36">
        <v>0.7</v>
      </c>
      <c r="AW36">
        <v>0.28000000000000003</v>
      </c>
      <c r="AX36">
        <v>13.3</v>
      </c>
      <c r="AY36">
        <v>0.17799999999999999</v>
      </c>
      <c r="AZ36">
        <v>0.41</v>
      </c>
      <c r="BA36">
        <v>2.7</v>
      </c>
      <c r="BB36">
        <v>22</v>
      </c>
      <c r="BC36">
        <v>0.2</v>
      </c>
      <c r="BD36">
        <v>15.6</v>
      </c>
      <c r="BE36">
        <v>12.9</v>
      </c>
      <c r="BF36">
        <v>424.4</v>
      </c>
      <c r="BG36">
        <v>27.7</v>
      </c>
      <c r="BH36">
        <v>57.37</v>
      </c>
      <c r="BI36">
        <v>7</v>
      </c>
      <c r="BJ36">
        <v>25.8</v>
      </c>
      <c r="BK36">
        <v>4.4000000000000004</v>
      </c>
      <c r="BL36">
        <v>0.9</v>
      </c>
      <c r="BM36">
        <v>3.2</v>
      </c>
      <c r="BN36">
        <v>0.6</v>
      </c>
      <c r="BO36">
        <v>2.8</v>
      </c>
      <c r="BP36">
        <v>0.6</v>
      </c>
      <c r="BQ36">
        <v>1.9</v>
      </c>
      <c r="BR36">
        <v>0.3</v>
      </c>
      <c r="BS36">
        <v>1.5</v>
      </c>
      <c r="BT36">
        <v>0.2</v>
      </c>
    </row>
    <row r="37" spans="1:72" x14ac:dyDescent="0.3">
      <c r="A37" t="s">
        <v>208</v>
      </c>
      <c r="B37" t="s">
        <v>209</v>
      </c>
      <c r="C37" s="1" t="str">
        <f t="shared" si="0"/>
        <v>21:1183</v>
      </c>
      <c r="D37" s="1" t="str">
        <f t="shared" si="7"/>
        <v>21:0387</v>
      </c>
      <c r="E37" t="s">
        <v>210</v>
      </c>
      <c r="F37" t="s">
        <v>211</v>
      </c>
      <c r="H37">
        <v>66.548365099999998</v>
      </c>
      <c r="I37">
        <v>-87.552472800000004</v>
      </c>
      <c r="J37" s="1" t="str">
        <f t="shared" si="8"/>
        <v>Till</v>
      </c>
      <c r="K37" s="1" t="str">
        <f t="shared" si="9"/>
        <v>&lt;63 µm size fraction sieving (3)</v>
      </c>
      <c r="L37">
        <v>1</v>
      </c>
      <c r="M37">
        <v>95</v>
      </c>
      <c r="N37">
        <v>6.87</v>
      </c>
      <c r="O37">
        <v>-0.2</v>
      </c>
      <c r="P37">
        <v>-0.1</v>
      </c>
      <c r="Q37">
        <v>774</v>
      </c>
      <c r="R37">
        <v>1</v>
      </c>
      <c r="S37">
        <v>-0.04</v>
      </c>
      <c r="T37">
        <v>1.5</v>
      </c>
      <c r="U37">
        <v>0.19</v>
      </c>
      <c r="V37">
        <v>3.1</v>
      </c>
      <c r="W37">
        <v>16</v>
      </c>
      <c r="X37">
        <v>0.7</v>
      </c>
      <c r="Y37">
        <v>4.66</v>
      </c>
      <c r="Z37">
        <v>1.23</v>
      </c>
      <c r="AA37">
        <v>15.35</v>
      </c>
      <c r="AB37">
        <v>8.39</v>
      </c>
      <c r="AC37">
        <v>-0.01</v>
      </c>
      <c r="AD37">
        <v>2.82</v>
      </c>
      <c r="AE37">
        <v>5</v>
      </c>
      <c r="AF37">
        <v>0.23</v>
      </c>
      <c r="AG37">
        <v>143</v>
      </c>
      <c r="AH37">
        <v>1.0900000000000001</v>
      </c>
      <c r="AI37">
        <v>3.1970000000000001</v>
      </c>
      <c r="AJ37">
        <v>7.18</v>
      </c>
      <c r="AK37">
        <v>10.7</v>
      </c>
      <c r="AL37">
        <v>6.2E-2</v>
      </c>
      <c r="AM37">
        <v>27.64</v>
      </c>
      <c r="AN37">
        <v>92</v>
      </c>
      <c r="AO37">
        <v>-2E-3</v>
      </c>
      <c r="AP37">
        <v>-0.04</v>
      </c>
      <c r="AQ37">
        <v>-0.02</v>
      </c>
      <c r="AR37">
        <v>3</v>
      </c>
      <c r="AS37">
        <v>-0.3</v>
      </c>
      <c r="AT37">
        <v>1.1000000000000001</v>
      </c>
      <c r="AU37">
        <v>308</v>
      </c>
      <c r="AV37">
        <v>0.6</v>
      </c>
      <c r="AW37">
        <v>0.27</v>
      </c>
      <c r="AX37">
        <v>14.5</v>
      </c>
      <c r="AY37">
        <v>0.157</v>
      </c>
      <c r="AZ37">
        <v>0.42</v>
      </c>
      <c r="BA37">
        <v>2.9</v>
      </c>
      <c r="BB37">
        <v>21</v>
      </c>
      <c r="BC37">
        <v>0.2</v>
      </c>
      <c r="BD37">
        <v>12.8</v>
      </c>
      <c r="BE37">
        <v>15.9</v>
      </c>
      <c r="BF37">
        <v>293.7</v>
      </c>
      <c r="BG37">
        <v>27.3</v>
      </c>
      <c r="BH37">
        <v>53.26</v>
      </c>
      <c r="BI37">
        <v>6.7</v>
      </c>
      <c r="BJ37">
        <v>24.2</v>
      </c>
      <c r="BK37">
        <v>4.2</v>
      </c>
      <c r="BL37">
        <v>0.8</v>
      </c>
      <c r="BM37">
        <v>3.3</v>
      </c>
      <c r="BN37">
        <v>0.5</v>
      </c>
      <c r="BO37">
        <v>2.2999999999999998</v>
      </c>
      <c r="BP37">
        <v>0.5</v>
      </c>
      <c r="BQ37">
        <v>1.2</v>
      </c>
      <c r="BR37">
        <v>0.2</v>
      </c>
      <c r="BS37">
        <v>1.3</v>
      </c>
      <c r="BT37">
        <v>0.2</v>
      </c>
    </row>
    <row r="38" spans="1:72" x14ac:dyDescent="0.3">
      <c r="A38" t="s">
        <v>212</v>
      </c>
      <c r="B38" t="s">
        <v>213</v>
      </c>
      <c r="C38" s="1" t="str">
        <f t="shared" si="0"/>
        <v>21:1183</v>
      </c>
      <c r="D38" s="1" t="str">
        <f t="shared" si="7"/>
        <v>21:0387</v>
      </c>
      <c r="E38" t="s">
        <v>214</v>
      </c>
      <c r="F38" t="s">
        <v>215</v>
      </c>
      <c r="H38">
        <v>66.466647699999996</v>
      </c>
      <c r="I38">
        <v>-87.636826799999994</v>
      </c>
      <c r="J38" s="1" t="str">
        <f t="shared" si="8"/>
        <v>Till</v>
      </c>
      <c r="K38" s="1" t="str">
        <f t="shared" si="9"/>
        <v>&lt;63 µm size fraction sieving (3)</v>
      </c>
      <c r="L38">
        <v>1</v>
      </c>
      <c r="M38">
        <v>84</v>
      </c>
      <c r="N38">
        <v>6.73</v>
      </c>
      <c r="O38">
        <v>-0.2</v>
      </c>
      <c r="P38">
        <v>-0.1</v>
      </c>
      <c r="Q38">
        <v>768</v>
      </c>
      <c r="R38">
        <v>1</v>
      </c>
      <c r="S38">
        <v>-0.04</v>
      </c>
      <c r="T38">
        <v>1.42</v>
      </c>
      <c r="U38">
        <v>0.22</v>
      </c>
      <c r="V38">
        <v>2.2000000000000002</v>
      </c>
      <c r="W38">
        <v>12</v>
      </c>
      <c r="X38">
        <v>0.6</v>
      </c>
      <c r="Y38">
        <v>2.73</v>
      </c>
      <c r="Z38">
        <v>1.1599999999999999</v>
      </c>
      <c r="AA38">
        <v>15.16</v>
      </c>
      <c r="AB38">
        <v>9.02</v>
      </c>
      <c r="AC38">
        <v>-0.01</v>
      </c>
      <c r="AD38">
        <v>2.54</v>
      </c>
      <c r="AE38">
        <v>3.7</v>
      </c>
      <c r="AF38">
        <v>0.19</v>
      </c>
      <c r="AG38">
        <v>128</v>
      </c>
      <c r="AH38">
        <v>0.25</v>
      </c>
      <c r="AI38">
        <v>3.2559999999999998</v>
      </c>
      <c r="AJ38">
        <v>7.33</v>
      </c>
      <c r="AK38">
        <v>4.5</v>
      </c>
      <c r="AL38">
        <v>5.7000000000000002E-2</v>
      </c>
      <c r="AM38">
        <v>27.35</v>
      </c>
      <c r="AN38">
        <v>93.1</v>
      </c>
      <c r="AO38">
        <v>-2E-3</v>
      </c>
      <c r="AP38">
        <v>-0.04</v>
      </c>
      <c r="AQ38">
        <v>-0.02</v>
      </c>
      <c r="AR38">
        <v>2.7</v>
      </c>
      <c r="AS38">
        <v>-0.3</v>
      </c>
      <c r="AT38">
        <v>1</v>
      </c>
      <c r="AU38">
        <v>305</v>
      </c>
      <c r="AV38">
        <v>0.6</v>
      </c>
      <c r="AW38">
        <v>0.17</v>
      </c>
      <c r="AX38">
        <v>13.2</v>
      </c>
      <c r="AY38">
        <v>0.14299999999999999</v>
      </c>
      <c r="AZ38">
        <v>0.42</v>
      </c>
      <c r="BA38">
        <v>2.4</v>
      </c>
      <c r="BB38">
        <v>20</v>
      </c>
      <c r="BC38">
        <v>0.2</v>
      </c>
      <c r="BD38">
        <v>12.8</v>
      </c>
      <c r="BE38">
        <v>13.3</v>
      </c>
      <c r="BF38">
        <v>323.2</v>
      </c>
      <c r="BG38">
        <v>25.6</v>
      </c>
      <c r="BH38">
        <v>51.92</v>
      </c>
      <c r="BI38">
        <v>6.2</v>
      </c>
      <c r="BJ38">
        <v>22.2</v>
      </c>
      <c r="BK38">
        <v>3.7</v>
      </c>
      <c r="BL38">
        <v>0.9</v>
      </c>
      <c r="BM38">
        <v>3.2</v>
      </c>
      <c r="BN38">
        <v>0.4</v>
      </c>
      <c r="BO38">
        <v>2.2000000000000002</v>
      </c>
      <c r="BP38">
        <v>0.4</v>
      </c>
      <c r="BQ38">
        <v>1.2</v>
      </c>
      <c r="BR38">
        <v>0.2</v>
      </c>
      <c r="BS38">
        <v>1.4</v>
      </c>
      <c r="BT38">
        <v>0.2</v>
      </c>
    </row>
    <row r="39" spans="1:72" x14ac:dyDescent="0.3">
      <c r="A39" t="s">
        <v>216</v>
      </c>
      <c r="B39" t="s">
        <v>217</v>
      </c>
      <c r="C39" s="1" t="str">
        <f t="shared" si="0"/>
        <v>21:1183</v>
      </c>
      <c r="D39" s="1" t="str">
        <f t="shared" si="7"/>
        <v>21:0387</v>
      </c>
      <c r="E39" t="s">
        <v>218</v>
      </c>
      <c r="F39" t="s">
        <v>219</v>
      </c>
      <c r="H39">
        <v>66.553395300000005</v>
      </c>
      <c r="I39">
        <v>-87.293109000000001</v>
      </c>
      <c r="J39" s="1" t="str">
        <f t="shared" si="8"/>
        <v>Till</v>
      </c>
      <c r="K39" s="1" t="str">
        <f t="shared" si="9"/>
        <v>&lt;63 µm size fraction sieving (3)</v>
      </c>
      <c r="L39">
        <v>1</v>
      </c>
      <c r="M39">
        <v>100</v>
      </c>
      <c r="N39">
        <v>6.35</v>
      </c>
      <c r="O39">
        <v>-0.2</v>
      </c>
      <c r="P39">
        <v>-0.1</v>
      </c>
      <c r="Q39">
        <v>657</v>
      </c>
      <c r="R39">
        <v>1</v>
      </c>
      <c r="S39">
        <v>0.05</v>
      </c>
      <c r="T39">
        <v>1.47</v>
      </c>
      <c r="U39">
        <v>0.18</v>
      </c>
      <c r="V39">
        <v>3.6</v>
      </c>
      <c r="W39">
        <v>20</v>
      </c>
      <c r="X39">
        <v>0.6</v>
      </c>
      <c r="Y39">
        <v>7.99</v>
      </c>
      <c r="Z39">
        <v>1.22</v>
      </c>
      <c r="AA39">
        <v>16.43</v>
      </c>
      <c r="AB39">
        <v>7.87</v>
      </c>
      <c r="AC39">
        <v>-0.01</v>
      </c>
      <c r="AD39">
        <v>2.08</v>
      </c>
      <c r="AE39">
        <v>5</v>
      </c>
      <c r="AF39">
        <v>0.26</v>
      </c>
      <c r="AG39">
        <v>148</v>
      </c>
      <c r="AH39">
        <v>1.49</v>
      </c>
      <c r="AI39">
        <v>3.5539999999999998</v>
      </c>
      <c r="AJ39">
        <v>5.82</v>
      </c>
      <c r="AK39">
        <v>14.7</v>
      </c>
      <c r="AL39">
        <v>4.8000000000000001E-2</v>
      </c>
      <c r="AM39">
        <v>23.42</v>
      </c>
      <c r="AN39">
        <v>65.400000000000006</v>
      </c>
      <c r="AO39">
        <v>3.0000000000000001E-3</v>
      </c>
      <c r="AP39">
        <v>-0.04</v>
      </c>
      <c r="AQ39">
        <v>-0.02</v>
      </c>
      <c r="AR39">
        <v>2.7</v>
      </c>
      <c r="AS39">
        <v>0.3</v>
      </c>
      <c r="AT39">
        <v>0.9</v>
      </c>
      <c r="AU39">
        <v>318</v>
      </c>
      <c r="AV39">
        <v>0.4</v>
      </c>
      <c r="AW39">
        <v>0.09</v>
      </c>
      <c r="AX39">
        <v>10.8</v>
      </c>
      <c r="AY39">
        <v>0.13800000000000001</v>
      </c>
      <c r="AZ39">
        <v>0.28000000000000003</v>
      </c>
      <c r="BA39">
        <v>2</v>
      </c>
      <c r="BB39">
        <v>22</v>
      </c>
      <c r="BC39">
        <v>0.2</v>
      </c>
      <c r="BD39">
        <v>10.7</v>
      </c>
      <c r="BE39">
        <v>17</v>
      </c>
      <c r="BF39">
        <v>277.2</v>
      </c>
      <c r="BG39">
        <v>22.9</v>
      </c>
      <c r="BH39">
        <v>49.02</v>
      </c>
      <c r="BI39">
        <v>5.0999999999999996</v>
      </c>
      <c r="BJ39">
        <v>17.3</v>
      </c>
      <c r="BK39">
        <v>3.4</v>
      </c>
      <c r="BL39">
        <v>0.7</v>
      </c>
      <c r="BM39">
        <v>2.2000000000000002</v>
      </c>
      <c r="BN39">
        <v>0.4</v>
      </c>
      <c r="BO39">
        <v>1.9</v>
      </c>
      <c r="BP39">
        <v>0.4</v>
      </c>
      <c r="BQ39">
        <v>1.1000000000000001</v>
      </c>
      <c r="BR39">
        <v>0.2</v>
      </c>
      <c r="BS39">
        <v>1.1000000000000001</v>
      </c>
      <c r="BT39">
        <v>0.2</v>
      </c>
    </row>
    <row r="40" spans="1:72" x14ac:dyDescent="0.3">
      <c r="A40" t="s">
        <v>220</v>
      </c>
      <c r="B40" t="s">
        <v>221</v>
      </c>
      <c r="C40" s="1" t="str">
        <f t="shared" si="0"/>
        <v>21:1183</v>
      </c>
      <c r="D40" s="1" t="str">
        <f t="shared" si="7"/>
        <v>21:0387</v>
      </c>
      <c r="E40" t="s">
        <v>222</v>
      </c>
      <c r="F40" t="s">
        <v>223</v>
      </c>
      <c r="H40">
        <v>66.689230699999996</v>
      </c>
      <c r="I40">
        <v>-87.338107600000001</v>
      </c>
      <c r="J40" s="1" t="str">
        <f t="shared" si="8"/>
        <v>Till</v>
      </c>
      <c r="K40" s="1" t="str">
        <f t="shared" si="9"/>
        <v>&lt;63 µm size fraction sieving (3)</v>
      </c>
      <c r="L40">
        <v>1</v>
      </c>
      <c r="M40">
        <v>69</v>
      </c>
      <c r="N40">
        <v>6.77</v>
      </c>
      <c r="O40">
        <v>-0.2</v>
      </c>
      <c r="P40">
        <v>-0.1</v>
      </c>
      <c r="Q40">
        <v>672</v>
      </c>
      <c r="R40">
        <v>1</v>
      </c>
      <c r="S40">
        <v>-0.04</v>
      </c>
      <c r="T40">
        <v>1.6</v>
      </c>
      <c r="U40">
        <v>0.19</v>
      </c>
      <c r="V40">
        <v>3.3</v>
      </c>
      <c r="W40">
        <v>15</v>
      </c>
      <c r="X40">
        <v>0.6</v>
      </c>
      <c r="Y40">
        <v>6.62</v>
      </c>
      <c r="Z40">
        <v>1.2</v>
      </c>
      <c r="AA40">
        <v>16.43</v>
      </c>
      <c r="AB40">
        <v>7.07</v>
      </c>
      <c r="AC40">
        <v>0.01</v>
      </c>
      <c r="AD40">
        <v>2.35</v>
      </c>
      <c r="AE40">
        <v>4.8</v>
      </c>
      <c r="AF40">
        <v>0.26</v>
      </c>
      <c r="AG40">
        <v>149</v>
      </c>
      <c r="AH40">
        <v>0.33</v>
      </c>
      <c r="AI40">
        <v>3.5169999999999999</v>
      </c>
      <c r="AJ40">
        <v>6.19</v>
      </c>
      <c r="AK40">
        <v>8.1999999999999993</v>
      </c>
      <c r="AL40">
        <v>4.9000000000000002E-2</v>
      </c>
      <c r="AM40">
        <v>23.27</v>
      </c>
      <c r="AN40">
        <v>71</v>
      </c>
      <c r="AO40">
        <v>-2E-3</v>
      </c>
      <c r="AP40">
        <v>-0.04</v>
      </c>
      <c r="AQ40">
        <v>-0.02</v>
      </c>
      <c r="AR40">
        <v>3.1</v>
      </c>
      <c r="AS40">
        <v>-0.3</v>
      </c>
      <c r="AT40">
        <v>1</v>
      </c>
      <c r="AU40">
        <v>312</v>
      </c>
      <c r="AV40">
        <v>0.5</v>
      </c>
      <c r="AW40">
        <v>0.15</v>
      </c>
      <c r="AX40">
        <v>10.7</v>
      </c>
      <c r="AY40">
        <v>0.14499999999999999</v>
      </c>
      <c r="AZ40">
        <v>0.32</v>
      </c>
      <c r="BA40">
        <v>3</v>
      </c>
      <c r="BB40">
        <v>21</v>
      </c>
      <c r="BC40">
        <v>0.2</v>
      </c>
      <c r="BD40">
        <v>11.7</v>
      </c>
      <c r="BE40">
        <v>14.8</v>
      </c>
      <c r="BF40">
        <v>262.8</v>
      </c>
      <c r="BG40">
        <v>21.1</v>
      </c>
      <c r="BH40">
        <v>40.92</v>
      </c>
      <c r="BI40">
        <v>5</v>
      </c>
      <c r="BJ40">
        <v>17.8</v>
      </c>
      <c r="BK40">
        <v>3.1</v>
      </c>
      <c r="BL40">
        <v>0.7</v>
      </c>
      <c r="BM40">
        <v>2.9</v>
      </c>
      <c r="BN40">
        <v>0.4</v>
      </c>
      <c r="BO40">
        <v>2.1</v>
      </c>
      <c r="BP40">
        <v>0.4</v>
      </c>
      <c r="BQ40">
        <v>1.3</v>
      </c>
      <c r="BR40">
        <v>0.2</v>
      </c>
      <c r="BS40">
        <v>1.3</v>
      </c>
      <c r="BT40">
        <v>0.2</v>
      </c>
    </row>
    <row r="41" spans="1:72" x14ac:dyDescent="0.3">
      <c r="A41" t="s">
        <v>224</v>
      </c>
      <c r="B41" t="s">
        <v>225</v>
      </c>
      <c r="C41" s="1" t="str">
        <f t="shared" si="0"/>
        <v>21:1183</v>
      </c>
      <c r="D41" s="1" t="str">
        <f t="shared" si="7"/>
        <v>21:0387</v>
      </c>
      <c r="E41" t="s">
        <v>226</v>
      </c>
      <c r="F41" t="s">
        <v>227</v>
      </c>
      <c r="H41">
        <v>67.027239399999999</v>
      </c>
      <c r="I41">
        <v>-87.166482099999996</v>
      </c>
      <c r="J41" s="1" t="str">
        <f t="shared" si="8"/>
        <v>Till</v>
      </c>
      <c r="K41" s="1" t="str">
        <f t="shared" si="9"/>
        <v>&lt;63 µm size fraction sieving (3)</v>
      </c>
      <c r="L41">
        <v>1</v>
      </c>
      <c r="M41">
        <v>59</v>
      </c>
      <c r="N41">
        <v>6.63</v>
      </c>
      <c r="O41">
        <v>-0.2</v>
      </c>
      <c r="P41">
        <v>-0.1</v>
      </c>
      <c r="Q41">
        <v>746</v>
      </c>
      <c r="R41">
        <v>2</v>
      </c>
      <c r="S41">
        <v>-0.04</v>
      </c>
      <c r="T41">
        <v>1.82</v>
      </c>
      <c r="U41">
        <v>0.21</v>
      </c>
      <c r="V41">
        <v>3.9</v>
      </c>
      <c r="W41">
        <v>20</v>
      </c>
      <c r="X41">
        <v>0.6</v>
      </c>
      <c r="Y41">
        <v>6.76</v>
      </c>
      <c r="Z41">
        <v>1.51</v>
      </c>
      <c r="AA41">
        <v>14.74</v>
      </c>
      <c r="AB41">
        <v>7.34</v>
      </c>
      <c r="AC41">
        <v>0.01</v>
      </c>
      <c r="AD41">
        <v>2.61</v>
      </c>
      <c r="AE41">
        <v>3.9</v>
      </c>
      <c r="AF41">
        <v>0.31</v>
      </c>
      <c r="AG41">
        <v>188</v>
      </c>
      <c r="AH41">
        <v>0.68</v>
      </c>
      <c r="AI41">
        <v>3.0270000000000001</v>
      </c>
      <c r="AJ41">
        <v>9.06</v>
      </c>
      <c r="AK41">
        <v>9.4</v>
      </c>
      <c r="AL41">
        <v>6.6000000000000003E-2</v>
      </c>
      <c r="AM41">
        <v>25.06</v>
      </c>
      <c r="AN41">
        <v>82.9</v>
      </c>
      <c r="AO41">
        <v>-2E-3</v>
      </c>
      <c r="AP41">
        <v>-0.04</v>
      </c>
      <c r="AQ41">
        <v>-0.02</v>
      </c>
      <c r="AR41">
        <v>4.4000000000000004</v>
      </c>
      <c r="AS41">
        <v>-0.3</v>
      </c>
      <c r="AT41">
        <v>1.5</v>
      </c>
      <c r="AU41">
        <v>297</v>
      </c>
      <c r="AV41">
        <v>0.7</v>
      </c>
      <c r="AW41">
        <v>0.31</v>
      </c>
      <c r="AX41">
        <v>11.2</v>
      </c>
      <c r="AY41">
        <v>0.187</v>
      </c>
      <c r="AZ41">
        <v>0.34</v>
      </c>
      <c r="BA41">
        <v>1.9</v>
      </c>
      <c r="BB41">
        <v>29</v>
      </c>
      <c r="BC41">
        <v>0.1</v>
      </c>
      <c r="BD41">
        <v>15.6</v>
      </c>
      <c r="BE41">
        <v>15</v>
      </c>
      <c r="BF41">
        <v>256.8</v>
      </c>
      <c r="BG41">
        <v>23</v>
      </c>
      <c r="BH41">
        <v>45.48</v>
      </c>
      <c r="BI41">
        <v>5.5</v>
      </c>
      <c r="BJ41">
        <v>20.2</v>
      </c>
      <c r="BK41">
        <v>4.0999999999999996</v>
      </c>
      <c r="BL41">
        <v>0.9</v>
      </c>
      <c r="BM41">
        <v>3.6</v>
      </c>
      <c r="BN41">
        <v>0.6</v>
      </c>
      <c r="BO41">
        <v>2.9</v>
      </c>
      <c r="BP41">
        <v>0.5</v>
      </c>
      <c r="BQ41">
        <v>1.6</v>
      </c>
      <c r="BR41">
        <v>0.2</v>
      </c>
      <c r="BS41">
        <v>1.7</v>
      </c>
      <c r="BT41">
        <v>0.3</v>
      </c>
    </row>
    <row r="42" spans="1:72" x14ac:dyDescent="0.3">
      <c r="A42" t="s">
        <v>228</v>
      </c>
      <c r="B42" t="s">
        <v>229</v>
      </c>
      <c r="C42" s="1" t="str">
        <f t="shared" si="0"/>
        <v>21:1183</v>
      </c>
      <c r="D42" s="1" t="str">
        <f t="shared" si="7"/>
        <v>21:0387</v>
      </c>
      <c r="E42" t="s">
        <v>230</v>
      </c>
      <c r="F42" t="s">
        <v>231</v>
      </c>
      <c r="H42">
        <v>66.771008300000005</v>
      </c>
      <c r="I42">
        <v>-87.1105728</v>
      </c>
      <c r="J42" s="1" t="str">
        <f t="shared" si="8"/>
        <v>Till</v>
      </c>
      <c r="K42" s="1" t="str">
        <f t="shared" si="9"/>
        <v>&lt;63 µm size fraction sieving (3)</v>
      </c>
      <c r="L42">
        <v>1</v>
      </c>
      <c r="M42">
        <v>81</v>
      </c>
      <c r="N42">
        <v>6.24</v>
      </c>
      <c r="O42">
        <v>0.9</v>
      </c>
      <c r="P42">
        <v>-0.1</v>
      </c>
      <c r="Q42">
        <v>721</v>
      </c>
      <c r="R42">
        <v>2</v>
      </c>
      <c r="S42">
        <v>-0.04</v>
      </c>
      <c r="T42">
        <v>1.8</v>
      </c>
      <c r="U42">
        <v>0.23</v>
      </c>
      <c r="V42">
        <v>4.4000000000000004</v>
      </c>
      <c r="W42">
        <v>21</v>
      </c>
      <c r="X42">
        <v>0.6</v>
      </c>
      <c r="Y42">
        <v>9.92</v>
      </c>
      <c r="Z42">
        <v>1.46</v>
      </c>
      <c r="AA42">
        <v>15.64</v>
      </c>
      <c r="AB42">
        <v>7.8</v>
      </c>
      <c r="AC42">
        <v>0.01</v>
      </c>
      <c r="AD42">
        <v>2.13</v>
      </c>
      <c r="AE42">
        <v>5.7</v>
      </c>
      <c r="AF42">
        <v>0.32</v>
      </c>
      <c r="AG42">
        <v>183</v>
      </c>
      <c r="AH42">
        <v>0.3</v>
      </c>
      <c r="AI42">
        <v>3.2090000000000001</v>
      </c>
      <c r="AJ42">
        <v>7.25</v>
      </c>
      <c r="AK42">
        <v>9.9</v>
      </c>
      <c r="AL42">
        <v>5.8999999999999997E-2</v>
      </c>
      <c r="AM42">
        <v>23.38</v>
      </c>
      <c r="AN42">
        <v>59.1</v>
      </c>
      <c r="AO42">
        <v>2E-3</v>
      </c>
      <c r="AP42">
        <v>-0.04</v>
      </c>
      <c r="AQ42">
        <v>-0.02</v>
      </c>
      <c r="AR42">
        <v>4.5</v>
      </c>
      <c r="AS42">
        <v>0.5</v>
      </c>
      <c r="AT42">
        <v>1.2</v>
      </c>
      <c r="AU42">
        <v>293</v>
      </c>
      <c r="AV42">
        <v>0.6</v>
      </c>
      <c r="AW42">
        <v>0.14000000000000001</v>
      </c>
      <c r="AX42">
        <v>9.6</v>
      </c>
      <c r="AY42">
        <v>0.16900000000000001</v>
      </c>
      <c r="AZ42">
        <v>0.27</v>
      </c>
      <c r="BA42">
        <v>2.2999999999999998</v>
      </c>
      <c r="BB42">
        <v>27</v>
      </c>
      <c r="BC42">
        <v>1.3</v>
      </c>
      <c r="BD42">
        <v>15.8</v>
      </c>
      <c r="BE42">
        <v>18.5</v>
      </c>
      <c r="BF42">
        <v>283</v>
      </c>
      <c r="BG42">
        <v>24.6</v>
      </c>
      <c r="BH42">
        <v>47.97</v>
      </c>
      <c r="BI42">
        <v>6.3</v>
      </c>
      <c r="BJ42">
        <v>23.1</v>
      </c>
      <c r="BK42">
        <v>4.3</v>
      </c>
      <c r="BL42">
        <v>1</v>
      </c>
      <c r="BM42">
        <v>3.6</v>
      </c>
      <c r="BN42">
        <v>0.6</v>
      </c>
      <c r="BO42">
        <v>2.9</v>
      </c>
      <c r="BP42">
        <v>0.6</v>
      </c>
      <c r="BQ42">
        <v>1.6</v>
      </c>
      <c r="BR42">
        <v>0.2</v>
      </c>
      <c r="BS42">
        <v>1.7</v>
      </c>
      <c r="BT42">
        <v>0.2</v>
      </c>
    </row>
    <row r="43" spans="1:72" x14ac:dyDescent="0.3">
      <c r="A43" t="s">
        <v>232</v>
      </c>
      <c r="B43" t="s">
        <v>233</v>
      </c>
      <c r="C43" s="1" t="str">
        <f t="shared" si="0"/>
        <v>21:1183</v>
      </c>
      <c r="D43" s="1" t="str">
        <f t="shared" si="7"/>
        <v>21:0387</v>
      </c>
      <c r="E43" t="s">
        <v>234</v>
      </c>
      <c r="F43" t="s">
        <v>235</v>
      </c>
      <c r="H43">
        <v>66.779137599999999</v>
      </c>
      <c r="I43">
        <v>-87.322469499999997</v>
      </c>
      <c r="J43" s="1" t="str">
        <f t="shared" si="8"/>
        <v>Till</v>
      </c>
      <c r="K43" s="1" t="str">
        <f t="shared" si="9"/>
        <v>&lt;63 µm size fraction sieving (3)</v>
      </c>
      <c r="L43">
        <v>1</v>
      </c>
      <c r="M43">
        <v>85</v>
      </c>
      <c r="N43">
        <v>7.82</v>
      </c>
      <c r="O43">
        <v>0.4</v>
      </c>
      <c r="P43">
        <v>-0.1</v>
      </c>
      <c r="Q43">
        <v>735</v>
      </c>
      <c r="R43">
        <v>1</v>
      </c>
      <c r="S43">
        <v>-0.04</v>
      </c>
      <c r="T43">
        <v>1.88</v>
      </c>
      <c r="U43">
        <v>0.17</v>
      </c>
      <c r="V43">
        <v>3.6</v>
      </c>
      <c r="W43">
        <v>18</v>
      </c>
      <c r="X43">
        <v>0.5</v>
      </c>
      <c r="Y43">
        <v>4.9400000000000004</v>
      </c>
      <c r="Z43">
        <v>1.21</v>
      </c>
      <c r="AA43">
        <v>16.72</v>
      </c>
      <c r="AB43">
        <v>8.4700000000000006</v>
      </c>
      <c r="AC43">
        <v>-0.01</v>
      </c>
      <c r="AD43">
        <v>2.2400000000000002</v>
      </c>
      <c r="AE43">
        <v>2.7</v>
      </c>
      <c r="AF43">
        <v>0.25</v>
      </c>
      <c r="AG43">
        <v>157</v>
      </c>
      <c r="AH43">
        <v>0.67</v>
      </c>
      <c r="AI43">
        <v>3.6139999999999999</v>
      </c>
      <c r="AJ43">
        <v>7.52</v>
      </c>
      <c r="AK43">
        <v>9</v>
      </c>
      <c r="AL43">
        <v>6.7000000000000004E-2</v>
      </c>
      <c r="AM43">
        <v>25.47</v>
      </c>
      <c r="AN43">
        <v>66.3</v>
      </c>
      <c r="AO43">
        <v>-2E-3</v>
      </c>
      <c r="AP43">
        <v>-0.04</v>
      </c>
      <c r="AQ43">
        <v>-0.02</v>
      </c>
      <c r="AR43">
        <v>3.6</v>
      </c>
      <c r="AS43">
        <v>-0.3</v>
      </c>
      <c r="AT43">
        <v>1.1000000000000001</v>
      </c>
      <c r="AU43">
        <v>347</v>
      </c>
      <c r="AV43">
        <v>0.6</v>
      </c>
      <c r="AW43">
        <v>0.19</v>
      </c>
      <c r="AX43">
        <v>9.8000000000000007</v>
      </c>
      <c r="AY43">
        <v>0.16400000000000001</v>
      </c>
      <c r="AZ43">
        <v>0.31</v>
      </c>
      <c r="BA43">
        <v>1.9</v>
      </c>
      <c r="BB43">
        <v>22</v>
      </c>
      <c r="BC43">
        <v>0.1</v>
      </c>
      <c r="BD43">
        <v>13.5</v>
      </c>
      <c r="BE43">
        <v>15</v>
      </c>
      <c r="BF43">
        <v>316.2</v>
      </c>
      <c r="BG43">
        <v>20.7</v>
      </c>
      <c r="BH43">
        <v>41.76</v>
      </c>
      <c r="BI43">
        <v>4.9000000000000004</v>
      </c>
      <c r="BJ43">
        <v>17.399999999999999</v>
      </c>
      <c r="BK43">
        <v>3.5</v>
      </c>
      <c r="BL43">
        <v>0.9</v>
      </c>
      <c r="BM43">
        <v>3</v>
      </c>
      <c r="BN43">
        <v>0.4</v>
      </c>
      <c r="BO43">
        <v>2.4</v>
      </c>
      <c r="BP43">
        <v>0.5</v>
      </c>
      <c r="BQ43">
        <v>1.3</v>
      </c>
      <c r="BR43">
        <v>0.2</v>
      </c>
      <c r="BS43">
        <v>1.3</v>
      </c>
      <c r="BT43">
        <v>0.2</v>
      </c>
    </row>
    <row r="44" spans="1:72" x14ac:dyDescent="0.3">
      <c r="A44" t="s">
        <v>236</v>
      </c>
      <c r="B44" t="s">
        <v>237</v>
      </c>
      <c r="C44" s="1" t="str">
        <f t="shared" si="0"/>
        <v>21:1183</v>
      </c>
      <c r="D44" s="1" t="str">
        <f t="shared" si="7"/>
        <v>21:0387</v>
      </c>
      <c r="E44" t="s">
        <v>234</v>
      </c>
      <c r="F44" t="s">
        <v>238</v>
      </c>
      <c r="H44">
        <v>66.779137599999999</v>
      </c>
      <c r="I44">
        <v>-87.322469499999997</v>
      </c>
      <c r="J44" s="1" t="str">
        <f t="shared" si="8"/>
        <v>Till</v>
      </c>
      <c r="K44" s="1" t="str">
        <f t="shared" si="9"/>
        <v>&lt;63 µm size fraction sieving (3)</v>
      </c>
      <c r="L44">
        <v>1</v>
      </c>
      <c r="M44">
        <v>48</v>
      </c>
      <c r="N44">
        <v>6.63</v>
      </c>
      <c r="O44">
        <v>0.9</v>
      </c>
      <c r="P44">
        <v>-0.1</v>
      </c>
      <c r="Q44">
        <v>712</v>
      </c>
      <c r="R44">
        <v>2</v>
      </c>
      <c r="S44">
        <v>-0.04</v>
      </c>
      <c r="T44">
        <v>1.66</v>
      </c>
      <c r="U44">
        <v>0.17</v>
      </c>
      <c r="V44">
        <v>2.8</v>
      </c>
      <c r="W44">
        <v>15</v>
      </c>
      <c r="X44">
        <v>0.5</v>
      </c>
      <c r="Y44">
        <v>4.3899999999999997</v>
      </c>
      <c r="Z44">
        <v>1.1299999999999999</v>
      </c>
      <c r="AA44">
        <v>14.31</v>
      </c>
      <c r="AB44">
        <v>7.88</v>
      </c>
      <c r="AC44">
        <v>-0.01</v>
      </c>
      <c r="AD44">
        <v>2.21</v>
      </c>
      <c r="AE44">
        <v>3.4</v>
      </c>
      <c r="AF44">
        <v>0.23</v>
      </c>
      <c r="AG44">
        <v>147</v>
      </c>
      <c r="AH44">
        <v>0.55000000000000004</v>
      </c>
      <c r="AI44">
        <v>3.54</v>
      </c>
      <c r="AJ44">
        <v>6.75</v>
      </c>
      <c r="AK44">
        <v>7.8</v>
      </c>
      <c r="AL44">
        <v>5.3999999999999999E-2</v>
      </c>
      <c r="AM44">
        <v>23.24</v>
      </c>
      <c r="AN44">
        <v>66.3</v>
      </c>
      <c r="AO44">
        <v>-2E-3</v>
      </c>
      <c r="AP44">
        <v>-0.04</v>
      </c>
      <c r="AQ44">
        <v>-0.02</v>
      </c>
      <c r="AR44">
        <v>3.3</v>
      </c>
      <c r="AS44">
        <v>-0.3</v>
      </c>
      <c r="AT44">
        <v>1.1000000000000001</v>
      </c>
      <c r="AU44">
        <v>318</v>
      </c>
      <c r="AV44">
        <v>0.5</v>
      </c>
      <c r="AW44">
        <v>0.24</v>
      </c>
      <c r="AX44">
        <v>8.8000000000000007</v>
      </c>
      <c r="AY44">
        <v>0.14699999999999999</v>
      </c>
      <c r="AZ44">
        <v>0.28999999999999998</v>
      </c>
      <c r="BA44">
        <v>1.8</v>
      </c>
      <c r="BB44">
        <v>21</v>
      </c>
      <c r="BC44">
        <v>0.1</v>
      </c>
      <c r="BD44">
        <v>11.8</v>
      </c>
      <c r="BE44">
        <v>12</v>
      </c>
      <c r="BF44">
        <v>274.10000000000002</v>
      </c>
      <c r="BG44">
        <v>18.399999999999999</v>
      </c>
      <c r="BH44">
        <v>38.43</v>
      </c>
      <c r="BI44">
        <v>4.5999999999999996</v>
      </c>
      <c r="BJ44">
        <v>16.3</v>
      </c>
      <c r="BK44">
        <v>3.2</v>
      </c>
      <c r="BL44">
        <v>0.7</v>
      </c>
      <c r="BM44">
        <v>2.8</v>
      </c>
      <c r="BN44">
        <v>0.4</v>
      </c>
      <c r="BO44">
        <v>2.2000000000000002</v>
      </c>
      <c r="BP44">
        <v>0.4</v>
      </c>
      <c r="BQ44">
        <v>1.2</v>
      </c>
      <c r="BR44">
        <v>0.2</v>
      </c>
      <c r="BS44">
        <v>1.2</v>
      </c>
      <c r="BT44">
        <v>0.2</v>
      </c>
    </row>
    <row r="45" spans="1:72" x14ac:dyDescent="0.3">
      <c r="A45" t="s">
        <v>239</v>
      </c>
      <c r="B45" t="s">
        <v>240</v>
      </c>
      <c r="C45" s="1" t="str">
        <f t="shared" si="0"/>
        <v>21:1183</v>
      </c>
      <c r="D45" s="1" t="str">
        <f t="shared" si="7"/>
        <v>21:0387</v>
      </c>
      <c r="E45" t="s">
        <v>234</v>
      </c>
      <c r="F45" t="s">
        <v>241</v>
      </c>
      <c r="H45">
        <v>66.779137599999999</v>
      </c>
      <c r="I45">
        <v>-87.322469499999997</v>
      </c>
      <c r="J45" s="1" t="str">
        <f t="shared" si="8"/>
        <v>Till</v>
      </c>
      <c r="K45" s="1" t="str">
        <f t="shared" si="9"/>
        <v>&lt;63 µm size fraction sieving (3)</v>
      </c>
      <c r="L45">
        <v>7</v>
      </c>
      <c r="M45">
        <v>99</v>
      </c>
      <c r="N45">
        <v>6.7</v>
      </c>
      <c r="O45">
        <v>-0.2</v>
      </c>
      <c r="P45">
        <v>-0.1</v>
      </c>
      <c r="Q45">
        <v>718</v>
      </c>
      <c r="R45">
        <v>2</v>
      </c>
      <c r="S45">
        <v>-0.04</v>
      </c>
      <c r="T45">
        <v>1.65</v>
      </c>
      <c r="U45">
        <v>0.21</v>
      </c>
      <c r="V45">
        <v>3</v>
      </c>
      <c r="W45">
        <v>13</v>
      </c>
      <c r="X45">
        <v>0.5</v>
      </c>
      <c r="Y45">
        <v>4.84</v>
      </c>
      <c r="Z45">
        <v>1.1299999999999999</v>
      </c>
      <c r="AA45">
        <v>15.48</v>
      </c>
      <c r="AB45">
        <v>7.39</v>
      </c>
      <c r="AC45">
        <v>-0.01</v>
      </c>
      <c r="AD45">
        <v>2.29</v>
      </c>
      <c r="AE45">
        <v>2.8</v>
      </c>
      <c r="AF45">
        <v>0.23</v>
      </c>
      <c r="AG45">
        <v>144</v>
      </c>
      <c r="AH45">
        <v>0.51</v>
      </c>
      <c r="AI45">
        <v>3.552</v>
      </c>
      <c r="AJ45">
        <v>6.56</v>
      </c>
      <c r="AK45">
        <v>8</v>
      </c>
      <c r="AL45">
        <v>5.7000000000000002E-2</v>
      </c>
      <c r="AM45">
        <v>24.41</v>
      </c>
      <c r="AN45">
        <v>66.8</v>
      </c>
      <c r="AO45">
        <v>-2E-3</v>
      </c>
      <c r="AP45">
        <v>-0.04</v>
      </c>
      <c r="AQ45">
        <v>-0.02</v>
      </c>
      <c r="AR45">
        <v>3.5</v>
      </c>
      <c r="AS45">
        <v>-0.3</v>
      </c>
      <c r="AT45">
        <v>1.2</v>
      </c>
      <c r="AU45">
        <v>334</v>
      </c>
      <c r="AV45">
        <v>0.5</v>
      </c>
      <c r="AW45">
        <v>0.16</v>
      </c>
      <c r="AX45">
        <v>9.6</v>
      </c>
      <c r="AY45">
        <v>0.152</v>
      </c>
      <c r="AZ45">
        <v>0.31</v>
      </c>
      <c r="BA45">
        <v>1.9</v>
      </c>
      <c r="BB45">
        <v>21</v>
      </c>
      <c r="BC45">
        <v>0.1</v>
      </c>
      <c r="BD45">
        <v>11.6</v>
      </c>
      <c r="BE45">
        <v>13.2</v>
      </c>
      <c r="BF45">
        <v>268.7</v>
      </c>
      <c r="BG45">
        <v>19.600000000000001</v>
      </c>
      <c r="BH45">
        <v>38.94</v>
      </c>
      <c r="BI45">
        <v>4.5</v>
      </c>
      <c r="BJ45">
        <v>17</v>
      </c>
      <c r="BK45">
        <v>3.2</v>
      </c>
      <c r="BL45">
        <v>0.8</v>
      </c>
      <c r="BM45">
        <v>2.8</v>
      </c>
      <c r="BN45">
        <v>0.4</v>
      </c>
      <c r="BO45">
        <v>2.1</v>
      </c>
      <c r="BP45">
        <v>0.4</v>
      </c>
      <c r="BQ45">
        <v>1.3</v>
      </c>
      <c r="BR45">
        <v>0.2</v>
      </c>
      <c r="BS45">
        <v>1.2</v>
      </c>
      <c r="BT45">
        <v>0.2</v>
      </c>
    </row>
  </sheetData>
  <autoFilter ref="A1:L45">
    <filterColumn colId="0" hiddenButton="1"/>
    <filterColumn colId="1" hiddenButton="1"/>
    <filterColumn colId="2">
      <filters>
        <filter val="21:118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bdl211183_pkg_0363a.xlsx</vt:lpstr>
      <vt:lpstr>pkg_0363a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2024-11-22T08:17:23Z</dcterms:created>
  <dcterms:modified xsi:type="dcterms:W3CDTF">2024-11-22T23:59:11Z</dcterms:modified>
</cp:coreProperties>
</file>