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7_pkg_0474c.xlsx" sheetId="1" r:id="rId1"/>
  </sheets>
  <definedNames>
    <definedName name="_xlnm._FilterDatabase" localSheetId="0" hidden="1">bdl211177_pkg_0474c.xlsx!$A$1:$O$914</definedName>
    <definedName name="pkg_0474c">bdl211177_pkg_0474c.xlsx!$A$1:$AY$914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3" i="1"/>
  <c r="K904" i="1"/>
  <c r="K905" i="1"/>
  <c r="K906" i="1"/>
  <c r="K907" i="1"/>
  <c r="K908" i="1"/>
  <c r="K909" i="1"/>
  <c r="K911" i="1"/>
  <c r="K9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G176" i="1"/>
  <c r="G186" i="1"/>
  <c r="G203" i="1"/>
  <c r="G233" i="1"/>
  <c r="G255" i="1"/>
  <c r="G272" i="1"/>
  <c r="G291" i="1"/>
  <c r="G307" i="1"/>
  <c r="G333" i="1"/>
  <c r="G345" i="1"/>
  <c r="G368" i="1"/>
  <c r="G377" i="1"/>
  <c r="G385" i="1"/>
  <c r="G413" i="1"/>
  <c r="G432" i="1"/>
  <c r="G453" i="1"/>
  <c r="G471" i="1"/>
  <c r="G481" i="1"/>
  <c r="G491" i="1"/>
  <c r="G511" i="1"/>
  <c r="G525" i="1"/>
  <c r="G556" i="1"/>
  <c r="G566" i="1"/>
  <c r="G578" i="1"/>
  <c r="G589" i="1"/>
  <c r="G620" i="1"/>
  <c r="G638" i="1"/>
  <c r="G649" i="1"/>
  <c r="G672" i="1"/>
  <c r="G702" i="1"/>
  <c r="G723" i="1"/>
  <c r="G728" i="1"/>
  <c r="G758" i="1"/>
  <c r="G779" i="1"/>
  <c r="G784" i="1"/>
  <c r="G814" i="1"/>
  <c r="G835" i="1"/>
  <c r="G840" i="1"/>
  <c r="G910" i="1"/>
  <c r="G913" i="1"/>
  <c r="G9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sharedStrings.xml><?xml version="1.0" encoding="utf-8"?>
<sst xmlns="http://schemas.openxmlformats.org/spreadsheetml/2006/main" count="37139" uniqueCount="5146">
  <si>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</si>
  <si>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</si>
  <si>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</si>
  <si>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</si>
  <si>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</si>
  <si>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</si>
  <si>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</si>
  <si>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</si>
  <si>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</si>
  <si>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</si>
  <si>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</si>
  <si>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</si>
  <si>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</si>
  <si>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</si>
  <si>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</si>
  <si>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</si>
  <si>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</si>
  <si>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</si>
  <si>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</si>
  <si>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</si>
  <si>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</si>
  <si>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</si>
  <si>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</si>
  <si>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</si>
  <si>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</si>
  <si>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</si>
  <si>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</si>
  <si>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</si>
  <si>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</si>
  <si>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</si>
  <si>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</si>
  <si>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</si>
  <si>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</si>
  <si>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</si>
  <si>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</si>
  <si>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</si>
  <si>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</si>
  <si>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</si>
  <si>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</si>
  <si>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</si>
  <si>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</si>
  <si>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</si>
  <si>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</si>
  <si>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</si>
  <si>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</si>
  <si>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</si>
  <si>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</si>
  <si>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</si>
  <si>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</si>
  <si>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</si>
  <si>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</si>
  <si>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068G  :965021:00:------:--:250</t>
  </si>
  <si>
    <t>21:0868:000001</t>
  </si>
  <si>
    <t>21:0245:000019</t>
  </si>
  <si>
    <t>21:0245:000019:0005:0002:00</t>
  </si>
  <si>
    <t>18</t>
  </si>
  <si>
    <t>&lt;5</t>
  </si>
  <si>
    <t>21</t>
  </si>
  <si>
    <t>790</t>
  </si>
  <si>
    <t>46</t>
  </si>
  <si>
    <t>2</t>
  </si>
  <si>
    <t>66</t>
  </si>
  <si>
    <t>5.03</t>
  </si>
  <si>
    <t>7</t>
  </si>
  <si>
    <t>&lt;1</t>
  </si>
  <si>
    <t>1.42</t>
  </si>
  <si>
    <t>&lt;25</t>
  </si>
  <si>
    <t>51</t>
  </si>
  <si>
    <t>3.6</t>
  </si>
  <si>
    <t>14</t>
  </si>
  <si>
    <t>&lt;3</t>
  </si>
  <si>
    <t>missing</t>
  </si>
  <si>
    <t>&lt;500</t>
  </si>
  <si>
    <t>&lt;0.5</t>
  </si>
  <si>
    <t>4.8</t>
  </si>
  <si>
    <t>11</t>
  </si>
  <si>
    <t>4</t>
  </si>
  <si>
    <t>205</t>
  </si>
  <si>
    <t>33</t>
  </si>
  <si>
    <t>52</t>
  </si>
  <si>
    <t>30</t>
  </si>
  <si>
    <t>1.2</t>
  </si>
  <si>
    <t>4.9</t>
  </si>
  <si>
    <t>0.82</t>
  </si>
  <si>
    <t>12.81</t>
  </si>
  <si>
    <t>068G  :965041:00:------:--:250</t>
  </si>
  <si>
    <t>21:0868:000002</t>
  </si>
  <si>
    <t>21:0245:000039</t>
  </si>
  <si>
    <t>21:0245:000039:0005:0002:00</t>
  </si>
  <si>
    <t>&lt;2</t>
  </si>
  <si>
    <t>2500</t>
  </si>
  <si>
    <t>3</t>
  </si>
  <si>
    <t>100</t>
  </si>
  <si>
    <t>4.3</t>
  </si>
  <si>
    <t>6</t>
  </si>
  <si>
    <t>2.14</t>
  </si>
  <si>
    <t>&lt;24</t>
  </si>
  <si>
    <t>60</t>
  </si>
  <si>
    <t>7.1</t>
  </si>
  <si>
    <t>13</t>
  </si>
  <si>
    <t>5.4</t>
  </si>
  <si>
    <t>3.3</t>
  </si>
  <si>
    <t>141</t>
  </si>
  <si>
    <t>26</t>
  </si>
  <si>
    <t>49</t>
  </si>
  <si>
    <t>20</t>
  </si>
  <si>
    <t>1.5</t>
  </si>
  <si>
    <t>0.53</t>
  </si>
  <si>
    <t>15.45</t>
  </si>
  <si>
    <t>068G  :965061:00:------:--:250</t>
  </si>
  <si>
    <t>21:0868:000003</t>
  </si>
  <si>
    <t>21:0245:000061</t>
  </si>
  <si>
    <t>21:0245:000061:0005:0002:00</t>
  </si>
  <si>
    <t>8</t>
  </si>
  <si>
    <t>43</t>
  </si>
  <si>
    <t>560</t>
  </si>
  <si>
    <t>75</t>
  </si>
  <si>
    <t>920</t>
  </si>
  <si>
    <t>5</t>
  </si>
  <si>
    <t>8.95</t>
  </si>
  <si>
    <t>1.17</t>
  </si>
  <si>
    <t>1000</t>
  </si>
  <si>
    <t>99</t>
  </si>
  <si>
    <t>3.2</t>
  </si>
  <si>
    <t>27</t>
  </si>
  <si>
    <t>2.3</t>
  </si>
  <si>
    <t>2.9</t>
  </si>
  <si>
    <t>192</t>
  </si>
  <si>
    <t>45</t>
  </si>
  <si>
    <t>7.9</t>
  </si>
  <si>
    <t>1.1</t>
  </si>
  <si>
    <t>6.9</t>
  </si>
  <si>
    <t>1.08</t>
  </si>
  <si>
    <t>13.52</t>
  </si>
  <si>
    <t>068H  :965002:00:------:--:250</t>
  </si>
  <si>
    <t>21:0868:000004</t>
  </si>
  <si>
    <t>21:0245:000181</t>
  </si>
  <si>
    <t>21:0245:000181:0005:0002:00</t>
  </si>
  <si>
    <t>690</t>
  </si>
  <si>
    <t>9.6</t>
  </si>
  <si>
    <t>22</t>
  </si>
  <si>
    <t>1.57</t>
  </si>
  <si>
    <t>0.06</t>
  </si>
  <si>
    <t>&lt;20</t>
  </si>
  <si>
    <t>0.2</t>
  </si>
  <si>
    <t>3.1</t>
  </si>
  <si>
    <t>4.4</t>
  </si>
  <si>
    <t>3.8</t>
  </si>
  <si>
    <t>107</t>
  </si>
  <si>
    <t>15</t>
  </si>
  <si>
    <t>10</t>
  </si>
  <si>
    <t>2.4</t>
  </si>
  <si>
    <t>0.6</t>
  </si>
  <si>
    <t>1.6</t>
  </si>
  <si>
    <t>0.25</t>
  </si>
  <si>
    <t>26.27</t>
  </si>
  <si>
    <t>068H  :965003:00:------:--:250</t>
  </si>
  <si>
    <t>21:0868:000005</t>
  </si>
  <si>
    <t>21:0245:000182</t>
  </si>
  <si>
    <t>21:0245:000182:0005:0002:00</t>
  </si>
  <si>
    <t>24</t>
  </si>
  <si>
    <t>650</t>
  </si>
  <si>
    <t>8.9</t>
  </si>
  <si>
    <t>17</t>
  </si>
  <si>
    <t>1.88</t>
  </si>
  <si>
    <t>0.14</t>
  </si>
  <si>
    <t>61</t>
  </si>
  <si>
    <t>0.3</t>
  </si>
  <si>
    <t>6.2</t>
  </si>
  <si>
    <t>3.7</t>
  </si>
  <si>
    <t>54</t>
  </si>
  <si>
    <t>23</t>
  </si>
  <si>
    <t>41</t>
  </si>
  <si>
    <t>3.5</t>
  </si>
  <si>
    <t>0.8</t>
  </si>
  <si>
    <t>0.5</t>
  </si>
  <si>
    <t>2.2</t>
  </si>
  <si>
    <t>0.34</t>
  </si>
  <si>
    <t>24.81</t>
  </si>
  <si>
    <t>068H  :965012:00:------:--:250</t>
  </si>
  <si>
    <t>21:0868:000006</t>
  </si>
  <si>
    <t>21:0245:000189</t>
  </si>
  <si>
    <t>21:0245:000189:0005:0002:00</t>
  </si>
  <si>
    <t>7.5</t>
  </si>
  <si>
    <t>1200</t>
  </si>
  <si>
    <t>9</t>
  </si>
  <si>
    <t>92</t>
  </si>
  <si>
    <t>4.66</t>
  </si>
  <si>
    <t>110</t>
  </si>
  <si>
    <t>1.4</t>
  </si>
  <si>
    <t>16</t>
  </si>
  <si>
    <t>85</t>
  </si>
  <si>
    <t>56</t>
  </si>
  <si>
    <t>38</t>
  </si>
  <si>
    <t>5.5</t>
  </si>
  <si>
    <t>0.92</t>
  </si>
  <si>
    <t>23.33</t>
  </si>
  <si>
    <t>068H  :965014:00:------:--:250</t>
  </si>
  <si>
    <t>21:0868:000007</t>
  </si>
  <si>
    <t>21:0245:000191</t>
  </si>
  <si>
    <t>21:0245:000191:0005:0002:00</t>
  </si>
  <si>
    <t>1100</t>
  </si>
  <si>
    <t>97</t>
  </si>
  <si>
    <t>3.56</t>
  </si>
  <si>
    <t>31</t>
  </si>
  <si>
    <t>0.28</t>
  </si>
  <si>
    <t>120</t>
  </si>
  <si>
    <t>5.9</t>
  </si>
  <si>
    <t>76</t>
  </si>
  <si>
    <t>65</t>
  </si>
  <si>
    <t>48</t>
  </si>
  <si>
    <t>9.9</t>
  </si>
  <si>
    <t>1.7</t>
  </si>
  <si>
    <t>20.15</t>
  </si>
  <si>
    <t>068H  :965024:00:------:--:250</t>
  </si>
  <si>
    <t>21:0868:000008</t>
  </si>
  <si>
    <t>21:0245:000200</t>
  </si>
  <si>
    <t>21:0245:000200:0005:0002:00</t>
  </si>
  <si>
    <t>4.6</t>
  </si>
  <si>
    <t>2200</t>
  </si>
  <si>
    <t>6.5</t>
  </si>
  <si>
    <t>77</t>
  </si>
  <si>
    <t>2.24</t>
  </si>
  <si>
    <t>58</t>
  </si>
  <si>
    <t>91</t>
  </si>
  <si>
    <t>2.1</t>
  </si>
  <si>
    <t>7.8</t>
  </si>
  <si>
    <t>9.8</t>
  </si>
  <si>
    <t>175</t>
  </si>
  <si>
    <t>70</t>
  </si>
  <si>
    <t>0.7</t>
  </si>
  <si>
    <t>2.6</t>
  </si>
  <si>
    <t>0.44</t>
  </si>
  <si>
    <t>23.1</t>
  </si>
  <si>
    <t>068H  :965025:00:------:--:250</t>
  </si>
  <si>
    <t>21:0868:000009</t>
  </si>
  <si>
    <t>21:0245:000201</t>
  </si>
  <si>
    <t>21:0245:000201:0005:0002:00</t>
  </si>
  <si>
    <t>5.6</t>
  </si>
  <si>
    <t>2.34</t>
  </si>
  <si>
    <t>0.99</t>
  </si>
  <si>
    <t>74</t>
  </si>
  <si>
    <t>4.2</t>
  </si>
  <si>
    <t>129</t>
  </si>
  <si>
    <t>81</t>
  </si>
  <si>
    <t>0.48</t>
  </si>
  <si>
    <t>25.46</t>
  </si>
  <si>
    <t>068H  :965038:00:------:--:250</t>
  </si>
  <si>
    <t>21:0868:000010</t>
  </si>
  <si>
    <t>21:0245:000212</t>
  </si>
  <si>
    <t>21:0245:000212:0005:0002:00</t>
  </si>
  <si>
    <t>3.9</t>
  </si>
  <si>
    <t>3200</t>
  </si>
  <si>
    <t>2.22</t>
  </si>
  <si>
    <t>12</t>
  </si>
  <si>
    <t>1.26</t>
  </si>
  <si>
    <t>4.1</t>
  </si>
  <si>
    <t>116</t>
  </si>
  <si>
    <t>0.9</t>
  </si>
  <si>
    <t>0.57</t>
  </si>
  <si>
    <t>25.16</t>
  </si>
  <si>
    <t>068H  :965039:00:------:--:250</t>
  </si>
  <si>
    <t>21:0868:000011</t>
  </si>
  <si>
    <t>21:0245:000213</t>
  </si>
  <si>
    <t>21:0245:000213:0005:0002:00</t>
  </si>
  <si>
    <t>4.5</t>
  </si>
  <si>
    <t>72</t>
  </si>
  <si>
    <t>2.04</t>
  </si>
  <si>
    <t>1.19</t>
  </si>
  <si>
    <t>95</t>
  </si>
  <si>
    <t>7.3</t>
  </si>
  <si>
    <t>1</t>
  </si>
  <si>
    <t>114</t>
  </si>
  <si>
    <t>40</t>
  </si>
  <si>
    <t>25</t>
  </si>
  <si>
    <t>5.3</t>
  </si>
  <si>
    <t>0.55</t>
  </si>
  <si>
    <t>27.35</t>
  </si>
  <si>
    <t>068H  :965045:00:------:--:250</t>
  </si>
  <si>
    <t>21:0868:000012</t>
  </si>
  <si>
    <t>21:0245:000218</t>
  </si>
  <si>
    <t>21:0245:000218:0005:0002:00</t>
  </si>
  <si>
    <t>6.4</t>
  </si>
  <si>
    <t>10000</t>
  </si>
  <si>
    <t>0.17</t>
  </si>
  <si>
    <t>79</t>
  </si>
  <si>
    <t>96</t>
  </si>
  <si>
    <t>196</t>
  </si>
  <si>
    <t>29</t>
  </si>
  <si>
    <t>53</t>
  </si>
  <si>
    <t>14.81</t>
  </si>
  <si>
    <t>068H  :965051:00:------:--:250</t>
  </si>
  <si>
    <t>21:0868:000013</t>
  </si>
  <si>
    <t>21:0245:000223</t>
  </si>
  <si>
    <t>21:0245:000223:0005:0002:00</t>
  </si>
  <si>
    <t>13000</t>
  </si>
  <si>
    <t>1.83</t>
  </si>
  <si>
    <t>0.13</t>
  </si>
  <si>
    <t>50</t>
  </si>
  <si>
    <t>2.7</t>
  </si>
  <si>
    <t>6.3</t>
  </si>
  <si>
    <t>0.36</t>
  </si>
  <si>
    <t>20.21</t>
  </si>
  <si>
    <t>068H  :965056:00:------:--:250</t>
  </si>
  <si>
    <t>21:0868:000014</t>
  </si>
  <si>
    <t>21:0245:000227</t>
  </si>
  <si>
    <t>21:0245:000227:0005:0002:00</t>
  </si>
  <si>
    <t>5.2</t>
  </si>
  <si>
    <t>5700</t>
  </si>
  <si>
    <t>5.8</t>
  </si>
  <si>
    <t>1.93</t>
  </si>
  <si>
    <t>32</t>
  </si>
  <si>
    <t>57</t>
  </si>
  <si>
    <t>4.7</t>
  </si>
  <si>
    <t>0.47</t>
  </si>
  <si>
    <t>8.846</t>
  </si>
  <si>
    <t>068H  :965058:00:------:--:250</t>
  </si>
  <si>
    <t>21:0868:000015</t>
  </si>
  <si>
    <t>21:0245:000229</t>
  </si>
  <si>
    <t>21:0245:000229:0005:0002:00</t>
  </si>
  <si>
    <t>84</t>
  </si>
  <si>
    <t>3.93</t>
  </si>
  <si>
    <t>0.22</t>
  </si>
  <si>
    <t>94</t>
  </si>
  <si>
    <t>55</t>
  </si>
  <si>
    <t>36</t>
  </si>
  <si>
    <t>8.2</t>
  </si>
  <si>
    <t>1.8</t>
  </si>
  <si>
    <t>5.1</t>
  </si>
  <si>
    <t>21.01</t>
  </si>
  <si>
    <t>068H  :965066:00:------:--:250</t>
  </si>
  <si>
    <t>21:0868:000016</t>
  </si>
  <si>
    <t>21:0245:000235</t>
  </si>
  <si>
    <t>21:0245:000235:0005:0002:00</t>
  </si>
  <si>
    <t>8.8</t>
  </si>
  <si>
    <t>840</t>
  </si>
  <si>
    <t>19</t>
  </si>
  <si>
    <t>88</t>
  </si>
  <si>
    <t>4.39</t>
  </si>
  <si>
    <t>0.19</t>
  </si>
  <si>
    <t>98</t>
  </si>
  <si>
    <t>600</t>
  </si>
  <si>
    <t>67</t>
  </si>
  <si>
    <t>130</t>
  </si>
  <si>
    <t>1.06</t>
  </si>
  <si>
    <t>15.51</t>
  </si>
  <si>
    <t>068H  :965067:00:------:--:250</t>
  </si>
  <si>
    <t>21:0868:000017</t>
  </si>
  <si>
    <t>21:0245:000236</t>
  </si>
  <si>
    <t>21:0245:000236:0005:0002:00</t>
  </si>
  <si>
    <t>950</t>
  </si>
  <si>
    <t>59</t>
  </si>
  <si>
    <t>2.58</t>
  </si>
  <si>
    <t>0.09</t>
  </si>
  <si>
    <t>6.6</t>
  </si>
  <si>
    <t>800</t>
  </si>
  <si>
    <t>35</t>
  </si>
  <si>
    <t>28</t>
  </si>
  <si>
    <t>2.8</t>
  </si>
  <si>
    <t>15.01</t>
  </si>
  <si>
    <t>068H  :965068:00:------:--:250</t>
  </si>
  <si>
    <t>21:0868:000018</t>
  </si>
  <si>
    <t>21:0245:000237</t>
  </si>
  <si>
    <t>21:0245:000237:0005:0002:00</t>
  </si>
  <si>
    <t>420</t>
  </si>
  <si>
    <t>1.69</t>
  </si>
  <si>
    <t>0.16</t>
  </si>
  <si>
    <t>&lt;21</t>
  </si>
  <si>
    <t>9.3</t>
  </si>
  <si>
    <t>&lt;50</t>
  </si>
  <si>
    <t>64</t>
  </si>
  <si>
    <t>0.46</t>
  </si>
  <si>
    <t>7.488</t>
  </si>
  <si>
    <t>068H  :965069:00:------:--:250</t>
  </si>
  <si>
    <t>21:0868:000019</t>
  </si>
  <si>
    <t>21:0245:000238</t>
  </si>
  <si>
    <t>21:0245:000238:0005:0002:00</t>
  </si>
  <si>
    <t>8.3</t>
  </si>
  <si>
    <t>410</t>
  </si>
  <si>
    <t>2.92</t>
  </si>
  <si>
    <t>&lt;23</t>
  </si>
  <si>
    <t>8.6</t>
  </si>
  <si>
    <t>34</t>
  </si>
  <si>
    <t>0.45</t>
  </si>
  <si>
    <t>7.709</t>
  </si>
  <si>
    <t>068H  :965070:00:------:--:250</t>
  </si>
  <si>
    <t>21:0868:000020</t>
  </si>
  <si>
    <t>21:0245:000239</t>
  </si>
  <si>
    <t>21:0245:000239:0005:0002:00</t>
  </si>
  <si>
    <t>3400</t>
  </si>
  <si>
    <t>2.86</t>
  </si>
  <si>
    <t>9.2</t>
  </si>
  <si>
    <t>346</t>
  </si>
  <si>
    <t>44</t>
  </si>
  <si>
    <t>21.3</t>
  </si>
  <si>
    <t>068H  :965079:00:------:--:250</t>
  </si>
  <si>
    <t>21:0868:000021</t>
  </si>
  <si>
    <t>21:0245:000247</t>
  </si>
  <si>
    <t>21:0245:000247:0005:0002:00</t>
  </si>
  <si>
    <t>42</t>
  </si>
  <si>
    <t>2800</t>
  </si>
  <si>
    <t>83</t>
  </si>
  <si>
    <t>0.18</t>
  </si>
  <si>
    <t>7.4</t>
  </si>
  <si>
    <t>320</t>
  </si>
  <si>
    <t>0.41</t>
  </si>
  <si>
    <t>7.049</t>
  </si>
  <si>
    <t>068H  :965080:00:------:--:250</t>
  </si>
  <si>
    <t>21:0868:000022</t>
  </si>
  <si>
    <t>21:0245:000248</t>
  </si>
  <si>
    <t>21:0245:000248:0005:0002:00</t>
  </si>
  <si>
    <t>4100</t>
  </si>
  <si>
    <t>90</t>
  </si>
  <si>
    <t>3.61</t>
  </si>
  <si>
    <t>69</t>
  </si>
  <si>
    <t>86</t>
  </si>
  <si>
    <t>279</t>
  </si>
  <si>
    <t>0.52</t>
  </si>
  <si>
    <t>20.31</t>
  </si>
  <si>
    <t>068H  :965082:00:------:--:250</t>
  </si>
  <si>
    <t>21:0868:000023</t>
  </si>
  <si>
    <t>21:0245:000249</t>
  </si>
  <si>
    <t>21:0245:000249:0005:0002:00</t>
  </si>
  <si>
    <t>8.5</t>
  </si>
  <si>
    <t>3500</t>
  </si>
  <si>
    <t>2.52</t>
  </si>
  <si>
    <t>1.12</t>
  </si>
  <si>
    <t>261</t>
  </si>
  <si>
    <t>5.7</t>
  </si>
  <si>
    <t>22.78</t>
  </si>
  <si>
    <t>068H  :965092:00:------:--:250</t>
  </si>
  <si>
    <t>21:0868:000024</t>
  </si>
  <si>
    <t>21:0245:000258</t>
  </si>
  <si>
    <t>21:0245:000258:0005:0002:00</t>
  </si>
  <si>
    <t>6.7</t>
  </si>
  <si>
    <t>2.5</t>
  </si>
  <si>
    <t>89</t>
  </si>
  <si>
    <t>230</t>
  </si>
  <si>
    <t>80</t>
  </si>
  <si>
    <t>18.24</t>
  </si>
  <si>
    <t>068H  :965093:00:------:--:250</t>
  </si>
  <si>
    <t>21:0868:000025</t>
  </si>
  <si>
    <t>21:0245:000259</t>
  </si>
  <si>
    <t>21:0245:000259:0005:0002:00</t>
  </si>
  <si>
    <t>7.6</t>
  </si>
  <si>
    <t>2600</t>
  </si>
  <si>
    <t>7.2</t>
  </si>
  <si>
    <t>87</t>
  </si>
  <si>
    <t>2.73</t>
  </si>
  <si>
    <t>0.78</t>
  </si>
  <si>
    <t>224</t>
  </si>
  <si>
    <t>0.56</t>
  </si>
  <si>
    <t>17.66</t>
  </si>
  <si>
    <t>069A  :965002:00:------:--:250</t>
  </si>
  <si>
    <t>21:0868:000026</t>
  </si>
  <si>
    <t>21:0245:000267</t>
  </si>
  <si>
    <t>21:0245:000267:0005:0002:00</t>
  </si>
  <si>
    <t>2.87</t>
  </si>
  <si>
    <t>210</t>
  </si>
  <si>
    <t>0.43</t>
  </si>
  <si>
    <t>24.09</t>
  </si>
  <si>
    <t>069A  :965003:00:------:--:250</t>
  </si>
  <si>
    <t>21:0868:000027</t>
  </si>
  <si>
    <t>21:0245:000268</t>
  </si>
  <si>
    <t>21:0245:000268:0005:0002:00</t>
  </si>
  <si>
    <t>2.26</t>
  </si>
  <si>
    <t>0.75</t>
  </si>
  <si>
    <t>8.1</t>
  </si>
  <si>
    <t>173</t>
  </si>
  <si>
    <t>0.74</t>
  </si>
  <si>
    <t>27.68</t>
  </si>
  <si>
    <t>069A  :965008:00:------:--:250</t>
  </si>
  <si>
    <t>21:0868:000028</t>
  </si>
  <si>
    <t>21:0245:000272</t>
  </si>
  <si>
    <t>21:0245:000272:0005:0002:00</t>
  </si>
  <si>
    <t>9.4</t>
  </si>
  <si>
    <t>5500</t>
  </si>
  <si>
    <t>0.69</t>
  </si>
  <si>
    <t>432</t>
  </si>
  <si>
    <t>0.4</t>
  </si>
  <si>
    <t>28.31</t>
  </si>
  <si>
    <t>069A  :965014:00:------:--:250</t>
  </si>
  <si>
    <t>21:0868:000029</t>
  </si>
  <si>
    <t>21:0245:000277</t>
  </si>
  <si>
    <t>21:0245:000277:0005:0002:00</t>
  </si>
  <si>
    <t>6.1</t>
  </si>
  <si>
    <t>2.76</t>
  </si>
  <si>
    <t>218</t>
  </si>
  <si>
    <t>1.3</t>
  </si>
  <si>
    <t>0.58</t>
  </si>
  <si>
    <t>23.27</t>
  </si>
  <si>
    <t>069A  :965015:00:------:--:250</t>
  </si>
  <si>
    <t>21:0868:000030</t>
  </si>
  <si>
    <t>21:0245:000278</t>
  </si>
  <si>
    <t>21:0245:000278:0005:0002:00</t>
  </si>
  <si>
    <t>3800</t>
  </si>
  <si>
    <t>0.83</t>
  </si>
  <si>
    <t>349</t>
  </si>
  <si>
    <t>26.77</t>
  </si>
  <si>
    <t>069A  :965020:00:------:--:250</t>
  </si>
  <si>
    <t>21:0868:000031</t>
  </si>
  <si>
    <t>21:0245:000282</t>
  </si>
  <si>
    <t>21:0245:000282:0005:0002:00</t>
  </si>
  <si>
    <t>93</t>
  </si>
  <si>
    <t>0.94</t>
  </si>
  <si>
    <t>82</t>
  </si>
  <si>
    <t>506</t>
  </si>
  <si>
    <t>73</t>
  </si>
  <si>
    <t>0.63</t>
  </si>
  <si>
    <t>22.99</t>
  </si>
  <si>
    <t>069A  :965024:10:------:--:250</t>
  </si>
  <si>
    <t>21:0868:000032</t>
  </si>
  <si>
    <t>21:0245:000285</t>
  </si>
  <si>
    <t>21:0245:000285:0005:0002:00</t>
  </si>
  <si>
    <t>6.8</t>
  </si>
  <si>
    <t>201</t>
  </si>
  <si>
    <t>26.36</t>
  </si>
  <si>
    <t>069A  :965025:20:965024:10:250</t>
  </si>
  <si>
    <t>21:0868:000033</t>
  </si>
  <si>
    <t>21:0245:000285:0006:0002:00</t>
  </si>
  <si>
    <t>6200</t>
  </si>
  <si>
    <t>2.62</t>
  </si>
  <si>
    <t>900</t>
  </si>
  <si>
    <t>458</t>
  </si>
  <si>
    <t>47</t>
  </si>
  <si>
    <t>13.37</t>
  </si>
  <si>
    <t>069A  :965028:00:------:--:250</t>
  </si>
  <si>
    <t>21:0868:000034</t>
  </si>
  <si>
    <t>21:0245:000288</t>
  </si>
  <si>
    <t>21:0245:000288:0005:0002:00</t>
  </si>
  <si>
    <t>0.66</t>
  </si>
  <si>
    <t>0.38</t>
  </si>
  <si>
    <t>8.832</t>
  </si>
  <si>
    <t>069A  :965029:00:------:--:250</t>
  </si>
  <si>
    <t>21:0868:000035</t>
  </si>
  <si>
    <t>21:0245:000289</t>
  </si>
  <si>
    <t>21:0245:000289:0005:0002:00</t>
  </si>
  <si>
    <t>1500</t>
  </si>
  <si>
    <t>2.08</t>
  </si>
  <si>
    <t>0.49</t>
  </si>
  <si>
    <t>103</t>
  </si>
  <si>
    <t>39</t>
  </si>
  <si>
    <t>12.35</t>
  </si>
  <si>
    <t>069A  :965034:00:------:--:250</t>
  </si>
  <si>
    <t>21:0868:000036</t>
  </si>
  <si>
    <t>21:0245:000293</t>
  </si>
  <si>
    <t>21:0245:000293:0005:0002:00</t>
  </si>
  <si>
    <t>1400</t>
  </si>
  <si>
    <t>2.09</t>
  </si>
  <si>
    <t>113</t>
  </si>
  <si>
    <t>14.77</t>
  </si>
  <si>
    <t>069A  :965035:00:------:--:250</t>
  </si>
  <si>
    <t>21:0868:000037</t>
  </si>
  <si>
    <t>21:0245:000294</t>
  </si>
  <si>
    <t>21:0245:000294:0005:0002:00</t>
  </si>
  <si>
    <t>7.7</t>
  </si>
  <si>
    <t>780</t>
  </si>
  <si>
    <t>2.29</t>
  </si>
  <si>
    <t>0.35</t>
  </si>
  <si>
    <t>8.508</t>
  </si>
  <si>
    <t>069A  :965042:00:------:--:250</t>
  </si>
  <si>
    <t>21:0868:000038</t>
  </si>
  <si>
    <t>21:0245:000300</t>
  </si>
  <si>
    <t>21:0245:000300:0005:0002:00</t>
  </si>
  <si>
    <t>700</t>
  </si>
  <si>
    <t>1.82</t>
  </si>
  <si>
    <t>0.23</t>
  </si>
  <si>
    <t>&lt;31</t>
  </si>
  <si>
    <t>0.33</t>
  </si>
  <si>
    <t>3.954</t>
  </si>
  <si>
    <t>069A  :965046:00:------:--:250</t>
  </si>
  <si>
    <t>21:0868:000039</t>
  </si>
  <si>
    <t>21:0245:000303</t>
  </si>
  <si>
    <t>21:0245:000303:0005:0002:00</t>
  </si>
  <si>
    <t>2.64</t>
  </si>
  <si>
    <t>26.03</t>
  </si>
  <si>
    <t>069A  :965049:00:------:--:250</t>
  </si>
  <si>
    <t>21:0868:000040</t>
  </si>
  <si>
    <t>21:0245:000306</t>
  </si>
  <si>
    <t>21:0245:000306:0005:0002:00</t>
  </si>
  <si>
    <t>1.9</t>
  </si>
  <si>
    <t>240</t>
  </si>
  <si>
    <t>0.93</t>
  </si>
  <si>
    <t>0.12</t>
  </si>
  <si>
    <t>0.21</t>
  </si>
  <si>
    <t>26.99</t>
  </si>
  <si>
    <t>069A  :965050:00:------:--:250</t>
  </si>
  <si>
    <t>21:0868:000041</t>
  </si>
  <si>
    <t>21:0245:000307</t>
  </si>
  <si>
    <t>21:0245:000307:0005:0002:00</t>
  </si>
  <si>
    <t>640</t>
  </si>
  <si>
    <t>0.59</t>
  </si>
  <si>
    <t>3.4</t>
  </si>
  <si>
    <t>23.51</t>
  </si>
  <si>
    <t>069A  :965056:00:------:--:250</t>
  </si>
  <si>
    <t>21:0868:000042</t>
  </si>
  <si>
    <t>21:0245:000312</t>
  </si>
  <si>
    <t>21:0245:000312:0005:0002:00</t>
  </si>
  <si>
    <t>0.97</t>
  </si>
  <si>
    <t>231</t>
  </si>
  <si>
    <t>13.35</t>
  </si>
  <si>
    <t>069A  :965058:00:------:--:250</t>
  </si>
  <si>
    <t>21:0868:000043</t>
  </si>
  <si>
    <t>21:0245:000314</t>
  </si>
  <si>
    <t>21:0245:000314:0005:0002:00</t>
  </si>
  <si>
    <t>2.66</t>
  </si>
  <si>
    <t>165</t>
  </si>
  <si>
    <t>37</t>
  </si>
  <si>
    <t>15.54</t>
  </si>
  <si>
    <t>069A  :965070:00:------:--:250</t>
  </si>
  <si>
    <t>21:0868:000044</t>
  </si>
  <si>
    <t>21:0245:000324</t>
  </si>
  <si>
    <t>21:0245:000324:0005:0002:00</t>
  </si>
  <si>
    <t>570</t>
  </si>
  <si>
    <t>1.84</t>
  </si>
  <si>
    <t>8.204</t>
  </si>
  <si>
    <t>069A  :965076:00:------:--:250</t>
  </si>
  <si>
    <t>21:0868:000045</t>
  </si>
  <si>
    <t>21:0245:000329</t>
  </si>
  <si>
    <t>21:0245:000329:0005:0002:00</t>
  </si>
  <si>
    <t>3000</t>
  </si>
  <si>
    <t>2.37</t>
  </si>
  <si>
    <t>500</t>
  </si>
  <si>
    <t>176</t>
  </si>
  <si>
    <t>71</t>
  </si>
  <si>
    <t>20.99</t>
  </si>
  <si>
    <t>069A  :965077:00:------:--:250</t>
  </si>
  <si>
    <t>21:0868:000046</t>
  </si>
  <si>
    <t>21:0245:000330</t>
  </si>
  <si>
    <t>21:0245:000330:0005:0002:00</t>
  </si>
  <si>
    <t>1.14</t>
  </si>
  <si>
    <t>259</t>
  </si>
  <si>
    <t>26.06</t>
  </si>
  <si>
    <t>069A  :965083:00:------:--:250</t>
  </si>
  <si>
    <t>21:0868:000047</t>
  </si>
  <si>
    <t>21:0245:000335</t>
  </si>
  <si>
    <t>21:0245:000335:0005:0002:00</t>
  </si>
  <si>
    <t>2400</t>
  </si>
  <si>
    <t>3.12</t>
  </si>
  <si>
    <t>144</t>
  </si>
  <si>
    <t>0.68</t>
  </si>
  <si>
    <t>23.05</t>
  </si>
  <si>
    <t>069B  :965003:00:------:--:250</t>
  </si>
  <si>
    <t>21:0868:000048</t>
  </si>
  <si>
    <t>21:0245:000404</t>
  </si>
  <si>
    <t>21:0245:000404:0005:0002:00</t>
  </si>
  <si>
    <t>4500</t>
  </si>
  <si>
    <t>2.16</t>
  </si>
  <si>
    <t>0.85</t>
  </si>
  <si>
    <t>&lt;28</t>
  </si>
  <si>
    <t>250</t>
  </si>
  <si>
    <t>0.37</t>
  </si>
  <si>
    <t>6.603</t>
  </si>
  <si>
    <t>069B  :965008:00:------:--:250</t>
  </si>
  <si>
    <t>21:0868:000049</t>
  </si>
  <si>
    <t>21:0245:000408</t>
  </si>
  <si>
    <t>21:0245:000408:0005:0002:00</t>
  </si>
  <si>
    <t>2700</t>
  </si>
  <si>
    <t>3.07</t>
  </si>
  <si>
    <t>179</t>
  </si>
  <si>
    <t>20.51</t>
  </si>
  <si>
    <t>069B  :965010:00:------:--:250</t>
  </si>
  <si>
    <t>21:0868:000050</t>
  </si>
  <si>
    <t>21:0245:000410</t>
  </si>
  <si>
    <t>21:0245:000410:0005:0002:00</t>
  </si>
  <si>
    <t>2900</t>
  </si>
  <si>
    <t>9.1</t>
  </si>
  <si>
    <t>228</t>
  </si>
  <si>
    <t>0.65</t>
  </si>
  <si>
    <t>23.25</t>
  </si>
  <si>
    <t>069B  :965015:00:------:--:250</t>
  </si>
  <si>
    <t>21:0868:000051</t>
  </si>
  <si>
    <t>21:0245:000414</t>
  </si>
  <si>
    <t>21:0245:000414:0005:0002:00</t>
  </si>
  <si>
    <t>3.04</t>
  </si>
  <si>
    <t>0.89</t>
  </si>
  <si>
    <t>153</t>
  </si>
  <si>
    <t>1.02</t>
  </si>
  <si>
    <t>14.68</t>
  </si>
  <si>
    <t>069B  :965017:00:------:--:250</t>
  </si>
  <si>
    <t>21:0868:000052</t>
  </si>
  <si>
    <t>21:0245:000416</t>
  </si>
  <si>
    <t>21:0245:000416:0005:0002:00</t>
  </si>
  <si>
    <t>3.25</t>
  </si>
  <si>
    <t>0.67</t>
  </si>
  <si>
    <t>200</t>
  </si>
  <si>
    <t>0.61</t>
  </si>
  <si>
    <t>7.782</t>
  </si>
  <si>
    <t>069B  :965024:00:------:--:250</t>
  </si>
  <si>
    <t>21:0868:000053</t>
  </si>
  <si>
    <t>21:0245:000422</t>
  </si>
  <si>
    <t>21:0245:000422:0005:0002:00</t>
  </si>
  <si>
    <t>3900</t>
  </si>
  <si>
    <t>3.74</t>
  </si>
  <si>
    <t>150</t>
  </si>
  <si>
    <t>157</t>
  </si>
  <si>
    <t>0.98</t>
  </si>
  <si>
    <t>12.98</t>
  </si>
  <si>
    <t>068G  :965021:00:------:--:080</t>
  </si>
  <si>
    <t>21:0868:000054</t>
  </si>
  <si>
    <t>21:0245:000019:0005:0003:00</t>
  </si>
  <si>
    <t>820</t>
  </si>
  <si>
    <t>4.38</t>
  </si>
  <si>
    <t>1.23</t>
  </si>
  <si>
    <t>0.62</t>
  </si>
  <si>
    <t>18.19</t>
  </si>
  <si>
    <t>068G  :965041:00:------:--:080</t>
  </si>
  <si>
    <t>21:0868:000055</t>
  </si>
  <si>
    <t>21:0245:000039:0005:0003:00</t>
  </si>
  <si>
    <t>4.74</t>
  </si>
  <si>
    <t>2.19</t>
  </si>
  <si>
    <t>&lt;27</t>
  </si>
  <si>
    <t>152</t>
  </si>
  <si>
    <t>15.96</t>
  </si>
  <si>
    <t>068G  :965061:00:------:--:080</t>
  </si>
  <si>
    <t>21:0868:000056</t>
  </si>
  <si>
    <t>21:0245:000061:0005:0003:00</t>
  </si>
  <si>
    <t>830</t>
  </si>
  <si>
    <t>8.4</t>
  </si>
  <si>
    <t>1.29</t>
  </si>
  <si>
    <t>68</t>
  </si>
  <si>
    <t>8.7</t>
  </si>
  <si>
    <t>1.05</t>
  </si>
  <si>
    <t>16.8</t>
  </si>
  <si>
    <t>068H  :965002:00:------:--:080</t>
  </si>
  <si>
    <t>21:0868:000057</t>
  </si>
  <si>
    <t>21:0245:000181:0005:0003:00</t>
  </si>
  <si>
    <t>470</t>
  </si>
  <si>
    <t>0.88</t>
  </si>
  <si>
    <t>26.19</t>
  </si>
  <si>
    <t>068H  :965003:00:------:--:080</t>
  </si>
  <si>
    <t>21:0868:000058</t>
  </si>
  <si>
    <t>21:0245:000182:0005:0003:00</t>
  </si>
  <si>
    <t>1.45</t>
  </si>
  <si>
    <t>26.07</t>
  </si>
  <si>
    <t>068H  :965012:00:------:--:080</t>
  </si>
  <si>
    <t>21:0868:000059</t>
  </si>
  <si>
    <t>21:0245:000189:0005:0003:00</t>
  </si>
  <si>
    <t>460</t>
  </si>
  <si>
    <t>1.35</t>
  </si>
  <si>
    <t>0.05</t>
  </si>
  <si>
    <t>31.75</t>
  </si>
  <si>
    <t>068H  :965014:00:------:--:080</t>
  </si>
  <si>
    <t>21:0868:000060</t>
  </si>
  <si>
    <t>21:0245:000191:0005:0003:00</t>
  </si>
  <si>
    <t>890</t>
  </si>
  <si>
    <t>0.15</t>
  </si>
  <si>
    <t>33.83</t>
  </si>
  <si>
    <t>068H  :965024:00:------:--:080</t>
  </si>
  <si>
    <t>21:0868:000061</t>
  </si>
  <si>
    <t>21:0245:000200:0005:0003:00</t>
  </si>
  <si>
    <t>3100</t>
  </si>
  <si>
    <t>1.89</t>
  </si>
  <si>
    <t>122</t>
  </si>
  <si>
    <t>25.89</t>
  </si>
  <si>
    <t>068H  :965025:00:------:--:080</t>
  </si>
  <si>
    <t>21:0868:000062</t>
  </si>
  <si>
    <t>21:0245:000201:0005:0003:00</t>
  </si>
  <si>
    <t>0.76</t>
  </si>
  <si>
    <t>27.14</t>
  </si>
  <si>
    <t>068H  :965038:00:------:--:080</t>
  </si>
  <si>
    <t>21:0868:000063</t>
  </si>
  <si>
    <t>21:0245:000212:0005:0003:00</t>
  </si>
  <si>
    <t>4300</t>
  </si>
  <si>
    <t>1.03</t>
  </si>
  <si>
    <t>104</t>
  </si>
  <si>
    <t>24.89</t>
  </si>
  <si>
    <t>068H  :965039:00:------:--:080</t>
  </si>
  <si>
    <t>21:0868:000064</t>
  </si>
  <si>
    <t>21:0245:000213:0005:0003:00</t>
  </si>
  <si>
    <t>1.75</t>
  </si>
  <si>
    <t>1.01</t>
  </si>
  <si>
    <t>62</t>
  </si>
  <si>
    <t>27.6</t>
  </si>
  <si>
    <t>068H  :965045:00:------:--:080</t>
  </si>
  <si>
    <t>21:0868:000065</t>
  </si>
  <si>
    <t>21:0245:000218:0005:0003:00</t>
  </si>
  <si>
    <t>1.38</t>
  </si>
  <si>
    <t>0.1</t>
  </si>
  <si>
    <t>118</t>
  </si>
  <si>
    <t>0.27</t>
  </si>
  <si>
    <t>28.3</t>
  </si>
  <si>
    <t>068H  :965051:00:------:--:080</t>
  </si>
  <si>
    <t>21:0868:000066</t>
  </si>
  <si>
    <t>21:0245:000223:0005:0003:00</t>
  </si>
  <si>
    <t>15000</t>
  </si>
  <si>
    <t>1.24</t>
  </si>
  <si>
    <t>0.08</t>
  </si>
  <si>
    <t>121</t>
  </si>
  <si>
    <t>28.83</t>
  </si>
  <si>
    <t>068H  :965056:00:------:--:080</t>
  </si>
  <si>
    <t>21:0868:000067</t>
  </si>
  <si>
    <t>21:0245:000227:0005:0003:00</t>
  </si>
  <si>
    <t>0.07</t>
  </si>
  <si>
    <t>35.64</t>
  </si>
  <si>
    <t>068H  :965058:00:------:--:080</t>
  </si>
  <si>
    <t>21:0868:000068</t>
  </si>
  <si>
    <t>21:0245:000229:0005:0003:00</t>
  </si>
  <si>
    <t>2.11</t>
  </si>
  <si>
    <t>27.09</t>
  </si>
  <si>
    <t>068H  :965066:00:------:--:080</t>
  </si>
  <si>
    <t>21:0868:000069</t>
  </si>
  <si>
    <t>21:0245:000235:0005:0003:00</t>
  </si>
  <si>
    <t>490</t>
  </si>
  <si>
    <t>1.47</t>
  </si>
  <si>
    <t>32.46</t>
  </si>
  <si>
    <t>068H  :965067:00:------:--:080</t>
  </si>
  <si>
    <t>21:0868:000070</t>
  </si>
  <si>
    <t>21:0245:000236:0005:0003:00</t>
  </si>
  <si>
    <t>710</t>
  </si>
  <si>
    <t>1.46</t>
  </si>
  <si>
    <t>0.31</t>
  </si>
  <si>
    <t>29.46</t>
  </si>
  <si>
    <t>068H  :965068:00:------:--:080</t>
  </si>
  <si>
    <t>21:0868:000071</t>
  </si>
  <si>
    <t>21:0245:000237:0005:0003:00</t>
  </si>
  <si>
    <t>440</t>
  </si>
  <si>
    <t>0.11</t>
  </si>
  <si>
    <t>17.72</t>
  </si>
  <si>
    <t>068H  :965069:00:------:--:080</t>
  </si>
  <si>
    <t>21:0868:000072</t>
  </si>
  <si>
    <t>21:0245:000238:0005:0003:00</t>
  </si>
  <si>
    <t>26.5</t>
  </si>
  <si>
    <t>068H  :965070:00:------:--:080</t>
  </si>
  <si>
    <t>21:0868:000073</t>
  </si>
  <si>
    <t>21:0245:000239:0005:0003:00</t>
  </si>
  <si>
    <t>9.5</t>
  </si>
  <si>
    <t>1.74</t>
  </si>
  <si>
    <t>220</t>
  </si>
  <si>
    <t>24.58</t>
  </si>
  <si>
    <t>068H  :965079:00:------:--:080</t>
  </si>
  <si>
    <t>21:0868:000074</t>
  </si>
  <si>
    <t>21:0245:000247:0005:0003:00</t>
  </si>
  <si>
    <t>5600</t>
  </si>
  <si>
    <t>1.85</t>
  </si>
  <si>
    <t>271</t>
  </si>
  <si>
    <t>27.18</t>
  </si>
  <si>
    <t>068H  :965080:00:------:--:080</t>
  </si>
  <si>
    <t>21:0868:000075</t>
  </si>
  <si>
    <t>21:0245:000248:0005:0003:00</t>
  </si>
  <si>
    <t>1.77</t>
  </si>
  <si>
    <t>139</t>
  </si>
  <si>
    <t>0.24</t>
  </si>
  <si>
    <t>25.42</t>
  </si>
  <si>
    <t>068H  :965082:00:------:--:080</t>
  </si>
  <si>
    <t>21:0868:000076</t>
  </si>
  <si>
    <t>21:0245:000249:0005:0003:00</t>
  </si>
  <si>
    <t>2.06</t>
  </si>
  <si>
    <t>78</t>
  </si>
  <si>
    <t>204</t>
  </si>
  <si>
    <t>0.39</t>
  </si>
  <si>
    <t>29.26</t>
  </si>
  <si>
    <t>068H  :965092:00:------:--:080</t>
  </si>
  <si>
    <t>21:0868:000077</t>
  </si>
  <si>
    <t>21:0245:000258:0005:0003:00</t>
  </si>
  <si>
    <t>1.87</t>
  </si>
  <si>
    <t>149</t>
  </si>
  <si>
    <t>30.81</t>
  </si>
  <si>
    <t>068H  :965093:00:------:--:080</t>
  </si>
  <si>
    <t>21:0868:000078</t>
  </si>
  <si>
    <t>21:0245:000259:0005:0003:00</t>
  </si>
  <si>
    <t>155</t>
  </si>
  <si>
    <t>23.84</t>
  </si>
  <si>
    <t>069A  :965002:00:------:--:080</t>
  </si>
  <si>
    <t>21:0868:000079</t>
  </si>
  <si>
    <t>21:0245:000267:0005:0003:00</t>
  </si>
  <si>
    <t>188</t>
  </si>
  <si>
    <t>22.35</t>
  </si>
  <si>
    <t>069A  :965003:00:------:--:080</t>
  </si>
  <si>
    <t>21:0868:000080</t>
  </si>
  <si>
    <t>21:0245:000268:0005:0003:00</t>
  </si>
  <si>
    <t>1.66</t>
  </si>
  <si>
    <t>26.24</t>
  </si>
  <si>
    <t>069A  :965008:00:------:--:080</t>
  </si>
  <si>
    <t>21:0868:000081</t>
  </si>
  <si>
    <t>21:0245:000272:0005:0003:00</t>
  </si>
  <si>
    <t>6600</t>
  </si>
  <si>
    <t>334</t>
  </si>
  <si>
    <t>27.96</t>
  </si>
  <si>
    <t>069A  :965014:00:------:--:080</t>
  </si>
  <si>
    <t>21:0868:000082</t>
  </si>
  <si>
    <t>21:0245:000277:0005:0003:00</t>
  </si>
  <si>
    <t>2000</t>
  </si>
  <si>
    <t>132</t>
  </si>
  <si>
    <t>25.02</t>
  </si>
  <si>
    <t>069A  :965015:00:------:--:080</t>
  </si>
  <si>
    <t>21:0868:000083</t>
  </si>
  <si>
    <t>21:0245:000278:0005:0003:00</t>
  </si>
  <si>
    <t>1.63</t>
  </si>
  <si>
    <t>27.08</t>
  </si>
  <si>
    <t>069A  :965020:00:------:--:080</t>
  </si>
  <si>
    <t>21:0868:000084</t>
  </si>
  <si>
    <t>21:0245:000282:0005:0003:00</t>
  </si>
  <si>
    <t>0.64</t>
  </si>
  <si>
    <t>295</t>
  </si>
  <si>
    <t>28.69</t>
  </si>
  <si>
    <t>069A  :965024:10:------:--:080</t>
  </si>
  <si>
    <t>21:0868:000085</t>
  </si>
  <si>
    <t>21:0245:000285:0005:0003:00</t>
  </si>
  <si>
    <t>3700</t>
  </si>
  <si>
    <t>0.71</t>
  </si>
  <si>
    <t>138</t>
  </si>
  <si>
    <t>26.15</t>
  </si>
  <si>
    <t>069A  :965025:20:965024:10:080</t>
  </si>
  <si>
    <t>21:0868:000086</t>
  </si>
  <si>
    <t>21:0245:000285:0006:0003:00</t>
  </si>
  <si>
    <t>7600</t>
  </si>
  <si>
    <t>2.23</t>
  </si>
  <si>
    <t>5.332</t>
  </si>
  <si>
    <t>069A  :965028:00:------:--:080</t>
  </si>
  <si>
    <t>21:0868:000087</t>
  </si>
  <si>
    <t>21:0245:000288:0005:0003:00</t>
  </si>
  <si>
    <t>1600</t>
  </si>
  <si>
    <t>12.56</t>
  </si>
  <si>
    <t>069A  :965029:00:------:--:080</t>
  </si>
  <si>
    <t>21:0868:000088</t>
  </si>
  <si>
    <t>21:0245:000289:0005:0003:00</t>
  </si>
  <si>
    <t>1300</t>
  </si>
  <si>
    <t>63</t>
  </si>
  <si>
    <t>0.26</t>
  </si>
  <si>
    <t>21.69</t>
  </si>
  <si>
    <t>069A  :965034:00:------:--:080</t>
  </si>
  <si>
    <t>21:0868:000089</t>
  </si>
  <si>
    <t>21:0245:000293:0005:0003:00</t>
  </si>
  <si>
    <t>1.32</t>
  </si>
  <si>
    <t>25.96</t>
  </si>
  <si>
    <t>069A  :965035:00:------:--:080</t>
  </si>
  <si>
    <t>21:0868:000090</t>
  </si>
  <si>
    <t>21:0245:000294:0005:0003:00</t>
  </si>
  <si>
    <t>1.72</t>
  </si>
  <si>
    <t>5.613</t>
  </si>
  <si>
    <t>069A  :965042:00:------:--:080</t>
  </si>
  <si>
    <t>21:0868:000091</t>
  </si>
  <si>
    <t>21:0245:000300:0005:0003:00</t>
  </si>
  <si>
    <t>160</t>
  </si>
  <si>
    <t>&lt;40</t>
  </si>
  <si>
    <t>2.82</t>
  </si>
  <si>
    <t>069A  :965046:00:------:--:080</t>
  </si>
  <si>
    <t>21:0868:000092</t>
  </si>
  <si>
    <t>21:0245:000303:0005:0003:00</t>
  </si>
  <si>
    <t>2.13</t>
  </si>
  <si>
    <t>24.97</t>
  </si>
  <si>
    <t>069A  :965049:00:------:--:080</t>
  </si>
  <si>
    <t>21:0868:000093</t>
  </si>
  <si>
    <t>21:0245:000306:0005:0003:00</t>
  </si>
  <si>
    <t>0.73</t>
  </si>
  <si>
    <t>31.38</t>
  </si>
  <si>
    <t>069A  :965050:00:------:--:080</t>
  </si>
  <si>
    <t>21:0868:000094</t>
  </si>
  <si>
    <t>21:0245:000307:0005:0003:00</t>
  </si>
  <si>
    <t>0.42</t>
  </si>
  <si>
    <t>26.82</t>
  </si>
  <si>
    <t>069A  :965056:00:------:--:080</t>
  </si>
  <si>
    <t>21:0868:000095</t>
  </si>
  <si>
    <t>21:0245:000312:0005:0003:00</t>
  </si>
  <si>
    <t>1.71</t>
  </si>
  <si>
    <t>22.17</t>
  </si>
  <si>
    <t>069A  :965058:00:------:--:080</t>
  </si>
  <si>
    <t>21:0868:000096</t>
  </si>
  <si>
    <t>21:0245:000314:0005:0003:00</t>
  </si>
  <si>
    <t>930</t>
  </si>
  <si>
    <t>102</t>
  </si>
  <si>
    <t>31.21</t>
  </si>
  <si>
    <t>069A  :965070:00:------:--:080</t>
  </si>
  <si>
    <t>21:0868:000097</t>
  </si>
  <si>
    <t>21:0245:000324:0005:0003:00</t>
  </si>
  <si>
    <t>610</t>
  </si>
  <si>
    <t>0.29</t>
  </si>
  <si>
    <t>27.73</t>
  </si>
  <si>
    <t>069A  :965076:00:------:--:080</t>
  </si>
  <si>
    <t>21:0868:000098</t>
  </si>
  <si>
    <t>21:0245:000329:0005:0003:00</t>
  </si>
  <si>
    <t>5000</t>
  </si>
  <si>
    <t>26.11</t>
  </si>
  <si>
    <t>069A  :965077:00:------:--:080</t>
  </si>
  <si>
    <t>21:0868:000099</t>
  </si>
  <si>
    <t>21:0245:000330:0005:0003:00</t>
  </si>
  <si>
    <t>1.09</t>
  </si>
  <si>
    <t>243</t>
  </si>
  <si>
    <t>069A  :965083:00:------:--:080</t>
  </si>
  <si>
    <t>21:0868:000100</t>
  </si>
  <si>
    <t>21:0245:000335:0005:0003:00</t>
  </si>
  <si>
    <t>1700</t>
  </si>
  <si>
    <t>2.17</t>
  </si>
  <si>
    <t>30.35</t>
  </si>
  <si>
    <t>069B  :965003:00:------:--:080</t>
  </si>
  <si>
    <t>21:0868:000101</t>
  </si>
  <si>
    <t>21:0245:000404:0005:0003:00</t>
  </si>
  <si>
    <t>16000</t>
  </si>
  <si>
    <t>2.18</t>
  </si>
  <si>
    <t>&lt;29</t>
  </si>
  <si>
    <t>264</t>
  </si>
  <si>
    <t>11.4</t>
  </si>
  <si>
    <t>069B  :965008:00:------:--:080</t>
  </si>
  <si>
    <t>21:0868:000102</t>
  </si>
  <si>
    <t>21:0245:000408:0005:0003:00</t>
  </si>
  <si>
    <t>28.95</t>
  </si>
  <si>
    <t>069B  :965010:00:------:--:080</t>
  </si>
  <si>
    <t>21:0868:000103</t>
  </si>
  <si>
    <t>21:0245:000410:0005:0003:00</t>
  </si>
  <si>
    <t>1.76</t>
  </si>
  <si>
    <t>0.54</t>
  </si>
  <si>
    <t>145</t>
  </si>
  <si>
    <t>31.4</t>
  </si>
  <si>
    <t>069B  :965015:00:------:--:080</t>
  </si>
  <si>
    <t>21:0868:000104</t>
  </si>
  <si>
    <t>21:0245:000414:0005:0003:00</t>
  </si>
  <si>
    <t>1.55</t>
  </si>
  <si>
    <t>27.79</t>
  </si>
  <si>
    <t>069B  :965017:00:------:--:080</t>
  </si>
  <si>
    <t>21:0868:000105</t>
  </si>
  <si>
    <t>21:0245:000416:0005:0003:00</t>
  </si>
  <si>
    <t>2300</t>
  </si>
  <si>
    <t>1.65</t>
  </si>
  <si>
    <t>117</t>
  </si>
  <si>
    <t>23.94</t>
  </si>
  <si>
    <t>069B  :965024:00:------:--:080</t>
  </si>
  <si>
    <t>21:0868:000106</t>
  </si>
  <si>
    <t>21:0245:000422:0005:0003:00</t>
  </si>
  <si>
    <t>30.55</t>
  </si>
  <si>
    <t>068G  :965021:00:------:--:HMC</t>
  </si>
  <si>
    <t>21:0868:000107</t>
  </si>
  <si>
    <t>21:0245:000019:0005:0001:00</t>
  </si>
  <si>
    <t>4.09</t>
  </si>
  <si>
    <t>1.25</t>
  </si>
  <si>
    <t>&lt;200</t>
  </si>
  <si>
    <t>&lt;2000</t>
  </si>
  <si>
    <t>&lt;4</t>
  </si>
  <si>
    <t>6.229</t>
  </si>
  <si>
    <t>068G  :965041:00:------:--:HMC</t>
  </si>
  <si>
    <t>21:0868:000108</t>
  </si>
  <si>
    <t>21:0245:000039:0005:0001:00</t>
  </si>
  <si>
    <t>7.061</t>
  </si>
  <si>
    <t>068G  :965061:00:------:--:HMC</t>
  </si>
  <si>
    <t>21:0868:000109</t>
  </si>
  <si>
    <t>21:0245:000061:0005:0001:00</t>
  </si>
  <si>
    <t>370</t>
  </si>
  <si>
    <t>720</t>
  </si>
  <si>
    <t>7.02</t>
  </si>
  <si>
    <t>0.96</t>
  </si>
  <si>
    <t>970</t>
  </si>
  <si>
    <t>6.851</t>
  </si>
  <si>
    <t>068H  :965002:00:------:--:HMC</t>
  </si>
  <si>
    <t>21:0868:000110</t>
  </si>
  <si>
    <t>21:0245:000181:0005:0001:00</t>
  </si>
  <si>
    <t>110000</t>
  </si>
  <si>
    <t>300</t>
  </si>
  <si>
    <t>14.6</t>
  </si>
  <si>
    <t>&lt;0.05</t>
  </si>
  <si>
    <t>170000</t>
  </si>
  <si>
    <t>189</t>
  </si>
  <si>
    <t>&lt;0.2</t>
  </si>
  <si>
    <t>18.7</t>
  </si>
  <si>
    <t>3.188</t>
  </si>
  <si>
    <t>068H  :965003:00:------:--:HMC</t>
  </si>
  <si>
    <t>21:0868:000111</t>
  </si>
  <si>
    <t>21:0245:000182:0005:0001:00</t>
  </si>
  <si>
    <t>71000</t>
  </si>
  <si>
    <t>&lt;10</t>
  </si>
  <si>
    <t>3.502</t>
  </si>
  <si>
    <t>068H  :965012:00:------:--:HMC</t>
  </si>
  <si>
    <t>21:0868:000112</t>
  </si>
  <si>
    <t>21:0245:000189:0005:0001:00</t>
  </si>
  <si>
    <t>130000</t>
  </si>
  <si>
    <t>630</t>
  </si>
  <si>
    <t>26.1</t>
  </si>
  <si>
    <t>390</t>
  </si>
  <si>
    <t>620</t>
  </si>
  <si>
    <t>140</t>
  </si>
  <si>
    <t>82.9</t>
  </si>
  <si>
    <t>11.9</t>
  </si>
  <si>
    <t>3.978</t>
  </si>
  <si>
    <t>068H  :965014:00:------:--:HMC</t>
  </si>
  <si>
    <t>21:0868:000113</t>
  </si>
  <si>
    <t>21:0245:000191:0005:0001:00</t>
  </si>
  <si>
    <t>13.4</t>
  </si>
  <si>
    <t>465</t>
  </si>
  <si>
    <t>730</t>
  </si>
  <si>
    <t>213</t>
  </si>
  <si>
    <t>10.2</t>
  </si>
  <si>
    <t>71.7</t>
  </si>
  <si>
    <t>14.9</t>
  </si>
  <si>
    <t>2.562</t>
  </si>
  <si>
    <t>068H  :965024:00:------:--:HMC</t>
  </si>
  <si>
    <t>21:0868:000114</t>
  </si>
  <si>
    <t>21:0245:000200:0005:0001:00</t>
  </si>
  <si>
    <t>400000</t>
  </si>
  <si>
    <t>6.81</t>
  </si>
  <si>
    <t>0.052</t>
  </si>
  <si>
    <t>2.358</t>
  </si>
  <si>
    <t>068H  :965025:00:------:--:HMC</t>
  </si>
  <si>
    <t>21:0868:000115</t>
  </si>
  <si>
    <t>21:0245:000201:0005:0001:00</t>
  </si>
  <si>
    <t>230000</t>
  </si>
  <si>
    <t>12.3</t>
  </si>
  <si>
    <t>10.9</t>
  </si>
  <si>
    <t>3.59</t>
  </si>
  <si>
    <t>068H  :965038:00:------:--:HMC</t>
  </si>
  <si>
    <t>21:0868:000116</t>
  </si>
  <si>
    <t>21:0245:000212:0005:0001:00</t>
  </si>
  <si>
    <t>520000</t>
  </si>
  <si>
    <t>4000</t>
  </si>
  <si>
    <t>6.073</t>
  </si>
  <si>
    <t>068H  :965039:00:------:--:HMC</t>
  </si>
  <si>
    <t>21:0868:000117</t>
  </si>
  <si>
    <t>21:0245:000213:0005:0001:00</t>
  </si>
  <si>
    <t>310000</t>
  </si>
  <si>
    <t>350</t>
  </si>
  <si>
    <t>12.1</t>
  </si>
  <si>
    <t>170</t>
  </si>
  <si>
    <t>0.057</t>
  </si>
  <si>
    <t>9.7</t>
  </si>
  <si>
    <t>1.542</t>
  </si>
  <si>
    <t>068H  :965045:00:------:--:HMC</t>
  </si>
  <si>
    <t>21:0868:000118</t>
  </si>
  <si>
    <t>21:0245:000218:0005:0001:00</t>
  </si>
  <si>
    <t>430000</t>
  </si>
  <si>
    <t>9.32</t>
  </si>
  <si>
    <t>634</t>
  </si>
  <si>
    <t>20.06</t>
  </si>
  <si>
    <t>068H  :965051:00:------:--:HMC</t>
  </si>
  <si>
    <t>21:0868:000119</t>
  </si>
  <si>
    <t>21:0245:000223:0005:0001:00</t>
  </si>
  <si>
    <t>340000</t>
  </si>
  <si>
    <t>400</t>
  </si>
  <si>
    <t>35.72</t>
  </si>
  <si>
    <t>068H  :965056:00:------:--:HMC</t>
  </si>
  <si>
    <t>21:0868:000120</t>
  </si>
  <si>
    <t>21:0245:000227:0005:0001:00</t>
  </si>
  <si>
    <t>280000</t>
  </si>
  <si>
    <t>590</t>
  </si>
  <si>
    <t>14.3</t>
  </si>
  <si>
    <t>670</t>
  </si>
  <si>
    <t>15.59</t>
  </si>
  <si>
    <t>068H  :965058:00:------:--:HMC</t>
  </si>
  <si>
    <t>21:0868:000121</t>
  </si>
  <si>
    <t>21:0245:000229:0005:0001:00</t>
  </si>
  <si>
    <t>22000</t>
  </si>
  <si>
    <t>31.3</t>
  </si>
  <si>
    <t>430</t>
  </si>
  <si>
    <t>580</t>
  </si>
  <si>
    <t>360</t>
  </si>
  <si>
    <t>43.5</t>
  </si>
  <si>
    <t>5.657</t>
  </si>
  <si>
    <t>068H  :965066:00:------:--:HMC</t>
  </si>
  <si>
    <t>21:0868:000122</t>
  </si>
  <si>
    <t>21:0245:000235:0005:0001:00</t>
  </si>
  <si>
    <t>22.9</t>
  </si>
  <si>
    <t>540</t>
  </si>
  <si>
    <t>480</t>
  </si>
  <si>
    <t>86.3</t>
  </si>
  <si>
    <t>12.2</t>
  </si>
  <si>
    <t>5.362</t>
  </si>
  <si>
    <t>068H  :965067:00:------:--:HMC</t>
  </si>
  <si>
    <t>21:0868:000123</t>
  </si>
  <si>
    <t>21:0245:000236:0005:0001:00</t>
  </si>
  <si>
    <t>28000</t>
  </si>
  <si>
    <t>770</t>
  </si>
  <si>
    <t>19.3</t>
  </si>
  <si>
    <t>310</t>
  </si>
  <si>
    <t>158</t>
  </si>
  <si>
    <t>249</t>
  </si>
  <si>
    <t>22.5</t>
  </si>
  <si>
    <t>3.697</t>
  </si>
  <si>
    <t>068H  :965068:00:------:--:HMC</t>
  </si>
  <si>
    <t>21:0868:000124</t>
  </si>
  <si>
    <t>21:0245:000237:0005:0001:00</t>
  </si>
  <si>
    <t>20.7</t>
  </si>
  <si>
    <t>510</t>
  </si>
  <si>
    <t>9.182</t>
  </si>
  <si>
    <t>068H  :965069:00:------:--:HMC</t>
  </si>
  <si>
    <t>21:0868:000125</t>
  </si>
  <si>
    <t>21:0245:000238:0005:0001:00</t>
  </si>
  <si>
    <t>18.9</t>
  </si>
  <si>
    <t>660</t>
  </si>
  <si>
    <t>450</t>
  </si>
  <si>
    <t>37.5</t>
  </si>
  <si>
    <t>15.63</t>
  </si>
  <si>
    <t>068H  :965070:00:------:--:HMC</t>
  </si>
  <si>
    <t>21:0868:000126</t>
  </si>
  <si>
    <t>21:0245:000239:0005:0001:00</t>
  </si>
  <si>
    <t>62000</t>
  </si>
  <si>
    <t>21.2</t>
  </si>
  <si>
    <t>870</t>
  </si>
  <si>
    <t>190</t>
  </si>
  <si>
    <t>32.8</t>
  </si>
  <si>
    <t>10.78</t>
  </si>
  <si>
    <t>068H  :965079:00:------:--:HMC</t>
  </si>
  <si>
    <t>21:0868:000127</t>
  </si>
  <si>
    <t>21:0245:000247:0005:0001:00</t>
  </si>
  <si>
    <t>440000</t>
  </si>
  <si>
    <t>2010</t>
  </si>
  <si>
    <t>21.9</t>
  </si>
  <si>
    <t>068H  :965080:00:------:--:HMC</t>
  </si>
  <si>
    <t>21:0868:000128</t>
  </si>
  <si>
    <t>21:0245:000248:0005:0001:00</t>
  </si>
  <si>
    <t>26.7</t>
  </si>
  <si>
    <t>7.168</t>
  </si>
  <si>
    <t>068H  :965082:00:------:--:HMC</t>
  </si>
  <si>
    <t>21:0868:000129</t>
  </si>
  <si>
    <t>21:0245:000249:0005:0001:00</t>
  </si>
  <si>
    <t>58000</t>
  </si>
  <si>
    <t>23.6</t>
  </si>
  <si>
    <t>960</t>
  </si>
  <si>
    <t>31.6</t>
  </si>
  <si>
    <t>11.25</t>
  </si>
  <si>
    <t>068H  :965092:00:------:--:HMC</t>
  </si>
  <si>
    <t>21:0868:000130</t>
  </si>
  <si>
    <t>21:0245:000258:0005:0001:00</t>
  </si>
  <si>
    <t>95000</t>
  </si>
  <si>
    <t>750</t>
  </si>
  <si>
    <t>270</t>
  </si>
  <si>
    <t>226</t>
  </si>
  <si>
    <t>25.8</t>
  </si>
  <si>
    <t>1.663</t>
  </si>
  <si>
    <t>068H  :965093:00:------:--:HMC</t>
  </si>
  <si>
    <t>21:0868:000131</t>
  </si>
  <si>
    <t>21:0245:000259:0005:0001:00</t>
  </si>
  <si>
    <t>150000</t>
  </si>
  <si>
    <t>19.4</t>
  </si>
  <si>
    <t>20.1</t>
  </si>
  <si>
    <t>1.494</t>
  </si>
  <si>
    <t>069A  :965002:00:------:--:HMC</t>
  </si>
  <si>
    <t>21:0868:000132</t>
  </si>
  <si>
    <t>21:0245:000267:0005:0001:00</t>
  </si>
  <si>
    <t>250000</t>
  </si>
  <si>
    <t>30.8</t>
  </si>
  <si>
    <t>5.415</t>
  </si>
  <si>
    <t>069A  :965003:00:------:--:HMC</t>
  </si>
  <si>
    <t>21:0868:000133</t>
  </si>
  <si>
    <t>21:0245:000268:0005:0001:00</t>
  </si>
  <si>
    <t>240000</t>
  </si>
  <si>
    <t>8.25</t>
  </si>
  <si>
    <t>880</t>
  </si>
  <si>
    <t>644</t>
  </si>
  <si>
    <t>875</t>
  </si>
  <si>
    <t>207</t>
  </si>
  <si>
    <t>62.8</t>
  </si>
  <si>
    <t>2.95</t>
  </si>
  <si>
    <t>069A  :965008:00:------:--:HMC</t>
  </si>
  <si>
    <t>21:0868:000134</t>
  </si>
  <si>
    <t>21:0245:000272:0005:0001:00</t>
  </si>
  <si>
    <t>460000</t>
  </si>
  <si>
    <t>10.3</t>
  </si>
  <si>
    <t>6000</t>
  </si>
  <si>
    <t>4.814</t>
  </si>
  <si>
    <t>069A  :965014:00:------:--:HMC</t>
  </si>
  <si>
    <t>21:0868:000135</t>
  </si>
  <si>
    <t>21:0245:000277:0005:0001:00</t>
  </si>
  <si>
    <t>370000</t>
  </si>
  <si>
    <t>7.01</t>
  </si>
  <si>
    <t>0.082</t>
  </si>
  <si>
    <t>11000</t>
  </si>
  <si>
    <t>280</t>
  </si>
  <si>
    <t>13.1</t>
  </si>
  <si>
    <t>6.512</t>
  </si>
  <si>
    <t>069A  :965015:00:------:--:HMC</t>
  </si>
  <si>
    <t>21:0868:000136</t>
  </si>
  <si>
    <t>21:0245:000278:0005:0001:00</t>
  </si>
  <si>
    <t>450000</t>
  </si>
  <si>
    <t>4.48</t>
  </si>
  <si>
    <t>162</t>
  </si>
  <si>
    <t>263</t>
  </si>
  <si>
    <t>1.411</t>
  </si>
  <si>
    <t>069A  :965020:00:------:--:HMC</t>
  </si>
  <si>
    <t>21:0868:000137</t>
  </si>
  <si>
    <t>21:0245:000282:0005:0001:00</t>
  </si>
  <si>
    <t>480000</t>
  </si>
  <si>
    <t>2.71</t>
  </si>
  <si>
    <t>3.442</t>
  </si>
  <si>
    <t>069A  :965024:10:------:--:HMC</t>
  </si>
  <si>
    <t>21:0868:000138</t>
  </si>
  <si>
    <t>21:0245:000285:0005:0001:00</t>
  </si>
  <si>
    <t>2.48</t>
  </si>
  <si>
    <t>0.065</t>
  </si>
  <si>
    <t>2.929</t>
  </si>
  <si>
    <t>069A  :965025:20:965024:10:HMC</t>
  </si>
  <si>
    <t>21:0868:000139</t>
  </si>
  <si>
    <t>21:0245:000285:0006:0001:00</t>
  </si>
  <si>
    <t>320000</t>
  </si>
  <si>
    <t>17.8</t>
  </si>
  <si>
    <t>8.132</t>
  </si>
  <si>
    <t>069A  :965028:00:------:--:HMC</t>
  </si>
  <si>
    <t>21:0868:000140</t>
  </si>
  <si>
    <t>21:0245:000288:0005:0001:00</t>
  </si>
  <si>
    <t>&lt;6</t>
  </si>
  <si>
    <t>4900</t>
  </si>
  <si>
    <t>20.9</t>
  </si>
  <si>
    <t>530</t>
  </si>
  <si>
    <t>12.55</t>
  </si>
  <si>
    <t>069A  :965029:00:------:--:HMC</t>
  </si>
  <si>
    <t>21:0868:000141</t>
  </si>
  <si>
    <t>21:0245:000289:0005:0001:00</t>
  </si>
  <si>
    <t>23.7</t>
  </si>
  <si>
    <t>760</t>
  </si>
  <si>
    <t>35.7</t>
  </si>
  <si>
    <t>28.35</t>
  </si>
  <si>
    <t>069A  :965034:00:------:--:HMC</t>
  </si>
  <si>
    <t>21:0868:000142</t>
  </si>
  <si>
    <t>21:0245:000293:0005:0001:00</t>
  </si>
  <si>
    <t>9000</t>
  </si>
  <si>
    <t>20.5</t>
  </si>
  <si>
    <t>550</t>
  </si>
  <si>
    <t>35.1</t>
  </si>
  <si>
    <t>29.97</t>
  </si>
  <si>
    <t>069A  :965035:00:------:--:HMC</t>
  </si>
  <si>
    <t>21:0868:000143</t>
  </si>
  <si>
    <t>21:0245:000294:0005:0001:00</t>
  </si>
  <si>
    <t>160000</t>
  </si>
  <si>
    <t>15.9</t>
  </si>
  <si>
    <t>0.106</t>
  </si>
  <si>
    <t>613</t>
  </si>
  <si>
    <t>1060</t>
  </si>
  <si>
    <t>373</t>
  </si>
  <si>
    <t>18.1</t>
  </si>
  <si>
    <t>95.7</t>
  </si>
  <si>
    <t>1.135</t>
  </si>
  <si>
    <t>069A  :965042:00:------:--:HMC</t>
  </si>
  <si>
    <t>21:0868:000144</t>
  </si>
  <si>
    <t>21:0245:000300:0005:0001:00</t>
  </si>
  <si>
    <t>1800</t>
  </si>
  <si>
    <t>520</t>
  </si>
  <si>
    <t>5.964</t>
  </si>
  <si>
    <t>069A  :965046:00:------:--:HMC</t>
  </si>
  <si>
    <t>21:0868:000145</t>
  </si>
  <si>
    <t>21:0245:000303:0005:0001:00</t>
  </si>
  <si>
    <t>20.2</t>
  </si>
  <si>
    <t>380</t>
  </si>
  <si>
    <t>6.567</t>
  </si>
  <si>
    <t>069A  :965049:00:------:--:HMC</t>
  </si>
  <si>
    <t>21:0868:000146</t>
  </si>
  <si>
    <t>21:0245:000306:0005:0001:00</t>
  </si>
  <si>
    <t>5200</t>
  </si>
  <si>
    <t>22.7</t>
  </si>
  <si>
    <t>4.42</t>
  </si>
  <si>
    <t>069A  :965050:00:------:--:HMC</t>
  </si>
  <si>
    <t>21:0868:000147</t>
  </si>
  <si>
    <t>21:0245:000307:0005:0001:00</t>
  </si>
  <si>
    <t>7300</t>
  </si>
  <si>
    <t>35.3</t>
  </si>
  <si>
    <t>316</t>
  </si>
  <si>
    <t>711</t>
  </si>
  <si>
    <t>14.2</t>
  </si>
  <si>
    <t>0.402</t>
  </si>
  <si>
    <t>069A  :965056:00:------:--:HMC</t>
  </si>
  <si>
    <t>21:0868:000148</t>
  </si>
  <si>
    <t>21:0245:000312:0005:0001:00</t>
  </si>
  <si>
    <t>67000</t>
  </si>
  <si>
    <t>21.4</t>
  </si>
  <si>
    <t>146</t>
  </si>
  <si>
    <t>3.768</t>
  </si>
  <si>
    <t>069A  :965058:00:------:--:HMC</t>
  </si>
  <si>
    <t>21:0868:000149</t>
  </si>
  <si>
    <t>21:0245:000314:0005:0001:00</t>
  </si>
  <si>
    <t>9100</t>
  </si>
  <si>
    <t>622</t>
  </si>
  <si>
    <t>990</t>
  </si>
  <si>
    <t>354</t>
  </si>
  <si>
    <t>72.5</t>
  </si>
  <si>
    <t>15.3</t>
  </si>
  <si>
    <t>2.803</t>
  </si>
  <si>
    <t>069A  :965070:00:------:--:HMC</t>
  </si>
  <si>
    <t>21:0868:000150</t>
  </si>
  <si>
    <t>21:0245:000324:0005:0001:00</t>
  </si>
  <si>
    <t>15.16</t>
  </si>
  <si>
    <t>069A  :965076:00:------:--:HMC</t>
  </si>
  <si>
    <t>21:0868:000151</t>
  </si>
  <si>
    <t>21:0245:000329:0005:0001:00</t>
  </si>
  <si>
    <t>380000</t>
  </si>
  <si>
    <t>8.36</t>
  </si>
  <si>
    <t>127</t>
  </si>
  <si>
    <t>1.533</t>
  </si>
  <si>
    <t>069A  :965077:00:------:--:HMC</t>
  </si>
  <si>
    <t>21:0868:000152</t>
  </si>
  <si>
    <t>21:0245:000330:0005:0001:00</t>
  </si>
  <si>
    <t>5.89</t>
  </si>
  <si>
    <t>&lt;1.1</t>
  </si>
  <si>
    <t>2.341</t>
  </si>
  <si>
    <t>069A  :965083:00:------:--:HMC</t>
  </si>
  <si>
    <t>21:0868:000153</t>
  </si>
  <si>
    <t>21:0245:000335:0005:0001:00</t>
  </si>
  <si>
    <t>260000</t>
  </si>
  <si>
    <t>13.6</t>
  </si>
  <si>
    <t>7000</t>
  </si>
  <si>
    <t>182</t>
  </si>
  <si>
    <t>2.02</t>
  </si>
  <si>
    <t>069B  :965003:00:------:--:HMC</t>
  </si>
  <si>
    <t>21:0868:000154</t>
  </si>
  <si>
    <t>21:0245:000404:0005:0001:00</t>
  </si>
  <si>
    <t>7.79</t>
  </si>
  <si>
    <t>14000</t>
  </si>
  <si>
    <t>6.691</t>
  </si>
  <si>
    <t>069B  :965008:00:------:--:HMC</t>
  </si>
  <si>
    <t>21:0868:000155</t>
  </si>
  <si>
    <t>21:0245:000408:0005:0001:00</t>
  </si>
  <si>
    <t>220000</t>
  </si>
  <si>
    <t>554</t>
  </si>
  <si>
    <t>211</t>
  </si>
  <si>
    <t>45.4</t>
  </si>
  <si>
    <t>0.873</t>
  </si>
  <si>
    <t>069B  :965010:00:------:--:HMC</t>
  </si>
  <si>
    <t>21:0868:000156</t>
  </si>
  <si>
    <t>21:0245:000410:0005:0001:00</t>
  </si>
  <si>
    <t>8070</t>
  </si>
  <si>
    <t>2100</t>
  </si>
  <si>
    <t>637</t>
  </si>
  <si>
    <t>32.6</t>
  </si>
  <si>
    <t>27.49</t>
  </si>
  <si>
    <t>069B  :965015:00:------:--:HMC</t>
  </si>
  <si>
    <t>21:0868:000157</t>
  </si>
  <si>
    <t>21:0245:000414:0005:0001:00</t>
  </si>
  <si>
    <t>399</t>
  </si>
  <si>
    <t>10.4</t>
  </si>
  <si>
    <t>58.8</t>
  </si>
  <si>
    <t>1.866</t>
  </si>
  <si>
    <t>069B  :965017:00:------:--:HMC</t>
  </si>
  <si>
    <t>21:0868:000158</t>
  </si>
  <si>
    <t>21:0245:000416:0005:0001:00</t>
  </si>
  <si>
    <t>120000</t>
  </si>
  <si>
    <t>680</t>
  </si>
  <si>
    <t>8.681</t>
  </si>
  <si>
    <t>069B  :965024:00:------:--:HMC</t>
  </si>
  <si>
    <t>21:0868:000159</t>
  </si>
  <si>
    <t>21:0245:000422:0005:0001:00</t>
  </si>
  <si>
    <t>17.6</t>
  </si>
  <si>
    <t>492</t>
  </si>
  <si>
    <t>16.3</t>
  </si>
  <si>
    <t>20.54</t>
  </si>
  <si>
    <t>068G  :961001:80:961003:00</t>
  </si>
  <si>
    <t>21:0868:000160</t>
  </si>
  <si>
    <t>21:0245:000002</t>
  </si>
  <si>
    <t>21:0245:000002:0001:0001:02</t>
  </si>
  <si>
    <t>0041:bs__1</t>
  </si>
  <si>
    <t>260</t>
  </si>
  <si>
    <t>0.32</t>
  </si>
  <si>
    <t>&lt;100</t>
  </si>
  <si>
    <t>31.74</t>
  </si>
  <si>
    <t>068G  :961002:00:------:--</t>
  </si>
  <si>
    <t>21:0868:000161</t>
  </si>
  <si>
    <t>21:0245:000001</t>
  </si>
  <si>
    <t>21:0245:000001:0001:0001:00</t>
  </si>
  <si>
    <t>0101:s__01</t>
  </si>
  <si>
    <t>&lt;15</t>
  </si>
  <si>
    <t>30.47</t>
  </si>
  <si>
    <t>068G  :961003:00:------:--</t>
  </si>
  <si>
    <t>21:0868:000162</t>
  </si>
  <si>
    <t>21:0245:000002:0001:0001:01</t>
  </si>
  <si>
    <t>0042:bs__1</t>
  </si>
  <si>
    <t>180</t>
  </si>
  <si>
    <t>33.95</t>
  </si>
  <si>
    <t>068G  :961004:00:------:--</t>
  </si>
  <si>
    <t>21:0868:000163</t>
  </si>
  <si>
    <t>21:0245:000003</t>
  </si>
  <si>
    <t>21:0245:000003:0001:0001:00</t>
  </si>
  <si>
    <t>0102:s__02</t>
  </si>
  <si>
    <t>27.16</t>
  </si>
  <si>
    <t>068G  :961005:00:------:--</t>
  </si>
  <si>
    <t>21:0868:000164</t>
  </si>
  <si>
    <t>21:0245:000004</t>
  </si>
  <si>
    <t>21:0245:000004:0001:0001:00</t>
  </si>
  <si>
    <t>0103:s__03</t>
  </si>
  <si>
    <t>0.02</t>
  </si>
  <si>
    <t>068G  :961006:00:------:--</t>
  </si>
  <si>
    <t>21:0868:000165</t>
  </si>
  <si>
    <t>21:0245:000005</t>
  </si>
  <si>
    <t>21:0245:000005:0001:0001:00</t>
  </si>
  <si>
    <t>0104:s__04</t>
  </si>
  <si>
    <t>2.98</t>
  </si>
  <si>
    <t>&lt;53</t>
  </si>
  <si>
    <t>1.281</t>
  </si>
  <si>
    <t>068G  :961007:10:------:--</t>
  </si>
  <si>
    <t>21:0868:000166</t>
  </si>
  <si>
    <t>21:0245:000006</t>
  </si>
  <si>
    <t>21:0245:000006:0001:0001:00</t>
  </si>
  <si>
    <t>0071:ff__1</t>
  </si>
  <si>
    <t>25.98</t>
  </si>
  <si>
    <t>068G  :961008:20:961007:10</t>
  </si>
  <si>
    <t>21:0868:000167</t>
  </si>
  <si>
    <t>21:0245:000006:0002:0001:00</t>
  </si>
  <si>
    <t>0072:ff__1</t>
  </si>
  <si>
    <t>34.87</t>
  </si>
  <si>
    <t>068G  :961009:00:------:--</t>
  </si>
  <si>
    <t>21:0868:000168</t>
  </si>
  <si>
    <t>21:0245:000007</t>
  </si>
  <si>
    <t>21:0245:000007:0001:0001:00</t>
  </si>
  <si>
    <t>0105:s__05</t>
  </si>
  <si>
    <t>3.32</t>
  </si>
  <si>
    <t>20.68</t>
  </si>
  <si>
    <t>068G  :961010:00:------:--</t>
  </si>
  <si>
    <t>21:0868:000169</t>
  </si>
  <si>
    <t>21:0245:000008</t>
  </si>
  <si>
    <t>21:0245:000008:0001:0001:00</t>
  </si>
  <si>
    <t>0106:s__06</t>
  </si>
  <si>
    <t>28.98</t>
  </si>
  <si>
    <t>068G  :961011:00:------:--</t>
  </si>
  <si>
    <t>21:0868:000170</t>
  </si>
  <si>
    <t>21:0245:000009</t>
  </si>
  <si>
    <t>21:0245:000009:0001:0001:00</t>
  </si>
  <si>
    <t>0107:s__07</t>
  </si>
  <si>
    <t>36.28</t>
  </si>
  <si>
    <t>068G  :961012:00:------:--</t>
  </si>
  <si>
    <t>21:0868:000171</t>
  </si>
  <si>
    <t>21:0245:000010</t>
  </si>
  <si>
    <t>21:0245:000010:0001:0001:00</t>
  </si>
  <si>
    <t>0108:s__08</t>
  </si>
  <si>
    <t>3.34</t>
  </si>
  <si>
    <t>28.52</t>
  </si>
  <si>
    <t>068G  :961013:00:------:--</t>
  </si>
  <si>
    <t>21:0868:000172</t>
  </si>
  <si>
    <t>21:0245:000011</t>
  </si>
  <si>
    <t>21:0245:000011:0001:0001:00</t>
  </si>
  <si>
    <t>0109:s__09</t>
  </si>
  <si>
    <t>&lt;0.1</t>
  </si>
  <si>
    <t>26.67</t>
  </si>
  <si>
    <t>068G  :961014:00:------:--</t>
  </si>
  <si>
    <t>21:0868:000173</t>
  </si>
  <si>
    <t>21:0245:000012</t>
  </si>
  <si>
    <t>21:0245:000012:0001:0001:00</t>
  </si>
  <si>
    <t>0110:s__10</t>
  </si>
  <si>
    <t>29.34</t>
  </si>
  <si>
    <t>068G  :961015:00:------:--</t>
  </si>
  <si>
    <t>21:0868:000174</t>
  </si>
  <si>
    <t>21:0245:000013</t>
  </si>
  <si>
    <t>21:0245:000013:0001:0001:00</t>
  </si>
  <si>
    <t>0111:s__11</t>
  </si>
  <si>
    <t>1.13</t>
  </si>
  <si>
    <t>28.75</t>
  </si>
  <si>
    <t>068G  :961016:90</t>
  </si>
  <si>
    <t>21:0868:000175</t>
  </si>
  <si>
    <t>Control Reference</t>
  </si>
  <si>
    <t>Unspecified</t>
  </si>
  <si>
    <t>0901:R__01</t>
  </si>
  <si>
    <t>290</t>
  </si>
  <si>
    <t>068G  :961017:00:------:--</t>
  </si>
  <si>
    <t>21:0868:000176</t>
  </si>
  <si>
    <t>21:0245:000014</t>
  </si>
  <si>
    <t>21:0245:000014:0001:0001:00</t>
  </si>
  <si>
    <t>0112:s__12</t>
  </si>
  <si>
    <t>33.77</t>
  </si>
  <si>
    <t>068G  :961018:00:------:--</t>
  </si>
  <si>
    <t>21:0868:000177</t>
  </si>
  <si>
    <t>21:0245:000015</t>
  </si>
  <si>
    <t>21:0245:000015:0001:0001:00</t>
  </si>
  <si>
    <t>0113:s__13</t>
  </si>
  <si>
    <t>35.77</t>
  </si>
  <si>
    <t>068G  :961019:00:------:--</t>
  </si>
  <si>
    <t>21:0868:000178</t>
  </si>
  <si>
    <t>21:0245:000016</t>
  </si>
  <si>
    <t>21:0245:000016:0001:0001:00</t>
  </si>
  <si>
    <t>0114:s__14</t>
  </si>
  <si>
    <t>1.64</t>
  </si>
  <si>
    <t>0.87</t>
  </si>
  <si>
    <t>31.77</t>
  </si>
  <si>
    <t>068G  :961020:00:------:--</t>
  </si>
  <si>
    <t>21:0868:000179</t>
  </si>
  <si>
    <t>21:0245:000017</t>
  </si>
  <si>
    <t>21:0245:000017:0001:0001:00</t>
  </si>
  <si>
    <t>0115:s__15</t>
  </si>
  <si>
    <t>28.18</t>
  </si>
  <si>
    <t>068G  :961021:80:961023:00</t>
  </si>
  <si>
    <t>21:0868:000180</t>
  </si>
  <si>
    <t>21:0245:000019:0001:0001:02</t>
  </si>
  <si>
    <t>2.65</t>
  </si>
  <si>
    <t>29.94</t>
  </si>
  <si>
    <t>068G  :961022:00:------:--</t>
  </si>
  <si>
    <t>21:0868:000181</t>
  </si>
  <si>
    <t>21:0245:000018</t>
  </si>
  <si>
    <t>21:0245:000018:0001:0001:00</t>
  </si>
  <si>
    <t>1.73</t>
  </si>
  <si>
    <t>0.51</t>
  </si>
  <si>
    <t>28.68</t>
  </si>
  <si>
    <t>068G  :961023:00:------:--</t>
  </si>
  <si>
    <t>21:0868:000182</t>
  </si>
  <si>
    <t>21:0245:000019:0001:0001:01</t>
  </si>
  <si>
    <t>30.03</t>
  </si>
  <si>
    <t>068G  :961024:00:------:--</t>
  </si>
  <si>
    <t>21:0868:000183</t>
  </si>
  <si>
    <t>21:0245:000020</t>
  </si>
  <si>
    <t>21:0245:000020:0001:0001:00</t>
  </si>
  <si>
    <t>2.54</t>
  </si>
  <si>
    <t>28.77</t>
  </si>
  <si>
    <t>068G  :961025:10:------:--</t>
  </si>
  <si>
    <t>21:0868:000184</t>
  </si>
  <si>
    <t>21:0245:000021</t>
  </si>
  <si>
    <t>21:0245:000021:0001:0001:00</t>
  </si>
  <si>
    <t>3.63</t>
  </si>
  <si>
    <t>24.48</t>
  </si>
  <si>
    <t>068G  :961026:90</t>
  </si>
  <si>
    <t>21:0868:000185</t>
  </si>
  <si>
    <t>3.94</t>
  </si>
  <si>
    <t>068G  :961027:20:961025:10</t>
  </si>
  <si>
    <t>21:0868:000186</t>
  </si>
  <si>
    <t>21:0245:000021:0002:0001:00</t>
  </si>
  <si>
    <t>3.47</t>
  </si>
  <si>
    <t>25.03</t>
  </si>
  <si>
    <t>068G  :961028:00:------:--</t>
  </si>
  <si>
    <t>21:0868:000187</t>
  </si>
  <si>
    <t>21:0245:000022</t>
  </si>
  <si>
    <t>21:0245:000022:0001:0001:00</t>
  </si>
  <si>
    <t>2.41</t>
  </si>
  <si>
    <t>29.24</t>
  </si>
  <si>
    <t>068G  :961029:00:------:--</t>
  </si>
  <si>
    <t>21:0868:000188</t>
  </si>
  <si>
    <t>21:0245:000023</t>
  </si>
  <si>
    <t>21:0245:000023:0001:0001:00</t>
  </si>
  <si>
    <t>31.15</t>
  </si>
  <si>
    <t>068G  :961030:00:------:--</t>
  </si>
  <si>
    <t>21:0868:000189</t>
  </si>
  <si>
    <t>21:0245:000024</t>
  </si>
  <si>
    <t>21:0245:000024:0001:0001:00</t>
  </si>
  <si>
    <t>30.68</t>
  </si>
  <si>
    <t>068G  :961031:00:------:--</t>
  </si>
  <si>
    <t>21:0868:000190</t>
  </si>
  <si>
    <t>21:0245:000025</t>
  </si>
  <si>
    <t>21:0245:000025:0001:0001:00</t>
  </si>
  <si>
    <t>2.21</t>
  </si>
  <si>
    <t>30.04</t>
  </si>
  <si>
    <t>068G  :961032:00:------:--</t>
  </si>
  <si>
    <t>21:0868:000191</t>
  </si>
  <si>
    <t>21:0245:000026</t>
  </si>
  <si>
    <t>21:0245:000026:0001:0001:00</t>
  </si>
  <si>
    <t>28.91</t>
  </si>
  <si>
    <t>068G  :961033:10:------:--</t>
  </si>
  <si>
    <t>21:0868:000192</t>
  </si>
  <si>
    <t>21:0245:000027</t>
  </si>
  <si>
    <t>21:0245:000027:0001:0001:00</t>
  </si>
  <si>
    <t>0081:ff__2</t>
  </si>
  <si>
    <t>2.35</t>
  </si>
  <si>
    <t>31.83</t>
  </si>
  <si>
    <t>068G  :961034:20:961033:10</t>
  </si>
  <si>
    <t>21:0868:000193</t>
  </si>
  <si>
    <t>21:0245:000027:0002:0001:00</t>
  </si>
  <si>
    <t>0082:ff__2</t>
  </si>
  <si>
    <t>22.14</t>
  </si>
  <si>
    <t>068G  :961035:00:------:--</t>
  </si>
  <si>
    <t>21:0868:000194</t>
  </si>
  <si>
    <t>21:0245:000028</t>
  </si>
  <si>
    <t>21:0245:000028:0001:0001:00</t>
  </si>
  <si>
    <t>29.03</t>
  </si>
  <si>
    <t>068G  :961036:00:------:--</t>
  </si>
  <si>
    <t>21:0868:000195</t>
  </si>
  <si>
    <t>21:0245:000029</t>
  </si>
  <si>
    <t>21:0245:000029:0001:0001:00</t>
  </si>
  <si>
    <t>1.18</t>
  </si>
  <si>
    <t>0.04</t>
  </si>
  <si>
    <t>26.95</t>
  </si>
  <si>
    <t>068G  :961037:00:------:--</t>
  </si>
  <si>
    <t>21:0868:000196</t>
  </si>
  <si>
    <t>21:0245:000030</t>
  </si>
  <si>
    <t>21:0245:000030:0001:0001:00</t>
  </si>
  <si>
    <t>1.95</t>
  </si>
  <si>
    <t>33.44</t>
  </si>
  <si>
    <t>068G  :961038:00:------:--</t>
  </si>
  <si>
    <t>21:0868:000197</t>
  </si>
  <si>
    <t>21:0245:000031</t>
  </si>
  <si>
    <t>21:0245:000031:0001:0001:00</t>
  </si>
  <si>
    <t>32.51</t>
  </si>
  <si>
    <t>068G  :961039:00:------:--</t>
  </si>
  <si>
    <t>21:0868:000198</t>
  </si>
  <si>
    <t>21:0245:000032</t>
  </si>
  <si>
    <t>21:0245:000032:0001:0001:00</t>
  </si>
  <si>
    <t>2.15</t>
  </si>
  <si>
    <t>31.28</t>
  </si>
  <si>
    <t>068G  :961040:00:------:--</t>
  </si>
  <si>
    <t>21:0868:000199</t>
  </si>
  <si>
    <t>21:0245:000033</t>
  </si>
  <si>
    <t>21:0245:000033:0001:0001:00</t>
  </si>
  <si>
    <t>3.06</t>
  </si>
  <si>
    <t>32.2</t>
  </si>
  <si>
    <t>068G  :961041:80:961049:00</t>
  </si>
  <si>
    <t>21:0868:000200</t>
  </si>
  <si>
    <t>21:0245:000039:0001:0001:02</t>
  </si>
  <si>
    <t>2.83</t>
  </si>
  <si>
    <t>27.63</t>
  </si>
  <si>
    <t>068G  :961042:00:------:--</t>
  </si>
  <si>
    <t>21:0868:000201</t>
  </si>
  <si>
    <t>21:0245:000034</t>
  </si>
  <si>
    <t>21:0245:000034:0001:0001:00</t>
  </si>
  <si>
    <t>2.96</t>
  </si>
  <si>
    <t>28.58</t>
  </si>
  <si>
    <t>068G  :961043:90</t>
  </si>
  <si>
    <t>21:0868:000202</t>
  </si>
  <si>
    <t>4.68</t>
  </si>
  <si>
    <t>187</t>
  </si>
  <si>
    <t>28.06</t>
  </si>
  <si>
    <t>068G  :961044:00:------:--</t>
  </si>
  <si>
    <t>21:0868:000203</t>
  </si>
  <si>
    <t>21:0245:000035</t>
  </si>
  <si>
    <t>21:0245:000035:0001:0001:00</t>
  </si>
  <si>
    <t>0.03</t>
  </si>
  <si>
    <t>068G  :961045:00:------:--</t>
  </si>
  <si>
    <t>21:0868:000204</t>
  </si>
  <si>
    <t>21:0245:000036</t>
  </si>
  <si>
    <t>21:0245:000036:0001:0001:00</t>
  </si>
  <si>
    <t>29.36</t>
  </si>
  <si>
    <t>068G  :961046:00:------:--</t>
  </si>
  <si>
    <t>21:0868:000205</t>
  </si>
  <si>
    <t>21:0245:000037</t>
  </si>
  <si>
    <t>21:0245:000037:0001:0001:00</t>
  </si>
  <si>
    <t>068G  :961047:10:------:--</t>
  </si>
  <si>
    <t>21:0868:000206</t>
  </si>
  <si>
    <t>21:0245:000038</t>
  </si>
  <si>
    <t>21:0245:000038:0001:0001:00</t>
  </si>
  <si>
    <t>340</t>
  </si>
  <si>
    <t>1.97</t>
  </si>
  <si>
    <t>35.19</t>
  </si>
  <si>
    <t>068G  :961048:20:961047:10</t>
  </si>
  <si>
    <t>21:0868:000207</t>
  </si>
  <si>
    <t>21:0245:000038:0002:0001:00</t>
  </si>
  <si>
    <t>26.02</t>
  </si>
  <si>
    <t>068G  :961049:00:------:--</t>
  </si>
  <si>
    <t>21:0868:000208</t>
  </si>
  <si>
    <t>21:0245:000039:0001:0001:01</t>
  </si>
  <si>
    <t>2.69</t>
  </si>
  <si>
    <t>27.26</t>
  </si>
  <si>
    <t>068G  :961050:00:------:--</t>
  </si>
  <si>
    <t>21:0868:000209</t>
  </si>
  <si>
    <t>21:0245:000040</t>
  </si>
  <si>
    <t>21:0245:000040:0001:0001:00</t>
  </si>
  <si>
    <t>28.44</t>
  </si>
  <si>
    <t>068G  :961051:00:------:--</t>
  </si>
  <si>
    <t>21:0868:000210</t>
  </si>
  <si>
    <t>21:0245:000041</t>
  </si>
  <si>
    <t>21:0245:000041:0001:0001:00</t>
  </si>
  <si>
    <t>1.68</t>
  </si>
  <si>
    <t>27.43</t>
  </si>
  <si>
    <t>068G  :961052:00:------:--</t>
  </si>
  <si>
    <t>21:0868:000211</t>
  </si>
  <si>
    <t>21:0245:000042</t>
  </si>
  <si>
    <t>21:0245:000042:0001:0001:00</t>
  </si>
  <si>
    <t>3.02</t>
  </si>
  <si>
    <t>24.33</t>
  </si>
  <si>
    <t>068G  :961053:00:------:--</t>
  </si>
  <si>
    <t>21:0868:000212</t>
  </si>
  <si>
    <t>21:0245:000043</t>
  </si>
  <si>
    <t>21:0245:000043:0001:0001:00</t>
  </si>
  <si>
    <t>27.45</t>
  </si>
  <si>
    <t>068G  :961054:00:------:--</t>
  </si>
  <si>
    <t>21:0868:000213</t>
  </si>
  <si>
    <t>21:0245:000044</t>
  </si>
  <si>
    <t>21:0245:000044:0001:0001:00</t>
  </si>
  <si>
    <t>25.86</t>
  </si>
  <si>
    <t>068G  :961055:00:------:--</t>
  </si>
  <si>
    <t>21:0868:000214</t>
  </si>
  <si>
    <t>21:0245:000045</t>
  </si>
  <si>
    <t>21:0245:000045:0001:0001:00</t>
  </si>
  <si>
    <t>106</t>
  </si>
  <si>
    <t>26.26</t>
  </si>
  <si>
    <t>068G  :961056:00:------:--</t>
  </si>
  <si>
    <t>21:0868:000215</t>
  </si>
  <si>
    <t>21:0245:000046</t>
  </si>
  <si>
    <t>21:0245:000046:0001:0001:00</t>
  </si>
  <si>
    <t>3.53</t>
  </si>
  <si>
    <t>111</t>
  </si>
  <si>
    <t>24.59</t>
  </si>
  <si>
    <t>068G  :961057:00:------:--</t>
  </si>
  <si>
    <t>21:0868:000216</t>
  </si>
  <si>
    <t>21:0245:000047</t>
  </si>
  <si>
    <t>21:0245:000047:0001:0001:00</t>
  </si>
  <si>
    <t>31.98</t>
  </si>
  <si>
    <t>068G  :961058:00:------:--</t>
  </si>
  <si>
    <t>21:0868:000217</t>
  </si>
  <si>
    <t>21:0245:000048</t>
  </si>
  <si>
    <t>21:0245:000048:0001:0001:00</t>
  </si>
  <si>
    <t>27.33</t>
  </si>
  <si>
    <t>068G  :961059:00:------:--</t>
  </si>
  <si>
    <t>21:0868:000218</t>
  </si>
  <si>
    <t>21:0245:000049</t>
  </si>
  <si>
    <t>21:0245:000049:0001:0001:00</t>
  </si>
  <si>
    <t>068G  :961060:00:------:--</t>
  </si>
  <si>
    <t>21:0868:000219</t>
  </si>
  <si>
    <t>21:0245:000050</t>
  </si>
  <si>
    <t>21:0245:000050:0001:0001:00</t>
  </si>
  <si>
    <t>810</t>
  </si>
  <si>
    <t>068G  :961061:80:961074:00</t>
  </si>
  <si>
    <t>21:0868:000220</t>
  </si>
  <si>
    <t>21:0245:000061:0001:0001:02</t>
  </si>
  <si>
    <t>3.24</t>
  </si>
  <si>
    <t>101</t>
  </si>
  <si>
    <t>13.59</t>
  </si>
  <si>
    <t>068G  :961062:00:------:--</t>
  </si>
  <si>
    <t>21:0868:000221</t>
  </si>
  <si>
    <t>21:0245:000051</t>
  </si>
  <si>
    <t>21:0245:000051:0001:0001:00</t>
  </si>
  <si>
    <t>6.822</t>
  </si>
  <si>
    <t>068G  :961063:00:------:--</t>
  </si>
  <si>
    <t>21:0868:000222</t>
  </si>
  <si>
    <t>21:0245:000052</t>
  </si>
  <si>
    <t>21:0245:000052:0001:0001:00</t>
  </si>
  <si>
    <t>1.61</t>
  </si>
  <si>
    <t>6.55</t>
  </si>
  <si>
    <t>068G  :961064:10:------:--</t>
  </si>
  <si>
    <t>21:0868:000223</t>
  </si>
  <si>
    <t>21:0245:000053</t>
  </si>
  <si>
    <t>21:0245:000053:0001:0001:00</t>
  </si>
  <si>
    <t>6.048</t>
  </si>
  <si>
    <t>068G  :961065:20:961064:10</t>
  </si>
  <si>
    <t>21:0868:000224</t>
  </si>
  <si>
    <t>21:0245:000053:0002:0001:00</t>
  </si>
  <si>
    <t>6.171</t>
  </si>
  <si>
    <t>068G  :961066:00:------:--</t>
  </si>
  <si>
    <t>21:0868:000225</t>
  </si>
  <si>
    <t>21:0245:000054</t>
  </si>
  <si>
    <t>21:0245:000054:0001:0001:00</t>
  </si>
  <si>
    <t>940</t>
  </si>
  <si>
    <t>12.25</t>
  </si>
  <si>
    <t>068G  :961067:00:------:--</t>
  </si>
  <si>
    <t>21:0868:000226</t>
  </si>
  <si>
    <t>21:0245:000055</t>
  </si>
  <si>
    <t>21:0245:000055:0001:0001:00</t>
  </si>
  <si>
    <t>068G  :961068:00:------:--</t>
  </si>
  <si>
    <t>21:0868:000227</t>
  </si>
  <si>
    <t>21:0245:000056</t>
  </si>
  <si>
    <t>21:0245:000056:0001:0001:00</t>
  </si>
  <si>
    <t>2.89</t>
  </si>
  <si>
    <t>14.42</t>
  </si>
  <si>
    <t>068G  :961069:00:------:--</t>
  </si>
  <si>
    <t>21:0868:000228</t>
  </si>
  <si>
    <t>21:0245:000057</t>
  </si>
  <si>
    <t>21:0245:000057:0001:0001:00</t>
  </si>
  <si>
    <t>16.94</t>
  </si>
  <si>
    <t>068G  :961070:00:------:--</t>
  </si>
  <si>
    <t>21:0868:000229</t>
  </si>
  <si>
    <t>21:0245:000058</t>
  </si>
  <si>
    <t>21:0245:000058:0001:0001:00</t>
  </si>
  <si>
    <t>2.51</t>
  </si>
  <si>
    <t>14.16</t>
  </si>
  <si>
    <t>068G  :961071:00:------:--</t>
  </si>
  <si>
    <t>21:0868:000230</t>
  </si>
  <si>
    <t>21:0245:000059</t>
  </si>
  <si>
    <t>21:0245:000059:0001:0001:00</t>
  </si>
  <si>
    <t>2.53</t>
  </si>
  <si>
    <t>12.85</t>
  </si>
  <si>
    <t>068G  :961072:00:------:--</t>
  </si>
  <si>
    <t>21:0868:000231</t>
  </si>
  <si>
    <t>21:0245:000060</t>
  </si>
  <si>
    <t>21:0245:000060:0001:0001:00</t>
  </si>
  <si>
    <t>6.966</t>
  </si>
  <si>
    <t>068G  :961073:90</t>
  </si>
  <si>
    <t>21:0868:000232</t>
  </si>
  <si>
    <t>7.32</t>
  </si>
  <si>
    <t>131</t>
  </si>
  <si>
    <t>16.82</t>
  </si>
  <si>
    <t>068G  :961074:00:------:--</t>
  </si>
  <si>
    <t>21:0868:000233</t>
  </si>
  <si>
    <t>21:0245:000061:0001:0001:01</t>
  </si>
  <si>
    <t>13.5</t>
  </si>
  <si>
    <t>068G  :961075:00:------:--</t>
  </si>
  <si>
    <t>21:0868:000234</t>
  </si>
  <si>
    <t>21:0245:000062</t>
  </si>
  <si>
    <t>21:0245:000062:0001:0001:00</t>
  </si>
  <si>
    <t>6.532</t>
  </si>
  <si>
    <t>068G  :961076:00:------:--</t>
  </si>
  <si>
    <t>21:0868:000235</t>
  </si>
  <si>
    <t>21:0245:000063</t>
  </si>
  <si>
    <t>21:0245:000063:0001:0001:00</t>
  </si>
  <si>
    <t>1.34</t>
  </si>
  <si>
    <t>14.85</t>
  </si>
  <si>
    <t>068G  :961077:00:------:--</t>
  </si>
  <si>
    <t>21:0868:000236</t>
  </si>
  <si>
    <t>21:0245:000064</t>
  </si>
  <si>
    <t>21:0245:000064:0001:0001:00</t>
  </si>
  <si>
    <t>4.694</t>
  </si>
  <si>
    <t>068G  :961078:00:------:--</t>
  </si>
  <si>
    <t>21:0868:000237</t>
  </si>
  <si>
    <t>21:0245:000065</t>
  </si>
  <si>
    <t>21:0245:000065:0001:0001:00</t>
  </si>
  <si>
    <t>2.72</t>
  </si>
  <si>
    <t>6.464</t>
  </si>
  <si>
    <t>068G  :961079:00:------:--</t>
  </si>
  <si>
    <t>21:0868:000238</t>
  </si>
  <si>
    <t>21:0245:000066</t>
  </si>
  <si>
    <t>21:0245:000066:0001:0001:00</t>
  </si>
  <si>
    <t>6.089</t>
  </si>
  <si>
    <t>068G  :961080:00:------:--</t>
  </si>
  <si>
    <t>21:0868:000239</t>
  </si>
  <si>
    <t>21:0245:000067</t>
  </si>
  <si>
    <t>21:0245:000067:0001:0001:00</t>
  </si>
  <si>
    <t>6.353</t>
  </si>
  <si>
    <t>068G  :961081:80:961087:00</t>
  </si>
  <si>
    <t>21:0868:000240</t>
  </si>
  <si>
    <t>21:0245:000072</t>
  </si>
  <si>
    <t>21:0245:000072:0001:0001:02</t>
  </si>
  <si>
    <t>30.83</t>
  </si>
  <si>
    <t>068G  :961082:10:------:--</t>
  </si>
  <si>
    <t>21:0868:000241</t>
  </si>
  <si>
    <t>21:0245:000068</t>
  </si>
  <si>
    <t>21:0245:000068:0001:0001:00</t>
  </si>
  <si>
    <t>31.62</t>
  </si>
  <si>
    <t>068G  :961083:20:961082:10</t>
  </si>
  <si>
    <t>21:0868:000242</t>
  </si>
  <si>
    <t>21:0245:000068:0002:0001:00</t>
  </si>
  <si>
    <t>29.21</t>
  </si>
  <si>
    <t>068G  :961084:00:------:--</t>
  </si>
  <si>
    <t>21:0868:000243</t>
  </si>
  <si>
    <t>21:0245:000069</t>
  </si>
  <si>
    <t>21:0245:000069:0001:0001:00</t>
  </si>
  <si>
    <t>28.34</t>
  </si>
  <si>
    <t>068G  :961085:00:------:--</t>
  </si>
  <si>
    <t>21:0868:000244</t>
  </si>
  <si>
    <t>21:0245:000070</t>
  </si>
  <si>
    <t>21:0245:000070:0001:0001:00</t>
  </si>
  <si>
    <t>2.44</t>
  </si>
  <si>
    <t>26.38</t>
  </si>
  <si>
    <t>068G  :961086:00:------:--</t>
  </si>
  <si>
    <t>21:0868:000245</t>
  </si>
  <si>
    <t>21:0245:000071</t>
  </si>
  <si>
    <t>21:0245:000071:0001:0001:00</t>
  </si>
  <si>
    <t>330</t>
  </si>
  <si>
    <t>068G  :961087:00:------:--</t>
  </si>
  <si>
    <t>21:0868:000246</t>
  </si>
  <si>
    <t>21:0245:000072:0001:0001:01</t>
  </si>
  <si>
    <t>30.29</t>
  </si>
  <si>
    <t>068G  :961088:00:------:--</t>
  </si>
  <si>
    <t>21:0868:000247</t>
  </si>
  <si>
    <t>21:0245:000073</t>
  </si>
  <si>
    <t>21:0245:000073:0001:0001:00</t>
  </si>
  <si>
    <t>27.54</t>
  </si>
  <si>
    <t>068G  :961089:00:------:--</t>
  </si>
  <si>
    <t>21:0868:000248</t>
  </si>
  <si>
    <t>21:0245:000074</t>
  </si>
  <si>
    <t>21:0245:000074:0001:0001:00</t>
  </si>
  <si>
    <t>30.98</t>
  </si>
  <si>
    <t>068G  :961090:00:------:--</t>
  </si>
  <si>
    <t>21:0868:000249</t>
  </si>
  <si>
    <t>21:0245:000075</t>
  </si>
  <si>
    <t>21:0245:000075:0001:0001:00</t>
  </si>
  <si>
    <t>27.1</t>
  </si>
  <si>
    <t>068G  :961091:00:------:--</t>
  </si>
  <si>
    <t>21:0868:000250</t>
  </si>
  <si>
    <t>21:0245:000076</t>
  </si>
  <si>
    <t>21:0245:000076:0001:0001:00</t>
  </si>
  <si>
    <t>29.29</t>
  </si>
  <si>
    <t>068G  :961092:00:------:--</t>
  </si>
  <si>
    <t>21:0868:000251</t>
  </si>
  <si>
    <t>21:0245:000077</t>
  </si>
  <si>
    <t>21:0245:000077:0001:0001:00</t>
  </si>
  <si>
    <t>2.49</t>
  </si>
  <si>
    <t>068G  :961093:00:------:--</t>
  </si>
  <si>
    <t>21:0868:000252</t>
  </si>
  <si>
    <t>21:0245:000078</t>
  </si>
  <si>
    <t>21:0245:000078:0001:0001:00</t>
  </si>
  <si>
    <t>31.79</t>
  </si>
  <si>
    <t>068G  :961094:00:------:--</t>
  </si>
  <si>
    <t>21:0868:000253</t>
  </si>
  <si>
    <t>21:0245:000079</t>
  </si>
  <si>
    <t>21:0245:000079:0001:0001:00</t>
  </si>
  <si>
    <t>33.25</t>
  </si>
  <si>
    <t>068G  :961095:90</t>
  </si>
  <si>
    <t>21:0868:000254</t>
  </si>
  <si>
    <t>7.15</t>
  </si>
  <si>
    <t>119</t>
  </si>
  <si>
    <t>22.55</t>
  </si>
  <si>
    <t>068G  :961096:00:------:--</t>
  </si>
  <si>
    <t>21:0868:000255</t>
  </si>
  <si>
    <t>21:0245:000080</t>
  </si>
  <si>
    <t>21:0245:000080:0001:0001:00</t>
  </si>
  <si>
    <t>1.98</t>
  </si>
  <si>
    <t>28.79</t>
  </si>
  <si>
    <t>068G  :961098:00:------:--</t>
  </si>
  <si>
    <t>21:0868:000256</t>
  </si>
  <si>
    <t>21:0245:000081</t>
  </si>
  <si>
    <t>21:0245:000081:0001:0001:00</t>
  </si>
  <si>
    <t>30.08</t>
  </si>
  <si>
    <t>068G  :961099:00:------:--</t>
  </si>
  <si>
    <t>21:0868:000257</t>
  </si>
  <si>
    <t>21:0245:000082</t>
  </si>
  <si>
    <t>21:0245:000082:0001:0001:00</t>
  </si>
  <si>
    <t>31.57</t>
  </si>
  <si>
    <t>068G  :961100:00:------:--</t>
  </si>
  <si>
    <t>21:0868:000258</t>
  </si>
  <si>
    <t>21:0245:000083</t>
  </si>
  <si>
    <t>21:0245:000083:0001:0001:00</t>
  </si>
  <si>
    <t>1.81</t>
  </si>
  <si>
    <t>27.85</t>
  </si>
  <si>
    <t>068G  :961101:80:961114:00</t>
  </si>
  <si>
    <t>21:0868:000259</t>
  </si>
  <si>
    <t>21:0245:000094</t>
  </si>
  <si>
    <t>21:0245:000094:0001:0001:02</t>
  </si>
  <si>
    <t>0.81</t>
  </si>
  <si>
    <t>31.82</t>
  </si>
  <si>
    <t>068G  :961102:00:------:--</t>
  </si>
  <si>
    <t>21:0868:000260</t>
  </si>
  <si>
    <t>21:0245:000084</t>
  </si>
  <si>
    <t>21:0245:000084:0001:0001:00</t>
  </si>
  <si>
    <t>30.49</t>
  </si>
  <si>
    <t>068G  :961103:10:------:--</t>
  </si>
  <si>
    <t>21:0868:000261</t>
  </si>
  <si>
    <t>21:0245:000085</t>
  </si>
  <si>
    <t>21:0245:000085:0001:0001:00</t>
  </si>
  <si>
    <t>1.28</t>
  </si>
  <si>
    <t>32.43</t>
  </si>
  <si>
    <t>068G  :961104:20:961103:10</t>
  </si>
  <si>
    <t>21:0868:000262</t>
  </si>
  <si>
    <t>21:0245:000085:0002:0001:00</t>
  </si>
  <si>
    <t>35.08</t>
  </si>
  <si>
    <t>068G  :961105:00:------:--</t>
  </si>
  <si>
    <t>21:0868:000263</t>
  </si>
  <si>
    <t>21:0245:000086</t>
  </si>
  <si>
    <t>21:0245:000086:0001:0001:00</t>
  </si>
  <si>
    <t>28.25</t>
  </si>
  <si>
    <t>068G  :961106:00:------:--</t>
  </si>
  <si>
    <t>21:0868:000264</t>
  </si>
  <si>
    <t>21:0245:000087</t>
  </si>
  <si>
    <t>21:0245:000087:0001:0001:00</t>
  </si>
  <si>
    <t>31.22</t>
  </si>
  <si>
    <t>068G  :961107:00:------:--</t>
  </si>
  <si>
    <t>21:0868:000265</t>
  </si>
  <si>
    <t>21:0245:000088</t>
  </si>
  <si>
    <t>21:0245:000088:0001:0001:00</t>
  </si>
  <si>
    <t>1.51</t>
  </si>
  <si>
    <t>26.72</t>
  </si>
  <si>
    <t>068G  :961108:00:------:--</t>
  </si>
  <si>
    <t>21:0868:000266</t>
  </si>
  <si>
    <t>21:0245:000089</t>
  </si>
  <si>
    <t>21:0245:000089:0001:0001:00</t>
  </si>
  <si>
    <t>2.97</t>
  </si>
  <si>
    <t>23.59</t>
  </si>
  <si>
    <t>068G  :961109:00:------:--</t>
  </si>
  <si>
    <t>21:0868:000267</t>
  </si>
  <si>
    <t>21:0245:000090</t>
  </si>
  <si>
    <t>21:0245:000090:0001:0001:00</t>
  </si>
  <si>
    <t>068G  :961110:00:------:--</t>
  </si>
  <si>
    <t>21:0868:000268</t>
  </si>
  <si>
    <t>21:0245:000091</t>
  </si>
  <si>
    <t>21:0245:000091:0001:0001:00</t>
  </si>
  <si>
    <t>1.33</t>
  </si>
  <si>
    <t>30.33</t>
  </si>
  <si>
    <t>068G  :961111:00:------:--</t>
  </si>
  <si>
    <t>21:0868:000269</t>
  </si>
  <si>
    <t>21:0245:000092</t>
  </si>
  <si>
    <t>21:0245:000092:0001:0001:00</t>
  </si>
  <si>
    <t>31.23</t>
  </si>
  <si>
    <t>068G  :961112:00:------:--</t>
  </si>
  <si>
    <t>21:0868:000270</t>
  </si>
  <si>
    <t>21:0245:000093</t>
  </si>
  <si>
    <t>21:0245:000093:0001:0001:00</t>
  </si>
  <si>
    <t>31.58</t>
  </si>
  <si>
    <t>068G  :961113:90</t>
  </si>
  <si>
    <t>21:0868:000271</t>
  </si>
  <si>
    <t>4.43</t>
  </si>
  <si>
    <t>105</t>
  </si>
  <si>
    <t>30.64</t>
  </si>
  <si>
    <t>068G  :961114:00:------:--</t>
  </si>
  <si>
    <t>21:0868:000272</t>
  </si>
  <si>
    <t>21:0245:000094:0001:0001:01</t>
  </si>
  <si>
    <t>0.86</t>
  </si>
  <si>
    <t>29.56</t>
  </si>
  <si>
    <t>068G  :961115:00:------:--</t>
  </si>
  <si>
    <t>21:0868:000273</t>
  </si>
  <si>
    <t>21:0245:000095</t>
  </si>
  <si>
    <t>21:0245:000095:0001:0001:00</t>
  </si>
  <si>
    <t>068G  :961116:00:------:--</t>
  </si>
  <si>
    <t>21:0868:000274</t>
  </si>
  <si>
    <t>21:0245:000096</t>
  </si>
  <si>
    <t>21:0245:000096:0001:0001:00</t>
  </si>
  <si>
    <t>30.85</t>
  </si>
  <si>
    <t>068G  :961117:00:------:--</t>
  </si>
  <si>
    <t>21:0868:000275</t>
  </si>
  <si>
    <t>21:0245:000097</t>
  </si>
  <si>
    <t>21:0245:000097:0001:0001:00</t>
  </si>
  <si>
    <t>31.18</t>
  </si>
  <si>
    <t>068G  :961118:00:------:--</t>
  </si>
  <si>
    <t>21:0868:000276</t>
  </si>
  <si>
    <t>21:0245:000098</t>
  </si>
  <si>
    <t>21:0245:000098:0001:0001:00</t>
  </si>
  <si>
    <t>34.98</t>
  </si>
  <si>
    <t>068G  :961119:00:------:--</t>
  </si>
  <si>
    <t>21:0868:000277</t>
  </si>
  <si>
    <t>21:0245:000099</t>
  </si>
  <si>
    <t>21:0245:000099:0001:0001:00</t>
  </si>
  <si>
    <t>4.58</t>
  </si>
  <si>
    <t>35.79</t>
  </si>
  <si>
    <t>068G  :961120:00:------:--</t>
  </si>
  <si>
    <t>21:0868:000278</t>
  </si>
  <si>
    <t>21:0245:000100</t>
  </si>
  <si>
    <t>21:0245:000100:0001:0001:00</t>
  </si>
  <si>
    <t>26.69</t>
  </si>
  <si>
    <t>068G  :961121:80:961125:10</t>
  </si>
  <si>
    <t>21:0868:000279</t>
  </si>
  <si>
    <t>21:0245:000104</t>
  </si>
  <si>
    <t>21:0245:000104:0001:0001:02</t>
  </si>
  <si>
    <t>0011:bff_1</t>
  </si>
  <si>
    <t>068G  :961122:00:------:--</t>
  </si>
  <si>
    <t>21:0868:000280</t>
  </si>
  <si>
    <t>21:0245:000101</t>
  </si>
  <si>
    <t>21:0245:000101:0001:0001:00</t>
  </si>
  <si>
    <t>2.79</t>
  </si>
  <si>
    <t>29.76</t>
  </si>
  <si>
    <t>068G  :961123:00:------:--</t>
  </si>
  <si>
    <t>21:0868:000281</t>
  </si>
  <si>
    <t>21:0245:000102</t>
  </si>
  <si>
    <t>21:0245:000102:0001:0001:00</t>
  </si>
  <si>
    <t>1.43</t>
  </si>
  <si>
    <t>068G  :961124:00:------:--</t>
  </si>
  <si>
    <t>21:0868:000282</t>
  </si>
  <si>
    <t>21:0245:000103</t>
  </si>
  <si>
    <t>21:0245:000103:0001:0001:00</t>
  </si>
  <si>
    <t>27.99</t>
  </si>
  <si>
    <t>068G  :961125:10:------:--</t>
  </si>
  <si>
    <t>21:0868:000283</t>
  </si>
  <si>
    <t>21:0245:000104:0001:0001:01</t>
  </si>
  <si>
    <t>0012:bff_1</t>
  </si>
  <si>
    <t>2.43</t>
  </si>
  <si>
    <t>31.31</t>
  </si>
  <si>
    <t>068G  :961126:20:961125:10</t>
  </si>
  <si>
    <t>21:0868:000284</t>
  </si>
  <si>
    <t>21:0245:000104:0002:0001:00</t>
  </si>
  <si>
    <t>0013:bff_1</t>
  </si>
  <si>
    <t>29.87</t>
  </si>
  <si>
    <t>068G  :961127:00:------:--</t>
  </si>
  <si>
    <t>21:0868:000285</t>
  </si>
  <si>
    <t>21:0245:000105</t>
  </si>
  <si>
    <t>21:0245:000105:0001:0001:00</t>
  </si>
  <si>
    <t>109</t>
  </si>
  <si>
    <t>27.61</t>
  </si>
  <si>
    <t>068G  :961128:00:------:--</t>
  </si>
  <si>
    <t>21:0868:000286</t>
  </si>
  <si>
    <t>21:0245:000106</t>
  </si>
  <si>
    <t>21:0245:000106:0001:0001:00</t>
  </si>
  <si>
    <t>29.08</t>
  </si>
  <si>
    <t>068G  :961129:00:------:--</t>
  </si>
  <si>
    <t>21:0868:000287</t>
  </si>
  <si>
    <t>21:0245:000107</t>
  </si>
  <si>
    <t>21:0245:000107:0001:0001:00</t>
  </si>
  <si>
    <t>2.32</t>
  </si>
  <si>
    <t>35.07</t>
  </si>
  <si>
    <t>068G  :961130:00:------:--</t>
  </si>
  <si>
    <t>21:0868:000288</t>
  </si>
  <si>
    <t>21:0245:000108</t>
  </si>
  <si>
    <t>21:0245:000108:0001:0001:00</t>
  </si>
  <si>
    <t>32.18</t>
  </si>
  <si>
    <t>068G  :961131:00:------:--</t>
  </si>
  <si>
    <t>21:0868:000289</t>
  </si>
  <si>
    <t>21:0245:000109</t>
  </si>
  <si>
    <t>21:0245:000109:0001:0001:00</t>
  </si>
  <si>
    <t>2.59</t>
  </si>
  <si>
    <t>26.59</t>
  </si>
  <si>
    <t>068G  :961132:90</t>
  </si>
  <si>
    <t>21:0868:000290</t>
  </si>
  <si>
    <t>1.67</t>
  </si>
  <si>
    <t>30.66</t>
  </si>
  <si>
    <t>068G  :961133:00:------:--</t>
  </si>
  <si>
    <t>21:0868:000291</t>
  </si>
  <si>
    <t>21:0245:000110</t>
  </si>
  <si>
    <t>21:0245:000110:0001:0001:00</t>
  </si>
  <si>
    <t>068G  :961134:00:------:--</t>
  </si>
  <si>
    <t>21:0868:000292</t>
  </si>
  <si>
    <t>21:0245:000111</t>
  </si>
  <si>
    <t>21:0245:000111:0001:0001:00</t>
  </si>
  <si>
    <t>28.86</t>
  </si>
  <si>
    <t>068G  :961135:00:------:--</t>
  </si>
  <si>
    <t>21:0868:000293</t>
  </si>
  <si>
    <t>21:0245:000112</t>
  </si>
  <si>
    <t>21:0245:000112:0001:0001:00</t>
  </si>
  <si>
    <t>2.94</t>
  </si>
  <si>
    <t>&lt;32</t>
  </si>
  <si>
    <t>31.65</t>
  </si>
  <si>
    <t>068G  :961136:00:------:--</t>
  </si>
  <si>
    <t>21:0868:000294</t>
  </si>
  <si>
    <t>21:0245:000113</t>
  </si>
  <si>
    <t>21:0245:000113:0001:0001:00</t>
  </si>
  <si>
    <t>28.39</t>
  </si>
  <si>
    <t>068G  :961137:00:------:--</t>
  </si>
  <si>
    <t>21:0868:000295</t>
  </si>
  <si>
    <t>21:0245:000114</t>
  </si>
  <si>
    <t>21:0245:000114:0001:0001:00</t>
  </si>
  <si>
    <t>1.86</t>
  </si>
  <si>
    <t>29.48</t>
  </si>
  <si>
    <t>068G  :961138:00:------:--</t>
  </si>
  <si>
    <t>21:0868:000296</t>
  </si>
  <si>
    <t>21:0245:000115</t>
  </si>
  <si>
    <t>21:0245:000115:0001:0001:00</t>
  </si>
  <si>
    <t>&lt;26</t>
  </si>
  <si>
    <t>068G  :961139:00:------:--</t>
  </si>
  <si>
    <t>21:0868:000297</t>
  </si>
  <si>
    <t>21:0245:000116</t>
  </si>
  <si>
    <t>21:0245:000116:0001:0001:00</t>
  </si>
  <si>
    <t>0.79</t>
  </si>
  <si>
    <t>29.74</t>
  </si>
  <si>
    <t>068G  :961140:00:------:--</t>
  </si>
  <si>
    <t>21:0868:000298</t>
  </si>
  <si>
    <t>21:0245:000117</t>
  </si>
  <si>
    <t>21:0245:000117:0001:0001:00</t>
  </si>
  <si>
    <t>0116:s__16</t>
  </si>
  <si>
    <t>31.59</t>
  </si>
  <si>
    <t>068G  :961141:80:961145:00</t>
  </si>
  <si>
    <t>21:0868:000299</t>
  </si>
  <si>
    <t>21:0245:000120</t>
  </si>
  <si>
    <t>21:0245:000120:0001:0001:02</t>
  </si>
  <si>
    <t>27.82</t>
  </si>
  <si>
    <t>068G  :961142:00:------:--</t>
  </si>
  <si>
    <t>21:0868:000300</t>
  </si>
  <si>
    <t>21:0245:000118</t>
  </si>
  <si>
    <t>21:0245:000118:0001:0001:00</t>
  </si>
  <si>
    <t>24.79</t>
  </si>
  <si>
    <t>068G  :961143:10:------:--</t>
  </si>
  <si>
    <t>21:0868:000301</t>
  </si>
  <si>
    <t>21:0245:000119</t>
  </si>
  <si>
    <t>21:0245:000119:0001:0001:00</t>
  </si>
  <si>
    <t>3.01</t>
  </si>
  <si>
    <t>27.93</t>
  </si>
  <si>
    <t>068G  :961144:20:961143:10</t>
  </si>
  <si>
    <t>21:0868:000302</t>
  </si>
  <si>
    <t>21:0245:000119:0002:0001:00</t>
  </si>
  <si>
    <t>068G  :961145:00:------:--</t>
  </si>
  <si>
    <t>21:0868:000303</t>
  </si>
  <si>
    <t>21:0245:000120:0001:0001:01</t>
  </si>
  <si>
    <t>1.16</t>
  </si>
  <si>
    <t>26.62</t>
  </si>
  <si>
    <t>068G  :961146:00:------:--</t>
  </si>
  <si>
    <t>21:0868:000304</t>
  </si>
  <si>
    <t>21:0245:000121</t>
  </si>
  <si>
    <t>21:0245:000121:0001:0001:00</t>
  </si>
  <si>
    <t>28.13</t>
  </si>
  <si>
    <t>068G  :961147:00:------:--</t>
  </si>
  <si>
    <t>21:0868:000305</t>
  </si>
  <si>
    <t>21:0245:000122</t>
  </si>
  <si>
    <t>21:0245:000122:0001:0001:00</t>
  </si>
  <si>
    <t>2.91</t>
  </si>
  <si>
    <t>26.6</t>
  </si>
  <si>
    <t>068G  :961148:90</t>
  </si>
  <si>
    <t>21:0868:000306</t>
  </si>
  <si>
    <t>3.69</t>
  </si>
  <si>
    <t>1.48</t>
  </si>
  <si>
    <t>&lt;33</t>
  </si>
  <si>
    <t>068G  :961149:00:------:--</t>
  </si>
  <si>
    <t>21:0868:000307</t>
  </si>
  <si>
    <t>21:0245:000123</t>
  </si>
  <si>
    <t>21:0245:000123:0001:0001:00</t>
  </si>
  <si>
    <t>068G  :961150:00:------:--</t>
  </si>
  <si>
    <t>21:0868:000308</t>
  </si>
  <si>
    <t>21:0245:000124</t>
  </si>
  <si>
    <t>21:0245:000124:0001:0001:00</t>
  </si>
  <si>
    <t>068G  :961151:00:------:--</t>
  </si>
  <si>
    <t>21:0868:000309</t>
  </si>
  <si>
    <t>21:0245:000125</t>
  </si>
  <si>
    <t>21:0245:000125:0001:0001:00</t>
  </si>
  <si>
    <t>26.35</t>
  </si>
  <si>
    <t>068G  :961152:00:------:--</t>
  </si>
  <si>
    <t>21:0868:000310</t>
  </si>
  <si>
    <t>21:0245:000126</t>
  </si>
  <si>
    <t>21:0245:000126:0001:0001:00</t>
  </si>
  <si>
    <t>1.58</t>
  </si>
  <si>
    <t>29.32</t>
  </si>
  <si>
    <t>068G  :961153:00:------:--</t>
  </si>
  <si>
    <t>21:0868:000311</t>
  </si>
  <si>
    <t>21:0245:000127</t>
  </si>
  <si>
    <t>21:0245:000127:0001:0001:00</t>
  </si>
  <si>
    <t>068G  :961154:00:------:--</t>
  </si>
  <si>
    <t>21:0868:000312</t>
  </si>
  <si>
    <t>21:0245:000128</t>
  </si>
  <si>
    <t>21:0245:000128:0001:0001:00</t>
  </si>
  <si>
    <t>28.17</t>
  </si>
  <si>
    <t>068G  :961155:00:------:--</t>
  </si>
  <si>
    <t>21:0868:000313</t>
  </si>
  <si>
    <t>21:0245:000129</t>
  </si>
  <si>
    <t>21:0245:000129:0001:0001:00</t>
  </si>
  <si>
    <t>28.81</t>
  </si>
  <si>
    <t>068G  :961156:00:------:--</t>
  </si>
  <si>
    <t>21:0868:000314</t>
  </si>
  <si>
    <t>21:0245:000130</t>
  </si>
  <si>
    <t>21:0245:000130:0001:0001:00</t>
  </si>
  <si>
    <t>26.81</t>
  </si>
  <si>
    <t>068G  :961157:00:------:--</t>
  </si>
  <si>
    <t>21:0868:000315</t>
  </si>
  <si>
    <t>21:0245:000131</t>
  </si>
  <si>
    <t>21:0245:000131:0001:0001:00</t>
  </si>
  <si>
    <t>27.83</t>
  </si>
  <si>
    <t>068G  :961158:00:------:--</t>
  </si>
  <si>
    <t>21:0868:000316</t>
  </si>
  <si>
    <t>21:0245:000132</t>
  </si>
  <si>
    <t>21:0245:000132:0001:0001:00</t>
  </si>
  <si>
    <t>32.83</t>
  </si>
  <si>
    <t>068G  :961159:00:------:--</t>
  </si>
  <si>
    <t>21:0868:000317</t>
  </si>
  <si>
    <t>21:0245:000133</t>
  </si>
  <si>
    <t>21:0245:000133:0001:0001:00</t>
  </si>
  <si>
    <t>33.52</t>
  </si>
  <si>
    <t>068G  :961160:00:------:--</t>
  </si>
  <si>
    <t>21:0868:000318</t>
  </si>
  <si>
    <t>21:0245:000134</t>
  </si>
  <si>
    <t>21:0245:000134:0001:0001:00</t>
  </si>
  <si>
    <t>30.78</t>
  </si>
  <si>
    <t>068G  :961161:80:961164:00</t>
  </si>
  <si>
    <t>21:0868:000319</t>
  </si>
  <si>
    <t>21:0245:000136</t>
  </si>
  <si>
    <t>21:0245:000136:0001:0001:02</t>
  </si>
  <si>
    <t>27.59</t>
  </si>
  <si>
    <t>068G  :961162:10:------:--</t>
  </si>
  <si>
    <t>21:0868:000320</t>
  </si>
  <si>
    <t>21:0245:000135</t>
  </si>
  <si>
    <t>21:0245:000135:0001:0001:00</t>
  </si>
  <si>
    <t>3.44</t>
  </si>
  <si>
    <t>23.52</t>
  </si>
  <si>
    <t>068G  :961163:20:961162:10</t>
  </si>
  <si>
    <t>21:0868:000321</t>
  </si>
  <si>
    <t>21:0245:000135:0002:0001:00</t>
  </si>
  <si>
    <t>068G  :961164:00:------:--</t>
  </si>
  <si>
    <t>21:0868:000322</t>
  </si>
  <si>
    <t>21:0245:000136:0001:0001:01</t>
  </si>
  <si>
    <t>29.75</t>
  </si>
  <si>
    <t>068G  :961165:00:------:--</t>
  </si>
  <si>
    <t>21:0868:000323</t>
  </si>
  <si>
    <t>21:0245:000137</t>
  </si>
  <si>
    <t>21:0245:000137:0001:0001:00</t>
  </si>
  <si>
    <t>29.09</t>
  </si>
  <si>
    <t>068G  :961166:00:------:--</t>
  </si>
  <si>
    <t>21:0868:000324</t>
  </si>
  <si>
    <t>21:0245:000138</t>
  </si>
  <si>
    <t>21:0245:000138:0001:0001:00</t>
  </si>
  <si>
    <t>27.67</t>
  </si>
  <si>
    <t>068G  :961167:00:------:--</t>
  </si>
  <si>
    <t>21:0868:000325</t>
  </si>
  <si>
    <t>21:0245:000139</t>
  </si>
  <si>
    <t>21:0245:000139:0001:0001:00</t>
  </si>
  <si>
    <t>29.16</t>
  </si>
  <si>
    <t>068G  :961168:00:------:--</t>
  </si>
  <si>
    <t>21:0868:000326</t>
  </si>
  <si>
    <t>21:0245:000140</t>
  </si>
  <si>
    <t>21:0245:000140:0001:0001:00</t>
  </si>
  <si>
    <t>34.95</t>
  </si>
  <si>
    <t>068G  :961169:00:------:--</t>
  </si>
  <si>
    <t>21:0868:000327</t>
  </si>
  <si>
    <t>21:0245:000141</t>
  </si>
  <si>
    <t>21:0245:000141:0001:0001:00</t>
  </si>
  <si>
    <t>29.9</t>
  </si>
  <si>
    <t>068G  :961170:00:------:--</t>
  </si>
  <si>
    <t>21:0868:000328</t>
  </si>
  <si>
    <t>21:0245:000142</t>
  </si>
  <si>
    <t>21:0245:000142:0001:0001:00</t>
  </si>
  <si>
    <t>068G  :961171:00:------:--</t>
  </si>
  <si>
    <t>21:0868:000329</t>
  </si>
  <si>
    <t>21:0245:000143</t>
  </si>
  <si>
    <t>21:0245:000143:0001:0001:00</t>
  </si>
  <si>
    <t>068G  :961172:00:------:--</t>
  </si>
  <si>
    <t>21:0868:000330</t>
  </si>
  <si>
    <t>21:0245:000144</t>
  </si>
  <si>
    <t>21:0245:000144:0001:0001:00</t>
  </si>
  <si>
    <t>30.96</t>
  </si>
  <si>
    <t>068G  :961173:00:------:--</t>
  </si>
  <si>
    <t>21:0868:000331</t>
  </si>
  <si>
    <t>21:0245:000145</t>
  </si>
  <si>
    <t>21:0245:000145:0001:0001:00</t>
  </si>
  <si>
    <t>2.81</t>
  </si>
  <si>
    <t>29.12</t>
  </si>
  <si>
    <t>068G  :961174:90</t>
  </si>
  <si>
    <t>21:0868:000332</t>
  </si>
  <si>
    <t>30.7</t>
  </si>
  <si>
    <t>068G  :961175:00:------:--</t>
  </si>
  <si>
    <t>21:0868:000333</t>
  </si>
  <si>
    <t>21:0245:000146</t>
  </si>
  <si>
    <t>21:0245:000146:0001:0001:00</t>
  </si>
  <si>
    <t>32.56</t>
  </si>
  <si>
    <t>068G  :961176:00:------:--</t>
  </si>
  <si>
    <t>21:0868:000334</t>
  </si>
  <si>
    <t>21:0245:000147</t>
  </si>
  <si>
    <t>21:0245:000147:0001:0001:00</t>
  </si>
  <si>
    <t>1.49</t>
  </si>
  <si>
    <t>25.26</t>
  </si>
  <si>
    <t>068G  :961177:00:------:--</t>
  </si>
  <si>
    <t>21:0868:000335</t>
  </si>
  <si>
    <t>21:0245:000148</t>
  </si>
  <si>
    <t>21:0245:000148:0001:0001:00</t>
  </si>
  <si>
    <t>29.62</t>
  </si>
  <si>
    <t>068G  :961178:00:------:--</t>
  </si>
  <si>
    <t>21:0868:000336</t>
  </si>
  <si>
    <t>21:0245:000149</t>
  </si>
  <si>
    <t>21:0245:000149:0001:0001:00</t>
  </si>
  <si>
    <t>068G  :961179:00:------:--</t>
  </si>
  <si>
    <t>21:0868:000337</t>
  </si>
  <si>
    <t>21:0245:000150</t>
  </si>
  <si>
    <t>21:0245:000150:0001:0001:00</t>
  </si>
  <si>
    <t>2.01</t>
  </si>
  <si>
    <t>29.92</t>
  </si>
  <si>
    <t>068G  :961180:00:------:--</t>
  </si>
  <si>
    <t>21:0868:000338</t>
  </si>
  <si>
    <t>21:0245:000151</t>
  </si>
  <si>
    <t>21:0245:000151:0001:0001:00</t>
  </si>
  <si>
    <t>3.21</t>
  </si>
  <si>
    <t>25.28</t>
  </si>
  <si>
    <t>068G  :961181:80:961191:00</t>
  </si>
  <si>
    <t>21:0868:000339</t>
  </si>
  <si>
    <t>21:0245:000159</t>
  </si>
  <si>
    <t>21:0245:000159:0001:0001:02</t>
  </si>
  <si>
    <t>068G  :961182:10:------:--</t>
  </si>
  <si>
    <t>21:0868:000340</t>
  </si>
  <si>
    <t>21:0245:000152</t>
  </si>
  <si>
    <t>21:0245:000152:0001:0001:00</t>
  </si>
  <si>
    <t>2.55</t>
  </si>
  <si>
    <t>30.58</t>
  </si>
  <si>
    <t>068G  :961183:20:961182:10</t>
  </si>
  <si>
    <t>21:0868:000341</t>
  </si>
  <si>
    <t>21:0245:000152:0002:0001:00</t>
  </si>
  <si>
    <t>28.56</t>
  </si>
  <si>
    <t>068G  :961184:00:------:--</t>
  </si>
  <si>
    <t>21:0868:000342</t>
  </si>
  <si>
    <t>21:0245:000153</t>
  </si>
  <si>
    <t>21:0245:000153:0001:0001:00</t>
  </si>
  <si>
    <t>26.42</t>
  </si>
  <si>
    <t>068G  :961185:00:------:--</t>
  </si>
  <si>
    <t>21:0868:000343</t>
  </si>
  <si>
    <t>21:0245:000154</t>
  </si>
  <si>
    <t>21:0245:000154:0001:0001:00</t>
  </si>
  <si>
    <t>22.09</t>
  </si>
  <si>
    <t>068G  :961186:90</t>
  </si>
  <si>
    <t>21:0868:000344</t>
  </si>
  <si>
    <t>26.41</t>
  </si>
  <si>
    <t>068G  :961187:00:------:--</t>
  </si>
  <si>
    <t>21:0868:000345</t>
  </si>
  <si>
    <t>21:0245:000155</t>
  </si>
  <si>
    <t>21:0245:000155:0001:0001:00</t>
  </si>
  <si>
    <t>25.79</t>
  </si>
  <si>
    <t>068G  :961188:00:------:--</t>
  </si>
  <si>
    <t>21:0868:000346</t>
  </si>
  <si>
    <t>21:0245:000156</t>
  </si>
  <si>
    <t>21:0245:000156:0001:0001:00</t>
  </si>
  <si>
    <t>068G  :961189:00:------:--</t>
  </si>
  <si>
    <t>21:0868:000347</t>
  </si>
  <si>
    <t>21:0245:000157</t>
  </si>
  <si>
    <t>21:0245:000157:0001:0001:00</t>
  </si>
  <si>
    <t>34.72</t>
  </si>
  <si>
    <t>068G  :961190:00:------:--</t>
  </si>
  <si>
    <t>21:0868:000348</t>
  </si>
  <si>
    <t>21:0245:000158</t>
  </si>
  <si>
    <t>21:0245:000158:0001:0001:00</t>
  </si>
  <si>
    <t>32.09</t>
  </si>
  <si>
    <t>068G  :961191:00:------:--</t>
  </si>
  <si>
    <t>21:0868:000349</t>
  </si>
  <si>
    <t>21:0245:000159:0001:0001:01</t>
  </si>
  <si>
    <t>27.21</t>
  </si>
  <si>
    <t>068H  :961001:80:961014:00</t>
  </si>
  <si>
    <t>21:0868:000350</t>
  </si>
  <si>
    <t>21:0245:000171</t>
  </si>
  <si>
    <t>21:0245:000171:0001:0001:02</t>
  </si>
  <si>
    <t>3.49</t>
  </si>
  <si>
    <t>126</t>
  </si>
  <si>
    <t>068H  :961002:00:------:--</t>
  </si>
  <si>
    <t>21:0868:000351</t>
  </si>
  <si>
    <t>21:0245:000160</t>
  </si>
  <si>
    <t>21:0245:000160:0001:0001:00</t>
  </si>
  <si>
    <t>068H  :961003:00:------:--</t>
  </si>
  <si>
    <t>21:0868:000352</t>
  </si>
  <si>
    <t>21:0245:000161</t>
  </si>
  <si>
    <t>21:0245:000161:0001:0001:00</t>
  </si>
  <si>
    <t>2.84</t>
  </si>
  <si>
    <t>30.76</t>
  </si>
  <si>
    <t>068H  :961004:00:------:--</t>
  </si>
  <si>
    <t>21:0868:000353</t>
  </si>
  <si>
    <t>21:0245:000162</t>
  </si>
  <si>
    <t>21:0245:000162:0001:0001:00</t>
  </si>
  <si>
    <t>28.46</t>
  </si>
  <si>
    <t>068H  :961005:00:------:--</t>
  </si>
  <si>
    <t>21:0868:000354</t>
  </si>
  <si>
    <t>21:0245:000163</t>
  </si>
  <si>
    <t>21:0245:000163:0001:0001:00</t>
  </si>
  <si>
    <t>1.96</t>
  </si>
  <si>
    <t>31.76</t>
  </si>
  <si>
    <t>068H  :961006:10:------:--</t>
  </si>
  <si>
    <t>21:0868:000355</t>
  </si>
  <si>
    <t>21:0245:000164</t>
  </si>
  <si>
    <t>21:0245:000164:0001:0001:00</t>
  </si>
  <si>
    <t>159</t>
  </si>
  <si>
    <t>068H  :961007:20:961006:10</t>
  </si>
  <si>
    <t>21:0868:000356</t>
  </si>
  <si>
    <t>21:0245:000164:0002:0001:00</t>
  </si>
  <si>
    <t>32.16</t>
  </si>
  <si>
    <t>068H  :961008:00:------:--</t>
  </si>
  <si>
    <t>21:0868:000357</t>
  </si>
  <si>
    <t>21:0245:000165</t>
  </si>
  <si>
    <t>21:0245:000165:0001:0001:00</t>
  </si>
  <si>
    <t>0.77</t>
  </si>
  <si>
    <t>26.3</t>
  </si>
  <si>
    <t>068H  :961009:00:------:--</t>
  </si>
  <si>
    <t>21:0868:000358</t>
  </si>
  <si>
    <t>21:0245:000166</t>
  </si>
  <si>
    <t>21:0245:000166:0001:0001:00</t>
  </si>
  <si>
    <t>068H  :961010:00:------:--</t>
  </si>
  <si>
    <t>21:0868:000359</t>
  </si>
  <si>
    <t>21:0245:000167</t>
  </si>
  <si>
    <t>21:0245:000167:0001:0001:00</t>
  </si>
  <si>
    <t>2.47</t>
  </si>
  <si>
    <t>22.54</t>
  </si>
  <si>
    <t>068H  :961011:00:------:--</t>
  </si>
  <si>
    <t>21:0868:000360</t>
  </si>
  <si>
    <t>21:0245:000168</t>
  </si>
  <si>
    <t>21:0245:000168:0001:0001:00</t>
  </si>
  <si>
    <t>068H  :961012:00:------:--</t>
  </si>
  <si>
    <t>21:0868:000361</t>
  </si>
  <si>
    <t>21:0245:000169</t>
  </si>
  <si>
    <t>21:0245:000169:0001:0001:00</t>
  </si>
  <si>
    <t>3.05</t>
  </si>
  <si>
    <t>068H  :961013:00:------:--</t>
  </si>
  <si>
    <t>21:0868:000362</t>
  </si>
  <si>
    <t>21:0245:000170</t>
  </si>
  <si>
    <t>21:0245:000170:0001:0001:00</t>
  </si>
  <si>
    <t>3.45</t>
  </si>
  <si>
    <t>28.61</t>
  </si>
  <si>
    <t>068H  :961014:00:------:--</t>
  </si>
  <si>
    <t>21:0868:000363</t>
  </si>
  <si>
    <t>21:0245:000171:0001:0001:01</t>
  </si>
  <si>
    <t>28.02</t>
  </si>
  <si>
    <t>068H  :961015:00:------:--</t>
  </si>
  <si>
    <t>21:0868:000364</t>
  </si>
  <si>
    <t>21:0245:000172</t>
  </si>
  <si>
    <t>21:0245:000172:0001:0001:00</t>
  </si>
  <si>
    <t>30.6</t>
  </si>
  <si>
    <t>068H  :961016:00:------:--</t>
  </si>
  <si>
    <t>21:0868:000365</t>
  </si>
  <si>
    <t>21:0245:000173</t>
  </si>
  <si>
    <t>21:0245:000173:0001:0001:00</t>
  </si>
  <si>
    <t>068H  :961017:00:------:--</t>
  </si>
  <si>
    <t>21:0868:000366</t>
  </si>
  <si>
    <t>21:0245:000174</t>
  </si>
  <si>
    <t>21:0245:000174:0001:0001:00</t>
  </si>
  <si>
    <t>068H  :961018:90</t>
  </si>
  <si>
    <t>21:0868:000367</t>
  </si>
  <si>
    <t>1.11</t>
  </si>
  <si>
    <t>910</t>
  </si>
  <si>
    <t>0.95</t>
  </si>
  <si>
    <t>22.83</t>
  </si>
  <si>
    <t>068H  :961019:00:------:--</t>
  </si>
  <si>
    <t>21:0868:000368</t>
  </si>
  <si>
    <t>21:0245:000175</t>
  </si>
  <si>
    <t>21:0245:000175:0001:0001:00</t>
  </si>
  <si>
    <t>3.83</t>
  </si>
  <si>
    <t>23.01</t>
  </si>
  <si>
    <t>068H  :961020:00:------:--</t>
  </si>
  <si>
    <t>21:0868:000369</t>
  </si>
  <si>
    <t>21:0245:000176</t>
  </si>
  <si>
    <t>21:0245:000176:0001:0001:00</t>
  </si>
  <si>
    <t>30.87</t>
  </si>
  <si>
    <t>068H  :961021:80:961022:00</t>
  </si>
  <si>
    <t>21:0868:000370</t>
  </si>
  <si>
    <t>21:0245:000177</t>
  </si>
  <si>
    <t>21:0245:000177:0001:0001:02</t>
  </si>
  <si>
    <t>29.25</t>
  </si>
  <si>
    <t>068H  :961022:00:------:--</t>
  </si>
  <si>
    <t>21:0868:000371</t>
  </si>
  <si>
    <t>21:0245:000177:0001:0001:01</t>
  </si>
  <si>
    <t>3.14</t>
  </si>
  <si>
    <t>28.65</t>
  </si>
  <si>
    <t>068H  :961023:10:------:--</t>
  </si>
  <si>
    <t>21:0868:000372</t>
  </si>
  <si>
    <t>21:0245:000178</t>
  </si>
  <si>
    <t>21:0245:000178:0001:0001:00</t>
  </si>
  <si>
    <t>31.8</t>
  </si>
  <si>
    <t>068H  :961024:20:961023:10</t>
  </si>
  <si>
    <t>21:0868:000373</t>
  </si>
  <si>
    <t>21:0245:000178:0002:0001:00</t>
  </si>
  <si>
    <t>068H  :961025:00:------:--</t>
  </si>
  <si>
    <t>21:0868:000374</t>
  </si>
  <si>
    <t>21:0245:000179</t>
  </si>
  <si>
    <t>21:0245:000179:0001:0001:00</t>
  </si>
  <si>
    <t>068H  :961026:00:------:--</t>
  </si>
  <si>
    <t>21:0868:000375</t>
  </si>
  <si>
    <t>21:0245:000180</t>
  </si>
  <si>
    <t>21:0245:000180:0001:0001:00</t>
  </si>
  <si>
    <t>28.97</t>
  </si>
  <si>
    <t>068H  :961027:90</t>
  </si>
  <si>
    <t>21:0868:000376</t>
  </si>
  <si>
    <t>3.96</t>
  </si>
  <si>
    <t>068H  :963001:80:963003:00</t>
  </si>
  <si>
    <t>21:0868:000377</t>
  </si>
  <si>
    <t>21:0245:000182:0001:0001:02</t>
  </si>
  <si>
    <t>068H  :963002:00:------:--</t>
  </si>
  <si>
    <t>21:0868:000378</t>
  </si>
  <si>
    <t>21:0245:000181:0001:0001:00</t>
  </si>
  <si>
    <t>28.03</t>
  </si>
  <si>
    <t>068H  :963003:00:------:--</t>
  </si>
  <si>
    <t>21:0868:000379</t>
  </si>
  <si>
    <t>21:0245:000182:0001:0001:01</t>
  </si>
  <si>
    <t>27.55</t>
  </si>
  <si>
    <t>068H  :963004:00:------:--</t>
  </si>
  <si>
    <t>21:0868:000380</t>
  </si>
  <si>
    <t>21:0245:000183</t>
  </si>
  <si>
    <t>21:0245:000183:0001:0001:00</t>
  </si>
  <si>
    <t>1.22</t>
  </si>
  <si>
    <t>31.54</t>
  </si>
  <si>
    <t>068H  :963005:00:------:--</t>
  </si>
  <si>
    <t>21:0868:000381</t>
  </si>
  <si>
    <t>21:0245:000184</t>
  </si>
  <si>
    <t>21:0245:000184:0001:0001:00</t>
  </si>
  <si>
    <t>1.27</t>
  </si>
  <si>
    <t>068H  :963006:00:------:--</t>
  </si>
  <si>
    <t>21:0868:000382</t>
  </si>
  <si>
    <t>21:0245:000185</t>
  </si>
  <si>
    <t>21:0245:000185:0001:0001:00</t>
  </si>
  <si>
    <t>1.53</t>
  </si>
  <si>
    <t>28.55</t>
  </si>
  <si>
    <t>068H  :963007:00:------:--</t>
  </si>
  <si>
    <t>21:0868:000383</t>
  </si>
  <si>
    <t>21:0245:000186</t>
  </si>
  <si>
    <t>21:0245:000186:0001:0001:00</t>
  </si>
  <si>
    <t>4.961</t>
  </si>
  <si>
    <t>068H  :963008:90</t>
  </si>
  <si>
    <t>21:0868:000384</t>
  </si>
  <si>
    <t>4.29</t>
  </si>
  <si>
    <t>32.62</t>
  </si>
  <si>
    <t>068H  :963009:00:------:--</t>
  </si>
  <si>
    <t>21:0868:000385</t>
  </si>
  <si>
    <t>21:0245:000187</t>
  </si>
  <si>
    <t>21:0245:000187:0001:0001:00</t>
  </si>
  <si>
    <t>12.71</t>
  </si>
  <si>
    <t>068H  :963010:10:------:--</t>
  </si>
  <si>
    <t>21:0868:000386</t>
  </si>
  <si>
    <t>21:0245:000188</t>
  </si>
  <si>
    <t>21:0245:000188:0001:0001:00</t>
  </si>
  <si>
    <t>26.49</t>
  </si>
  <si>
    <t>068H  :963011:20:963010:10</t>
  </si>
  <si>
    <t>21:0868:000387</t>
  </si>
  <si>
    <t>21:0245:000188:0002:0001:00</t>
  </si>
  <si>
    <t>068H  :963012:00:------:--</t>
  </si>
  <si>
    <t>21:0868:000388</t>
  </si>
  <si>
    <t>21:0245:000189:0001:0001:00</t>
  </si>
  <si>
    <t>068H  :963013:00:------:--</t>
  </si>
  <si>
    <t>21:0868:000389</t>
  </si>
  <si>
    <t>21:0245:000190</t>
  </si>
  <si>
    <t>21:0245:000190:0001:0001:00</t>
  </si>
  <si>
    <t>0.84</t>
  </si>
  <si>
    <t>28.62</t>
  </si>
  <si>
    <t>068H  :963014:00:------:--</t>
  </si>
  <si>
    <t>21:0868:000390</t>
  </si>
  <si>
    <t>21:0245:000191:0001:0001:00</t>
  </si>
  <si>
    <t>23.98</t>
  </si>
  <si>
    <t>068H  :963015:00:------:--</t>
  </si>
  <si>
    <t>21:0868:000391</t>
  </si>
  <si>
    <t>21:0245:000192</t>
  </si>
  <si>
    <t>21:0245:000192:0001:0001:00</t>
  </si>
  <si>
    <t>1.79</t>
  </si>
  <si>
    <t>068H  :963016:00:------:--</t>
  </si>
  <si>
    <t>21:0868:000392</t>
  </si>
  <si>
    <t>21:0245:000193</t>
  </si>
  <si>
    <t>21:0245:000193:0001:0001:00</t>
  </si>
  <si>
    <t>068H  :963017:00:------:--</t>
  </si>
  <si>
    <t>21:0868:000393</t>
  </si>
  <si>
    <t>21:0245:000194</t>
  </si>
  <si>
    <t>21:0245:000194:0001:0001:00</t>
  </si>
  <si>
    <t>3.041</t>
  </si>
  <si>
    <t>068H  :963018:00:------:--</t>
  </si>
  <si>
    <t>21:0868:000394</t>
  </si>
  <si>
    <t>21:0245:000195</t>
  </si>
  <si>
    <t>21:0245:000195:0001:0001:00</t>
  </si>
  <si>
    <t>22.93</t>
  </si>
  <si>
    <t>068H  :963019:00:------:--</t>
  </si>
  <si>
    <t>21:0868:000395</t>
  </si>
  <si>
    <t>21:0245:000196</t>
  </si>
  <si>
    <t>21:0245:000196:0001:0001:00</t>
  </si>
  <si>
    <t>068H  :963020:00:------:--</t>
  </si>
  <si>
    <t>21:0868:000396</t>
  </si>
  <si>
    <t>21:0245:000197</t>
  </si>
  <si>
    <t>21:0245:000197:0001:0001:00</t>
  </si>
  <si>
    <t>25.44</t>
  </si>
  <si>
    <t>068H  :963021:80:963024:00</t>
  </si>
  <si>
    <t>21:0868:000397</t>
  </si>
  <si>
    <t>21:0245:000200:0001:0001:02</t>
  </si>
  <si>
    <t>1900</t>
  </si>
  <si>
    <t>123</t>
  </si>
  <si>
    <t>28.43</t>
  </si>
  <si>
    <t>068H  :963022:00:------:--</t>
  </si>
  <si>
    <t>21:0868:000398</t>
  </si>
  <si>
    <t>21:0245:000198</t>
  </si>
  <si>
    <t>21:0245:000198:0001:0001:00</t>
  </si>
  <si>
    <t>34.3</t>
  </si>
  <si>
    <t>068H  :963023:00:------:--</t>
  </si>
  <si>
    <t>21:0868:000399</t>
  </si>
  <si>
    <t>21:0245:000199</t>
  </si>
  <si>
    <t>21:0245:000199:0001:0001:00</t>
  </si>
  <si>
    <t>147</t>
  </si>
  <si>
    <t>27.7</t>
  </si>
  <si>
    <t>068H  :963024:00:------:--</t>
  </si>
  <si>
    <t>21:0868:000400</t>
  </si>
  <si>
    <t>21:0245:000200:0001:0001:01</t>
  </si>
  <si>
    <t>068H  :963025:00:------:--</t>
  </si>
  <si>
    <t>21:0868:000401</t>
  </si>
  <si>
    <t>21:0245:000201:0001:0001:00</t>
  </si>
  <si>
    <t>2.25</t>
  </si>
  <si>
    <t>151</t>
  </si>
  <si>
    <t>25.49</t>
  </si>
  <si>
    <t>068H  :963026:00:------:--</t>
  </si>
  <si>
    <t>21:0868:000402</t>
  </si>
  <si>
    <t>21:0245:000202</t>
  </si>
  <si>
    <t>21:0245:000202:0001:0001:00</t>
  </si>
  <si>
    <t>1.59</t>
  </si>
  <si>
    <t>108</t>
  </si>
  <si>
    <t>068H  :963027:10:------:--</t>
  </si>
  <si>
    <t>21:0868:000403</t>
  </si>
  <si>
    <t>21:0245:000203</t>
  </si>
  <si>
    <t>21:0245:000203:0001:0001:00</t>
  </si>
  <si>
    <t>068H  :963028:20:963027:10</t>
  </si>
  <si>
    <t>21:0868:000404</t>
  </si>
  <si>
    <t>21:0245:000203:0002:0001:00</t>
  </si>
  <si>
    <t>125</t>
  </si>
  <si>
    <t>068H  :963029:00:------:--</t>
  </si>
  <si>
    <t>21:0868:000405</t>
  </si>
  <si>
    <t>21:0245:000204</t>
  </si>
  <si>
    <t>21:0245:000204:0001:0001:00</t>
  </si>
  <si>
    <t>5400</t>
  </si>
  <si>
    <t>222</t>
  </si>
  <si>
    <t>13.22</t>
  </si>
  <si>
    <t>068H  :963030:00:------:--</t>
  </si>
  <si>
    <t>21:0868:000406</t>
  </si>
  <si>
    <t>21:0245:000205</t>
  </si>
  <si>
    <t>21:0245:000205:0001:0001:00</t>
  </si>
  <si>
    <t>24.72</t>
  </si>
  <si>
    <t>068H  :963031:00:------:--</t>
  </si>
  <si>
    <t>21:0868:000407</t>
  </si>
  <si>
    <t>21:0245:000206</t>
  </si>
  <si>
    <t>21:0245:000206:0001:0001:00</t>
  </si>
  <si>
    <t>1.31</t>
  </si>
  <si>
    <t>29.4</t>
  </si>
  <si>
    <t>068H  :963032:00:------:--</t>
  </si>
  <si>
    <t>21:0868:000408</t>
  </si>
  <si>
    <t>21:0245:000207</t>
  </si>
  <si>
    <t>21:0245:000207:0001:0001:00</t>
  </si>
  <si>
    <t>29.51</t>
  </si>
  <si>
    <t>068H  :963033:00:------:--</t>
  </si>
  <si>
    <t>21:0868:000409</t>
  </si>
  <si>
    <t>21:0245:000208</t>
  </si>
  <si>
    <t>21:0245:000208:0001:0001:00</t>
  </si>
  <si>
    <t>32.48</t>
  </si>
  <si>
    <t>068H  :963034:00:------:--</t>
  </si>
  <si>
    <t>21:0868:000410</t>
  </si>
  <si>
    <t>21:0245:000209</t>
  </si>
  <si>
    <t>21:0245:000209:0001:0001:00</t>
  </si>
  <si>
    <t>26.23</t>
  </si>
  <si>
    <t>068H  :963035:00:------:--</t>
  </si>
  <si>
    <t>21:0868:000411</t>
  </si>
  <si>
    <t>21:0245:000210</t>
  </si>
  <si>
    <t>21:0245:000210:0001:0001:00</t>
  </si>
  <si>
    <t>171</t>
  </si>
  <si>
    <t>26.63</t>
  </si>
  <si>
    <t>068H  :963036:90</t>
  </si>
  <si>
    <t>21:0868:000412</t>
  </si>
  <si>
    <t>3.95</t>
  </si>
  <si>
    <t>167</t>
  </si>
  <si>
    <t>26.14</t>
  </si>
  <si>
    <t>068H  :963037:00:------:--</t>
  </si>
  <si>
    <t>21:0868:000413</t>
  </si>
  <si>
    <t>21:0245:000211</t>
  </si>
  <si>
    <t>21:0245:000211:0001:0001:00</t>
  </si>
  <si>
    <t>3600</t>
  </si>
  <si>
    <t>2.27</t>
  </si>
  <si>
    <t>16.03</t>
  </si>
  <si>
    <t>068H  :963038:00:------:--</t>
  </si>
  <si>
    <t>21:0868:000414</t>
  </si>
  <si>
    <t>21:0245:000212:0001:0001:00</t>
  </si>
  <si>
    <t>1.36</t>
  </si>
  <si>
    <t>29.69</t>
  </si>
  <si>
    <t>068H  :963039:00:------:--</t>
  </si>
  <si>
    <t>21:0868:000415</t>
  </si>
  <si>
    <t>21:0245:000213:0001:0001:00</t>
  </si>
  <si>
    <t>1.07</t>
  </si>
  <si>
    <t>31.34</t>
  </si>
  <si>
    <t>068H  :963040:00:------:--</t>
  </si>
  <si>
    <t>21:0868:000416</t>
  </si>
  <si>
    <t>21:0245:000214</t>
  </si>
  <si>
    <t>21:0245:000214:0001:0001:00</t>
  </si>
  <si>
    <t>1.92</t>
  </si>
  <si>
    <t>4.878</t>
  </si>
  <si>
    <t>068H  :963041:80:963057:00</t>
  </si>
  <si>
    <t>21:0868:000417</t>
  </si>
  <si>
    <t>21:0245:000228</t>
  </si>
  <si>
    <t>21:0245:000228:0001:0001:02</t>
  </si>
  <si>
    <t>22.91</t>
  </si>
  <si>
    <t>068H  :963042:00:------:--</t>
  </si>
  <si>
    <t>21:0868:000418</t>
  </si>
  <si>
    <t>21:0245:000215</t>
  </si>
  <si>
    <t>21:0245:000215:0001:0001:00</t>
  </si>
  <si>
    <t>26.4</t>
  </si>
  <si>
    <t>068H  :963043:00:------:--</t>
  </si>
  <si>
    <t>21:0868:000419</t>
  </si>
  <si>
    <t>21:0245:000216</t>
  </si>
  <si>
    <t>21:0245:000216:0001:0001:00</t>
  </si>
  <si>
    <t>169</t>
  </si>
  <si>
    <t>21.77</t>
  </si>
  <si>
    <t>068H  :963044:00:------:--</t>
  </si>
  <si>
    <t>21:0868:000420</t>
  </si>
  <si>
    <t>21:0245:000217</t>
  </si>
  <si>
    <t>21:0245:000217:0001:0001:00</t>
  </si>
  <si>
    <t>42000</t>
  </si>
  <si>
    <t>&lt;43</t>
  </si>
  <si>
    <t>1.497</t>
  </si>
  <si>
    <t>068H  :963045:00:------:--</t>
  </si>
  <si>
    <t>21:0868:000421</t>
  </si>
  <si>
    <t>21:0245:000218:0001:0001:00</t>
  </si>
  <si>
    <t>25.32</t>
  </si>
  <si>
    <t>068H  :963046:00:------:--</t>
  </si>
  <si>
    <t>21:0868:000422</t>
  </si>
  <si>
    <t>21:0245:000219</t>
  </si>
  <si>
    <t>21:0245:000219:0001:0001:00</t>
  </si>
  <si>
    <t>5900</t>
  </si>
  <si>
    <t>209</t>
  </si>
  <si>
    <t>068H  :963047:00:------:--</t>
  </si>
  <si>
    <t>21:0868:000423</t>
  </si>
  <si>
    <t>21:0245:000220</t>
  </si>
  <si>
    <t>21:0245:000220:0001:0001:00</t>
  </si>
  <si>
    <t>27.92</t>
  </si>
  <si>
    <t>068H  :963048:10:------:--</t>
  </si>
  <si>
    <t>21:0868:000424</t>
  </si>
  <si>
    <t>21:0245:000221</t>
  </si>
  <si>
    <t>21:0245:000221:0001:0001:00</t>
  </si>
  <si>
    <t>6700</t>
  </si>
  <si>
    <t>0.91</t>
  </si>
  <si>
    <t>068H  :963049:20:963048:10</t>
  </si>
  <si>
    <t>21:0868:000425</t>
  </si>
  <si>
    <t>21:0245:000221:0002:0001:00</t>
  </si>
  <si>
    <t>5.545</t>
  </si>
  <si>
    <t>068H  :963050:00:------:--</t>
  </si>
  <si>
    <t>21:0868:000426</t>
  </si>
  <si>
    <t>21:0245:000222</t>
  </si>
  <si>
    <t>21:0245:000222:0001:0001:00</t>
  </si>
  <si>
    <t>124</t>
  </si>
  <si>
    <t>24.27</t>
  </si>
  <si>
    <t>068H  :963051:00:------:--</t>
  </si>
  <si>
    <t>21:0868:000427</t>
  </si>
  <si>
    <t>21:0245:000223:0001:0001:00</t>
  </si>
  <si>
    <t>21000</t>
  </si>
  <si>
    <t>&lt;22</t>
  </si>
  <si>
    <t>4.862</t>
  </si>
  <si>
    <t>068H  :963052:00:------:--</t>
  </si>
  <si>
    <t>21:0868:000428</t>
  </si>
  <si>
    <t>21:0245:000224</t>
  </si>
  <si>
    <t>21:0245:000224:0001:0001:00</t>
  </si>
  <si>
    <t>25.41</t>
  </si>
  <si>
    <t>068H  :963053:00:------:--</t>
  </si>
  <si>
    <t>21:0868:000429</t>
  </si>
  <si>
    <t>21:0245:000225</t>
  </si>
  <si>
    <t>21:0245:000225:0001:0001:00</t>
  </si>
  <si>
    <t>3300</t>
  </si>
  <si>
    <t>29.5</t>
  </si>
  <si>
    <t>068H  :963054:00:------:--</t>
  </si>
  <si>
    <t>21:0868:000430</t>
  </si>
  <si>
    <t>21:0245:000226</t>
  </si>
  <si>
    <t>21:0245:000226:0001:0001:00</t>
  </si>
  <si>
    <t>0.72</t>
  </si>
  <si>
    <t>30.27</t>
  </si>
  <si>
    <t>068H  :963055:90</t>
  </si>
  <si>
    <t>21:0868:000431</t>
  </si>
  <si>
    <t>4.71</t>
  </si>
  <si>
    <t>30.26</t>
  </si>
  <si>
    <t>068H  :963056:00:------:--</t>
  </si>
  <si>
    <t>21:0868:000432</t>
  </si>
  <si>
    <t>21:0245:000227:0001:0001:00</t>
  </si>
  <si>
    <t>22.21</t>
  </si>
  <si>
    <t>068H  :963057:00:------:--</t>
  </si>
  <si>
    <t>21:0868:000433</t>
  </si>
  <si>
    <t>21:0245:000228:0001:0001:01</t>
  </si>
  <si>
    <t>136</t>
  </si>
  <si>
    <t>23.37</t>
  </si>
  <si>
    <t>068H  :963058:00:------:--</t>
  </si>
  <si>
    <t>21:0868:000434</t>
  </si>
  <si>
    <t>21:0245:000229:0001:0001:00</t>
  </si>
  <si>
    <t>27.19</t>
  </si>
  <si>
    <t>068H  :963059:00:------:--</t>
  </si>
  <si>
    <t>21:0868:000435</t>
  </si>
  <si>
    <t>21:0245:000230</t>
  </si>
  <si>
    <t>21:0245:000230:0001:0001:00</t>
  </si>
  <si>
    <t>068H  :963060:00:------:--</t>
  </si>
  <si>
    <t>21:0868:000436</t>
  </si>
  <si>
    <t>21:0245:000231</t>
  </si>
  <si>
    <t>21:0245:000231:0001:0001:00</t>
  </si>
  <si>
    <t>32.07</t>
  </si>
  <si>
    <t>068H  :963061:80:963066:00</t>
  </si>
  <si>
    <t>21:0868:000437</t>
  </si>
  <si>
    <t>21:0245:000235:0001:0001:02</t>
  </si>
  <si>
    <t>31.09</t>
  </si>
  <si>
    <t>068H  :963062:00:------:--</t>
  </si>
  <si>
    <t>21:0868:000438</t>
  </si>
  <si>
    <t>21:0245:000232</t>
  </si>
  <si>
    <t>21:0245:000232:0001:0001:00</t>
  </si>
  <si>
    <t>23.68</t>
  </si>
  <si>
    <t>068H  :963063:00:------:--</t>
  </si>
  <si>
    <t>21:0868:000439</t>
  </si>
  <si>
    <t>21:0245:000233</t>
  </si>
  <si>
    <t>21:0245:000233:0001:0001:00</t>
  </si>
  <si>
    <t>25.68</t>
  </si>
  <si>
    <t>068H  :963064:10:------:--</t>
  </si>
  <si>
    <t>21:0868:000440</t>
  </si>
  <si>
    <t>21:0245:000234</t>
  </si>
  <si>
    <t>21:0245:000234:0001:0001:00</t>
  </si>
  <si>
    <t>068H  :963065:20:963064:10</t>
  </si>
  <si>
    <t>21:0868:000441</t>
  </si>
  <si>
    <t>21:0245:000234:0002:0001:00</t>
  </si>
  <si>
    <t>27.13</t>
  </si>
  <si>
    <t>068H  :963066:00:------:--</t>
  </si>
  <si>
    <t>21:0868:000442</t>
  </si>
  <si>
    <t>21:0245:000235:0001:0001:01</t>
  </si>
  <si>
    <t>1.54</t>
  </si>
  <si>
    <t>068H  :963067:00:------:--</t>
  </si>
  <si>
    <t>21:0868:000443</t>
  </si>
  <si>
    <t>21:0245:000236:0001:0001:00</t>
  </si>
  <si>
    <t>19.8</t>
  </si>
  <si>
    <t>068H  :963068:00:------:--</t>
  </si>
  <si>
    <t>21:0868:000444</t>
  </si>
  <si>
    <t>21:0245:000237:0001:0001:00</t>
  </si>
  <si>
    <t>068H  :963069:00:------:--</t>
  </si>
  <si>
    <t>21:0868:000445</t>
  </si>
  <si>
    <t>21:0245:000238:0001:0001:00</t>
  </si>
  <si>
    <t>068H  :963070:00:------:--</t>
  </si>
  <si>
    <t>21:0868:000446</t>
  </si>
  <si>
    <t>21:0245:000239:0001:0001:00</t>
  </si>
  <si>
    <t>269</t>
  </si>
  <si>
    <t>20.45</t>
  </si>
  <si>
    <t>068H  :963071:00:------:--</t>
  </si>
  <si>
    <t>21:0868:000447</t>
  </si>
  <si>
    <t>21:0245:000240</t>
  </si>
  <si>
    <t>21:0245:000240:0001:0001:00</t>
  </si>
  <si>
    <t>2.99</t>
  </si>
  <si>
    <t>24.53</t>
  </si>
  <si>
    <t>068H  :963072:00:------:--</t>
  </si>
  <si>
    <t>21:0868:000448</t>
  </si>
  <si>
    <t>21:0245:000241</t>
  </si>
  <si>
    <t>21:0245:000241:0001:0001:00</t>
  </si>
  <si>
    <t>412</t>
  </si>
  <si>
    <t>25.39</t>
  </si>
  <si>
    <t>068H  :963073:00:------:--</t>
  </si>
  <si>
    <t>21:0868:000449</t>
  </si>
  <si>
    <t>21:0245:000242</t>
  </si>
  <si>
    <t>21:0245:000242:0001:0001:00</t>
  </si>
  <si>
    <t>181</t>
  </si>
  <si>
    <t>068H  :963074:00:------:--</t>
  </si>
  <si>
    <t>21:0868:000450</t>
  </si>
  <si>
    <t>21:0245:000243</t>
  </si>
  <si>
    <t>21:0245:000243:0001:0001:00</t>
  </si>
  <si>
    <t>23.96</t>
  </si>
  <si>
    <t>068H  :963075:00:------:--</t>
  </si>
  <si>
    <t>21:0868:000451</t>
  </si>
  <si>
    <t>21:0245:000244</t>
  </si>
  <si>
    <t>21:0245:000244:0001:0001:00</t>
  </si>
  <si>
    <t>246</t>
  </si>
  <si>
    <t>068H  :963076:90</t>
  </si>
  <si>
    <t>21:0868:000452</t>
  </si>
  <si>
    <t>4.72</t>
  </si>
  <si>
    <t>068H  :963077:00:------:--</t>
  </si>
  <si>
    <t>21:0868:000453</t>
  </si>
  <si>
    <t>21:0245:000245</t>
  </si>
  <si>
    <t>21:0245:000245:0001:0001:00</t>
  </si>
  <si>
    <t>142</t>
  </si>
  <si>
    <t>28.45</t>
  </si>
  <si>
    <t>068H  :963078:00:------:--</t>
  </si>
  <si>
    <t>21:0868:000454</t>
  </si>
  <si>
    <t>21:0245:000246</t>
  </si>
  <si>
    <t>21:0245:000246:0001:0001:00</t>
  </si>
  <si>
    <t>2.33</t>
  </si>
  <si>
    <t>357</t>
  </si>
  <si>
    <t>24.82</t>
  </si>
  <si>
    <t>068H  :963079:00:------:--</t>
  </si>
  <si>
    <t>21:0868:000455</t>
  </si>
  <si>
    <t>21:0245:000247:0001:0001:00</t>
  </si>
  <si>
    <t>27.51</t>
  </si>
  <si>
    <t>068H  :963080:00:------:--</t>
  </si>
  <si>
    <t>21:0868:000456</t>
  </si>
  <si>
    <t>21:0245:000248:0001:0001:00</t>
  </si>
  <si>
    <t>166</t>
  </si>
  <si>
    <t>28.8</t>
  </si>
  <si>
    <t>068H  :963081:80:963090:00</t>
  </si>
  <si>
    <t>21:0868:000457</t>
  </si>
  <si>
    <t>21:0245:000256</t>
  </si>
  <si>
    <t>21:0245:000256:0001:0001:02</t>
  </si>
  <si>
    <t>223</t>
  </si>
  <si>
    <t>27.62</t>
  </si>
  <si>
    <t>068H  :963082:00:------:--</t>
  </si>
  <si>
    <t>21:0868:000458</t>
  </si>
  <si>
    <t>21:0245:000249:0001:0001:00</t>
  </si>
  <si>
    <t>2.12</t>
  </si>
  <si>
    <t>4.082</t>
  </si>
  <si>
    <t>068H  :963083:00:------:--</t>
  </si>
  <si>
    <t>21:0868:000459</t>
  </si>
  <si>
    <t>21:0245:000250</t>
  </si>
  <si>
    <t>21:0245:000250:0001:0001:00</t>
  </si>
  <si>
    <t>22.11</t>
  </si>
  <si>
    <t>068H  :963084:00:------:--</t>
  </si>
  <si>
    <t>21:0868:000460</t>
  </si>
  <si>
    <t>21:0245:000251</t>
  </si>
  <si>
    <t>21:0245:000251:0001:0001:00</t>
  </si>
  <si>
    <t>068H  :963085:00:------:--</t>
  </si>
  <si>
    <t>21:0868:000461</t>
  </si>
  <si>
    <t>21:0245:000252</t>
  </si>
  <si>
    <t>21:0245:000252:0001:0001:00</t>
  </si>
  <si>
    <t>1.62</t>
  </si>
  <si>
    <t>068H  :963086:10:------:--</t>
  </si>
  <si>
    <t>21:0868:000462</t>
  </si>
  <si>
    <t>21:0245:000253</t>
  </si>
  <si>
    <t>21:0245:000253:0001:0001:00</t>
  </si>
  <si>
    <t>29.72</t>
  </si>
  <si>
    <t>068H  :963087:20:963086:10</t>
  </si>
  <si>
    <t>21:0868:000463</t>
  </si>
  <si>
    <t>21:0245:000253:0002:0001:00</t>
  </si>
  <si>
    <t>27.07</t>
  </si>
  <si>
    <t>068H  :963088:00:------:--</t>
  </si>
  <si>
    <t>21:0868:000464</t>
  </si>
  <si>
    <t>21:0245:000254</t>
  </si>
  <si>
    <t>21:0245:000254:0001:0001:00</t>
  </si>
  <si>
    <t>24.26</t>
  </si>
  <si>
    <t>068H  :963089:00:------:--</t>
  </si>
  <si>
    <t>21:0868:000465</t>
  </si>
  <si>
    <t>21:0245:000255</t>
  </si>
  <si>
    <t>21:0245:000255:0001:0001:00</t>
  </si>
  <si>
    <t>24.02</t>
  </si>
  <si>
    <t>068H  :963090:00:------:--</t>
  </si>
  <si>
    <t>21:0868:000466</t>
  </si>
  <si>
    <t>21:0245:000256:0001:0001:01</t>
  </si>
  <si>
    <t>214</t>
  </si>
  <si>
    <t>26.78</t>
  </si>
  <si>
    <t>068H  :963091:00:------:--</t>
  </si>
  <si>
    <t>21:0868:000467</t>
  </si>
  <si>
    <t>21:0245:000257</t>
  </si>
  <si>
    <t>21:0245:000257:0001:0001:00</t>
  </si>
  <si>
    <t>5.91</t>
  </si>
  <si>
    <t>068H  :963092:00:------:--</t>
  </si>
  <si>
    <t>21:0868:000468</t>
  </si>
  <si>
    <t>21:0245:000258:0001:0001:00</t>
  </si>
  <si>
    <t>27.8</t>
  </si>
  <si>
    <t>068H  :963093:00:------:--</t>
  </si>
  <si>
    <t>21:0868:000469</t>
  </si>
  <si>
    <t>21:0245:000259:0001:0001:00</t>
  </si>
  <si>
    <t>32.05</t>
  </si>
  <si>
    <t>068H  :963094:90</t>
  </si>
  <si>
    <t>21:0868:000470</t>
  </si>
  <si>
    <t>4.28</t>
  </si>
  <si>
    <t>24.8</t>
  </si>
  <si>
    <t>069A  :961001:80:961002:00</t>
  </si>
  <si>
    <t>21:0868:000471</t>
  </si>
  <si>
    <t>21:0245:000260</t>
  </si>
  <si>
    <t>21:0245:000260:0001:0001:02</t>
  </si>
  <si>
    <t>28.78</t>
  </si>
  <si>
    <t>069A  :961002:00:------:--</t>
  </si>
  <si>
    <t>21:0868:000472</t>
  </si>
  <si>
    <t>21:0245:000260:0001:0001:01</t>
  </si>
  <si>
    <t>069A  :961003:00:------:--</t>
  </si>
  <si>
    <t>21:0868:000473</t>
  </si>
  <si>
    <t>21:0245:000261</t>
  </si>
  <si>
    <t>21:0245:000261:0001:0001:00</t>
  </si>
  <si>
    <t>1.91</t>
  </si>
  <si>
    <t>24.73</t>
  </si>
  <si>
    <t>069A  :961004:00:------:--</t>
  </si>
  <si>
    <t>21:0868:000474</t>
  </si>
  <si>
    <t>21:0245:000262</t>
  </si>
  <si>
    <t>21:0245:000262:0001:0001:00</t>
  </si>
  <si>
    <t>37000</t>
  </si>
  <si>
    <t>069A  :961005:10:------:--</t>
  </si>
  <si>
    <t>21:0868:000475</t>
  </si>
  <si>
    <t>21:0245:000263</t>
  </si>
  <si>
    <t>21:0245:000263:0001:0001:00</t>
  </si>
  <si>
    <t>069A  :961006:20:961005:10</t>
  </si>
  <si>
    <t>21:0868:000476</t>
  </si>
  <si>
    <t>21:0245:000263:0002:0001:00</t>
  </si>
  <si>
    <t>4200</t>
  </si>
  <si>
    <t>27.86</t>
  </si>
  <si>
    <t>069A  :961007:00:------:--</t>
  </si>
  <si>
    <t>21:0868:000477</t>
  </si>
  <si>
    <t>21:0245:000264</t>
  </si>
  <si>
    <t>21:0245:000264:0001:0001:00</t>
  </si>
  <si>
    <t>17.28</t>
  </si>
  <si>
    <t>069A  :961008:00:------:--</t>
  </si>
  <si>
    <t>21:0868:000478</t>
  </si>
  <si>
    <t>21:0245:000265</t>
  </si>
  <si>
    <t>21:0245:000265:0001:0001:00</t>
  </si>
  <si>
    <t>25.85</t>
  </si>
  <si>
    <t>069A  :961009:00:------:--</t>
  </si>
  <si>
    <t>21:0868:000479</t>
  </si>
  <si>
    <t>21:0245:000266</t>
  </si>
  <si>
    <t>21:0245:000266:0001:0001:00</t>
  </si>
  <si>
    <t>3.26</t>
  </si>
  <si>
    <t>24.3</t>
  </si>
  <si>
    <t>069A  :961010:90</t>
  </si>
  <si>
    <t>21:0868:000480</t>
  </si>
  <si>
    <t>7.24</t>
  </si>
  <si>
    <t>23.46</t>
  </si>
  <si>
    <t>069A  :963001:80:963002:00</t>
  </si>
  <si>
    <t>21:0868:000481</t>
  </si>
  <si>
    <t>21:0245:000267:0001:0001:02</t>
  </si>
  <si>
    <t>2.67</t>
  </si>
  <si>
    <t>198</t>
  </si>
  <si>
    <t>22.84</t>
  </si>
  <si>
    <t>069A  :963002:00:------:--</t>
  </si>
  <si>
    <t>21:0868:000482</t>
  </si>
  <si>
    <t>21:0245:000267:0001:0001:01</t>
  </si>
  <si>
    <t>069A  :963003:00:------:--</t>
  </si>
  <si>
    <t>21:0868:000483</t>
  </si>
  <si>
    <t>21:0245:000268:0001:0001:00</t>
  </si>
  <si>
    <t>28.93</t>
  </si>
  <si>
    <t>069A  :963004:10:------:--</t>
  </si>
  <si>
    <t>21:0868:000484</t>
  </si>
  <si>
    <t>21:0245:000269</t>
  </si>
  <si>
    <t>21:0245:000269:0001:0001:00</t>
  </si>
  <si>
    <t>069A  :963005:20:963004:10</t>
  </si>
  <si>
    <t>21:0868:000485</t>
  </si>
  <si>
    <t>21:0245:000269:0002:0001:00</t>
  </si>
  <si>
    <t>2.31</t>
  </si>
  <si>
    <t>069A  :963006:00:------:--</t>
  </si>
  <si>
    <t>21:0868:000486</t>
  </si>
  <si>
    <t>21:0245:000270</t>
  </si>
  <si>
    <t>21:0245:000270:0001:0001:00</t>
  </si>
  <si>
    <t>26.46</t>
  </si>
  <si>
    <t>069A  :963007:00:------:--</t>
  </si>
  <si>
    <t>21:0868:000487</t>
  </si>
  <si>
    <t>21:0245:000271</t>
  </si>
  <si>
    <t>21:0245:000271:0001:0001:00</t>
  </si>
  <si>
    <t>28.71</t>
  </si>
  <si>
    <t>069A  :963008:00:------:--</t>
  </si>
  <si>
    <t>21:0868:000488</t>
  </si>
  <si>
    <t>21:0245:000272:0001:0001:00</t>
  </si>
  <si>
    <t>7200</t>
  </si>
  <si>
    <t>3.958</t>
  </si>
  <si>
    <t>069A  :963009:00:------:--</t>
  </si>
  <si>
    <t>21:0868:000489</t>
  </si>
  <si>
    <t>21:0245:000273</t>
  </si>
  <si>
    <t>21:0245:000273:0001:0001:00</t>
  </si>
  <si>
    <t>235</t>
  </si>
  <si>
    <t>27.84</t>
  </si>
  <si>
    <t>069A  :963010:90</t>
  </si>
  <si>
    <t>21:0868:000490</t>
  </si>
  <si>
    <t>27.28</t>
  </si>
  <si>
    <t>069A  :963011:00:------:--</t>
  </si>
  <si>
    <t>21:0868:000491</t>
  </si>
  <si>
    <t>21:0245:000274</t>
  </si>
  <si>
    <t>21:0245:000274:0001:0001:00</t>
  </si>
  <si>
    <t>216</t>
  </si>
  <si>
    <t>30.21</t>
  </si>
  <si>
    <t>069A  :963012:00:------:--</t>
  </si>
  <si>
    <t>21:0868:000492</t>
  </si>
  <si>
    <t>21:0245:000275</t>
  </si>
  <si>
    <t>21:0245:000275:0001:0001:00</t>
  </si>
  <si>
    <t>252</t>
  </si>
  <si>
    <t>26.32</t>
  </si>
  <si>
    <t>069A  :963013:00:------:--</t>
  </si>
  <si>
    <t>21:0868:000493</t>
  </si>
  <si>
    <t>21:0245:000276</t>
  </si>
  <si>
    <t>21:0245:000276:0001:0001:00</t>
  </si>
  <si>
    <t>2.36</t>
  </si>
  <si>
    <t>514</t>
  </si>
  <si>
    <t>069A  :963014:00:------:--</t>
  </si>
  <si>
    <t>21:0868:000494</t>
  </si>
  <si>
    <t>21:0245:000277:0001:0001:00</t>
  </si>
  <si>
    <t>069A  :963015:00:------:--</t>
  </si>
  <si>
    <t>21:0868:000495</t>
  </si>
  <si>
    <t>21:0245:000278:0001:0001:00</t>
  </si>
  <si>
    <t>28.23</t>
  </si>
  <si>
    <t>069A  :963016:00:------:--</t>
  </si>
  <si>
    <t>21:0868:000496</t>
  </si>
  <si>
    <t>21:0245:000279</t>
  </si>
  <si>
    <t>21:0245:000279:0001:0001:00</t>
  </si>
  <si>
    <t>4400</t>
  </si>
  <si>
    <t>4.106</t>
  </si>
  <si>
    <t>069A  :963017:10:------:--</t>
  </si>
  <si>
    <t>21:0868:000497</t>
  </si>
  <si>
    <t>21:0245:000280</t>
  </si>
  <si>
    <t>21:0245:000280:0001:0001:00</t>
  </si>
  <si>
    <t>273</t>
  </si>
  <si>
    <t>069A  :963018:20:963017:10</t>
  </si>
  <si>
    <t>21:0868:000498</t>
  </si>
  <si>
    <t>21:0245:000280:0002:0001:00</t>
  </si>
  <si>
    <t>278</t>
  </si>
  <si>
    <t>069A  :963019:00:------:--</t>
  </si>
  <si>
    <t>21:0868:000499</t>
  </si>
  <si>
    <t>21:0245:000281</t>
  </si>
  <si>
    <t>21:0245:000281:0001:0001:00</t>
  </si>
  <si>
    <t>1.56</t>
  </si>
  <si>
    <t>292</t>
  </si>
  <si>
    <t>069A  :963020:00:------:--</t>
  </si>
  <si>
    <t>21:0868:000500</t>
  </si>
  <si>
    <t>21:0245:000282:0001:0001:00</t>
  </si>
  <si>
    <t>27.95</t>
  </si>
  <si>
    <t>069A  :963021:80:963026:00</t>
  </si>
  <si>
    <t>21:0868:000501</t>
  </si>
  <si>
    <t>21:0245:000286</t>
  </si>
  <si>
    <t>21:0245:000286:0001:0001:02</t>
  </si>
  <si>
    <t>2.07</t>
  </si>
  <si>
    <t>069A  :963022:00:------:--</t>
  </si>
  <si>
    <t>21:0868:000502</t>
  </si>
  <si>
    <t>21:0245:000283</t>
  </si>
  <si>
    <t>21:0245:000283:0001:0001:00</t>
  </si>
  <si>
    <t>31.13</t>
  </si>
  <si>
    <t>069A  :963023:00:------:--</t>
  </si>
  <si>
    <t>21:0868:000503</t>
  </si>
  <si>
    <t>21:0245:000284</t>
  </si>
  <si>
    <t>21:0245:000284:0001:0001:00</t>
  </si>
  <si>
    <t>8800</t>
  </si>
  <si>
    <t>2.03</t>
  </si>
  <si>
    <t>26.88</t>
  </si>
  <si>
    <t>069A  :963024:10:------:--</t>
  </si>
  <si>
    <t>21:0868:000504</t>
  </si>
  <si>
    <t>21:0245:000285:0001:0001:00</t>
  </si>
  <si>
    <t>9500</t>
  </si>
  <si>
    <t>4.642</t>
  </si>
  <si>
    <t>069A  :963025:20:963024:10</t>
  </si>
  <si>
    <t>21:0868:000505</t>
  </si>
  <si>
    <t>21:0245:000285:0002:0001:00</t>
  </si>
  <si>
    <t>6100</t>
  </si>
  <si>
    <t>1.44</t>
  </si>
  <si>
    <t>208</t>
  </si>
  <si>
    <t>30.74</t>
  </si>
  <si>
    <t>069A  :963026:00:------:--</t>
  </si>
  <si>
    <t>21:0868:000506</t>
  </si>
  <si>
    <t>21:0245:000286:0001:0001:01</t>
  </si>
  <si>
    <t>28.59</t>
  </si>
  <si>
    <t>069A  :963027:00:------:--</t>
  </si>
  <si>
    <t>21:0868:000507</t>
  </si>
  <si>
    <t>21:0245:000287</t>
  </si>
  <si>
    <t>21:0245:000287:0001:0001:00</t>
  </si>
  <si>
    <t>3.635</t>
  </si>
  <si>
    <t>069A  :963028:00:------:--</t>
  </si>
  <si>
    <t>21:0868:000508</t>
  </si>
  <si>
    <t>21:0245:000288:0001:0001:00</t>
  </si>
  <si>
    <t>3.965</t>
  </si>
  <si>
    <t>069A  :963029:00:------:--</t>
  </si>
  <si>
    <t>21:0868:000509</t>
  </si>
  <si>
    <t>21:0245:000289:0001:0001:00</t>
  </si>
  <si>
    <t>35.6</t>
  </si>
  <si>
    <t>069A  :963030:90</t>
  </si>
  <si>
    <t>21:0868:000510</t>
  </si>
  <si>
    <t>4.19</t>
  </si>
  <si>
    <t>34.77</t>
  </si>
  <si>
    <t>069A  :963031:00:------:--</t>
  </si>
  <si>
    <t>21:0868:000511</t>
  </si>
  <si>
    <t>21:0245:000290</t>
  </si>
  <si>
    <t>21:0245:000290:0001:0001:00</t>
  </si>
  <si>
    <t>6.113</t>
  </si>
  <si>
    <t>069A  :963032:00:------:--</t>
  </si>
  <si>
    <t>21:0868:000512</t>
  </si>
  <si>
    <t>21:0245:000291</t>
  </si>
  <si>
    <t>21:0245:000291:0001:0001:00</t>
  </si>
  <si>
    <t>1.52</t>
  </si>
  <si>
    <t>069A  :963033:00:------:--</t>
  </si>
  <si>
    <t>21:0868:000513</t>
  </si>
  <si>
    <t>21:0245:000292</t>
  </si>
  <si>
    <t>21:0245:000292:0001:0001:00</t>
  </si>
  <si>
    <t>31.94</t>
  </si>
  <si>
    <t>069A  :963034:00:------:--</t>
  </si>
  <si>
    <t>21:0868:000514</t>
  </si>
  <si>
    <t>21:0245:000293:0001:0001:00</t>
  </si>
  <si>
    <t>29.53</t>
  </si>
  <si>
    <t>069A  :963035:00:------:--</t>
  </si>
  <si>
    <t>21:0868:000515</t>
  </si>
  <si>
    <t>21:0245:000294:0001:0001:00</t>
  </si>
  <si>
    <t>&lt;34</t>
  </si>
  <si>
    <t>1.815</t>
  </si>
  <si>
    <t>069A  :963036:00:------:--</t>
  </si>
  <si>
    <t>21:0868:000516</t>
  </si>
  <si>
    <t>21:0245:000295</t>
  </si>
  <si>
    <t>21:0245:000295:0001:0001:00</t>
  </si>
  <si>
    <t>1.78</t>
  </si>
  <si>
    <t>27.58</t>
  </si>
  <si>
    <t>069A  :963037:00:------:--</t>
  </si>
  <si>
    <t>21:0868:000517</t>
  </si>
  <si>
    <t>21:0245:000296</t>
  </si>
  <si>
    <t>21:0245:000296:0001:0001:00</t>
  </si>
  <si>
    <t>5.591</t>
  </si>
  <si>
    <t>069A  :963038:00:------:--</t>
  </si>
  <si>
    <t>21:0868:000518</t>
  </si>
  <si>
    <t>21:0245:000297</t>
  </si>
  <si>
    <t>21:0245:000297:0001:0001:00</t>
  </si>
  <si>
    <t>29.77</t>
  </si>
  <si>
    <t>069A  :963039:00:------:--</t>
  </si>
  <si>
    <t>21:0868:000519</t>
  </si>
  <si>
    <t>21:0245:000298</t>
  </si>
  <si>
    <t>21:0245:000298:0001:0001:00</t>
  </si>
  <si>
    <t>5.157</t>
  </si>
  <si>
    <t>069A  :963040:00:------:--</t>
  </si>
  <si>
    <t>21:0868:000520</t>
  </si>
  <si>
    <t>21:0245:000299</t>
  </si>
  <si>
    <t>21:0245:000299:0001:0001:00</t>
  </si>
  <si>
    <t>40.54</t>
  </si>
  <si>
    <t>069A  :963041:80:963056:00</t>
  </si>
  <si>
    <t>21:0868:000521</t>
  </si>
  <si>
    <t>21:0245:000312:0001:0001:02</t>
  </si>
  <si>
    <t>38.76</t>
  </si>
  <si>
    <t>069A  :963042:00:------:--</t>
  </si>
  <si>
    <t>21:0868:000522</t>
  </si>
  <si>
    <t>21:0245:000300:0001:0001:00</t>
  </si>
  <si>
    <t>4.729</t>
  </si>
  <si>
    <t>069A  :963043:00:------:--</t>
  </si>
  <si>
    <t>21:0868:000523</t>
  </si>
  <si>
    <t>21:0245:000301</t>
  </si>
  <si>
    <t>21:0245:000301:0001:0001:00</t>
  </si>
  <si>
    <t>24.05</t>
  </si>
  <si>
    <t>069A  :963044:90</t>
  </si>
  <si>
    <t>21:0868:000524</t>
  </si>
  <si>
    <t>7.33</t>
  </si>
  <si>
    <t>23.64</t>
  </si>
  <si>
    <t>069A  :963045:00:------:--</t>
  </si>
  <si>
    <t>21:0868:000525</t>
  </si>
  <si>
    <t>21:0245:000302</t>
  </si>
  <si>
    <t>21:0245:000302:0001:0001:00</t>
  </si>
  <si>
    <t>27.05</t>
  </si>
  <si>
    <t>069A  :963046:00:------:--</t>
  </si>
  <si>
    <t>21:0868:000526</t>
  </si>
  <si>
    <t>21:0245:000303:0001:0001:00</t>
  </si>
  <si>
    <t>069A  :963047:00:------:--</t>
  </si>
  <si>
    <t>21:0868:000527</t>
  </si>
  <si>
    <t>21:0245:000304</t>
  </si>
  <si>
    <t>21:0245:000304:0001:0001:00</t>
  </si>
  <si>
    <t>25.6</t>
  </si>
  <si>
    <t>069A  :963048:00:------:--</t>
  </si>
  <si>
    <t>21:0868:000528</t>
  </si>
  <si>
    <t>21:0245:000305</t>
  </si>
  <si>
    <t>21:0245:000305:0001:0001:00</t>
  </si>
  <si>
    <t>24.52</t>
  </si>
  <si>
    <t>069A  :963049:00:------:--</t>
  </si>
  <si>
    <t>21:0868:000529</t>
  </si>
  <si>
    <t>21:0245:000306:0001:0001:00</t>
  </si>
  <si>
    <t>35.18</t>
  </si>
  <si>
    <t>069A  :963050:00:------:--</t>
  </si>
  <si>
    <t>21:0868:000530</t>
  </si>
  <si>
    <t>21:0245:000307:0001:0001:00</t>
  </si>
  <si>
    <t>137</t>
  </si>
  <si>
    <t>28.36</t>
  </si>
  <si>
    <t>069A  :963051:10:------:--</t>
  </si>
  <si>
    <t>21:0868:000531</t>
  </si>
  <si>
    <t>21:0245:000308</t>
  </si>
  <si>
    <t>21:0245:000308:0001:0001:00</t>
  </si>
  <si>
    <t>29.83</t>
  </si>
  <si>
    <t>069A  :963052:20:963051:10</t>
  </si>
  <si>
    <t>21:0868:000532</t>
  </si>
  <si>
    <t>21:0245:000308:0002:0001:00</t>
  </si>
  <si>
    <t>2.38</t>
  </si>
  <si>
    <t>33.29</t>
  </si>
  <si>
    <t>069A  :963053:00:------:--</t>
  </si>
  <si>
    <t>21:0868:000533</t>
  </si>
  <si>
    <t>21:0245:000309</t>
  </si>
  <si>
    <t>21:0245:000309:0001:0001:00</t>
  </si>
  <si>
    <t>5.781</t>
  </si>
  <si>
    <t>069A  :963054:00:------:--</t>
  </si>
  <si>
    <t>21:0868:000534</t>
  </si>
  <si>
    <t>21:0245:000310</t>
  </si>
  <si>
    <t>21:0245:000310:0001:0001:00</t>
  </si>
  <si>
    <t>29.2</t>
  </si>
  <si>
    <t>069A  :963055:00:------:--</t>
  </si>
  <si>
    <t>21:0868:000535</t>
  </si>
  <si>
    <t>21:0245:000311</t>
  </si>
  <si>
    <t>21:0245:000311:0001:0001:00</t>
  </si>
  <si>
    <t>37.92</t>
  </si>
  <si>
    <t>069A  :963056:00:------:--</t>
  </si>
  <si>
    <t>21:0868:000536</t>
  </si>
  <si>
    <t>21:0245:000312:0001:0001:01</t>
  </si>
  <si>
    <t>36.14</t>
  </si>
  <si>
    <t>069A  :963057:00:------:--</t>
  </si>
  <si>
    <t>21:0868:000537</t>
  </si>
  <si>
    <t>21:0245:000313</t>
  </si>
  <si>
    <t>21:0245:000313:0001:0001:00</t>
  </si>
  <si>
    <t>33.73</t>
  </si>
  <si>
    <t>069A  :963058:00:------:--</t>
  </si>
  <si>
    <t>21:0868:000538</t>
  </si>
  <si>
    <t>21:0245:000314:0001:0001:00</t>
  </si>
  <si>
    <t>31.92</t>
  </si>
  <si>
    <t>069A  :963059:00:------:--</t>
  </si>
  <si>
    <t>21:0868:000539</t>
  </si>
  <si>
    <t>21:0245:000315</t>
  </si>
  <si>
    <t>21:0245:000315:0001:0001:00</t>
  </si>
  <si>
    <t>35.54</t>
  </si>
  <si>
    <t>069A  :963060:00:------:--</t>
  </si>
  <si>
    <t>21:0868:000540</t>
  </si>
  <si>
    <t>21:0245:000316</t>
  </si>
  <si>
    <t>21:0245:000316:0001:0001:00</t>
  </si>
  <si>
    <t>35.09</t>
  </si>
  <si>
    <t>069A  :963061:80:963068:00</t>
  </si>
  <si>
    <t>21:0868:000541</t>
  </si>
  <si>
    <t>21:0245:000322</t>
  </si>
  <si>
    <t>21:0245:000322:0001:0001:02</t>
  </si>
  <si>
    <t>33.56</t>
  </si>
  <si>
    <t>069A  :963062:00:------:--</t>
  </si>
  <si>
    <t>21:0868:000542</t>
  </si>
  <si>
    <t>21:0245:000317</t>
  </si>
  <si>
    <t>21:0245:000317:0001:0001:00</t>
  </si>
  <si>
    <t>30.95</t>
  </si>
  <si>
    <t>069A  :963063:00:------:--</t>
  </si>
  <si>
    <t>21:0868:000543</t>
  </si>
  <si>
    <t>21:0245:000318</t>
  </si>
  <si>
    <t>21:0245:000318:0001:0001:00</t>
  </si>
  <si>
    <t>069A  :963064:00:------:--</t>
  </si>
  <si>
    <t>21:0868:000544</t>
  </si>
  <si>
    <t>21:0245:000319</t>
  </si>
  <si>
    <t>21:0245:000319:0001:0001:00</t>
  </si>
  <si>
    <t>069A  :963065:10:------:--</t>
  </si>
  <si>
    <t>21:0868:000545</t>
  </si>
  <si>
    <t>21:0245:000320</t>
  </si>
  <si>
    <t>21:0245:000320:0001:0001:00</t>
  </si>
  <si>
    <t>3.91</t>
  </si>
  <si>
    <t>614</t>
  </si>
  <si>
    <t>23.32</t>
  </si>
  <si>
    <t>069A  :963066:20:963065:10</t>
  </si>
  <si>
    <t>21:0868:000546</t>
  </si>
  <si>
    <t>21:0245:000320:0002:0001:00</t>
  </si>
  <si>
    <t>512</t>
  </si>
  <si>
    <t>23.73</t>
  </si>
  <si>
    <t>069A  :963067:00:------:--</t>
  </si>
  <si>
    <t>21:0868:000547</t>
  </si>
  <si>
    <t>21:0245:000321</t>
  </si>
  <si>
    <t>21:0245:000321:0001:0001:00</t>
  </si>
  <si>
    <t>5.45</t>
  </si>
  <si>
    <t>069A  :963068:00:------:--</t>
  </si>
  <si>
    <t>21:0868:000548</t>
  </si>
  <si>
    <t>21:0245:000322:0001:0001:01</t>
  </si>
  <si>
    <t>069A  :963069:00:------:--</t>
  </si>
  <si>
    <t>21:0868:000549</t>
  </si>
  <si>
    <t>21:0245:000323</t>
  </si>
  <si>
    <t>21:0245:000323:0001:0001:00</t>
  </si>
  <si>
    <t>30.73</t>
  </si>
  <si>
    <t>069A  :963070:00:------:--</t>
  </si>
  <si>
    <t>21:0868:000550</t>
  </si>
  <si>
    <t>21:0245:000324:0001:0001:00</t>
  </si>
  <si>
    <t>1.21</t>
  </si>
  <si>
    <t>33.65</t>
  </si>
  <si>
    <t>069A  :963071:00:------:--</t>
  </si>
  <si>
    <t>21:0868:000551</t>
  </si>
  <si>
    <t>21:0245:000325</t>
  </si>
  <si>
    <t>21:0245:000325:0001:0001:00</t>
  </si>
  <si>
    <t>27.65</t>
  </si>
  <si>
    <t>069A  :963072:00:------:--</t>
  </si>
  <si>
    <t>21:0868:000552</t>
  </si>
  <si>
    <t>21:0245:000326</t>
  </si>
  <si>
    <t>21:0245:000326:0001:0001:00</t>
  </si>
  <si>
    <t>40.26</t>
  </si>
  <si>
    <t>069A  :963073:00:------:--</t>
  </si>
  <si>
    <t>21:0868:000553</t>
  </si>
  <si>
    <t>21:0245:000327</t>
  </si>
  <si>
    <t>21:0245:000327:0001:0001:00</t>
  </si>
  <si>
    <t>069A  :963074:00:------:--</t>
  </si>
  <si>
    <t>21:0868:000554</t>
  </si>
  <si>
    <t>21:0245:000328</t>
  </si>
  <si>
    <t>21:0245:000328:0001:0001:00</t>
  </si>
  <si>
    <t>069A  :963075:90</t>
  </si>
  <si>
    <t>21:0868:000555</t>
  </si>
  <si>
    <t>156</t>
  </si>
  <si>
    <t>30.5</t>
  </si>
  <si>
    <t>069A  :963076:00:------:--</t>
  </si>
  <si>
    <t>21:0868:000556</t>
  </si>
  <si>
    <t>21:0245:000329:0001:0001:00</t>
  </si>
  <si>
    <t>1.04</t>
  </si>
  <si>
    <t>33.4</t>
  </si>
  <si>
    <t>069A  :963077:00:------:--</t>
  </si>
  <si>
    <t>21:0868:000557</t>
  </si>
  <si>
    <t>21:0245:000330:0001:0001:00</t>
  </si>
  <si>
    <t>1.15</t>
  </si>
  <si>
    <t>33.78</t>
  </si>
  <si>
    <t>069A  :963078:00:------:--</t>
  </si>
  <si>
    <t>21:0868:000558</t>
  </si>
  <si>
    <t>21:0245:000331</t>
  </si>
  <si>
    <t>21:0245:000331:0001:0001:00</t>
  </si>
  <si>
    <t>178</t>
  </si>
  <si>
    <t>34.11</t>
  </si>
  <si>
    <t>069A  :963079:00:------:--</t>
  </si>
  <si>
    <t>21:0868:000559</t>
  </si>
  <si>
    <t>21:0245:000332</t>
  </si>
  <si>
    <t>21:0245:000332:0001:0001:00</t>
  </si>
  <si>
    <t>32.41</t>
  </si>
  <si>
    <t>069A  :963080:00:------:--</t>
  </si>
  <si>
    <t>21:0868:000560</t>
  </si>
  <si>
    <t>21:0245:000333</t>
  </si>
  <si>
    <t>21:0245:000333:0001:0001:00</t>
  </si>
  <si>
    <t>128</t>
  </si>
  <si>
    <t>31.89</t>
  </si>
  <si>
    <t>069A  :963081:80:963082:00</t>
  </si>
  <si>
    <t>21:0868:000561</t>
  </si>
  <si>
    <t>21:0245:000334</t>
  </si>
  <si>
    <t>21:0245:000334:0001:0001:02</t>
  </si>
  <si>
    <t>38.59</t>
  </si>
  <si>
    <t>069A  :963082:00:------:--</t>
  </si>
  <si>
    <t>21:0868:000562</t>
  </si>
  <si>
    <t>21:0245:000334:0001:0001:01</t>
  </si>
  <si>
    <t>37.27</t>
  </si>
  <si>
    <t>069A  :963083:10:------:--</t>
  </si>
  <si>
    <t>21:0868:000563</t>
  </si>
  <si>
    <t>21:0245:000335:0001:0001:00</t>
  </si>
  <si>
    <t>32.99</t>
  </si>
  <si>
    <t>069A  :963084:20:963083:10</t>
  </si>
  <si>
    <t>21:0868:000564</t>
  </si>
  <si>
    <t>21:0245:000335:0002:0001:00</t>
  </si>
  <si>
    <t>32.21</t>
  </si>
  <si>
    <t>069A  :963085:90</t>
  </si>
  <si>
    <t>21:0868:000565</t>
  </si>
  <si>
    <t>28.89</t>
  </si>
  <si>
    <t>069B  :961001:80:961014:00</t>
  </si>
  <si>
    <t>21:0868:000566</t>
  </si>
  <si>
    <t>21:0245:000346</t>
  </si>
  <si>
    <t>21:0245:000346:0001:0001:02</t>
  </si>
  <si>
    <t>3.09</t>
  </si>
  <si>
    <t>069B  :961002:00:------:--</t>
  </si>
  <si>
    <t>21:0868:000567</t>
  </si>
  <si>
    <t>21:0245:000336</t>
  </si>
  <si>
    <t>21:0245:000336:0001:0001:00</t>
  </si>
  <si>
    <t>069B  :961003:00:------:--</t>
  </si>
  <si>
    <t>21:0868:000568</t>
  </si>
  <si>
    <t>21:0245:000337</t>
  </si>
  <si>
    <t>21:0245:000337:0001:0001:00</t>
  </si>
  <si>
    <t>31.41</t>
  </si>
  <si>
    <t>069B  :961004:10:------:--</t>
  </si>
  <si>
    <t>21:0868:000569</t>
  </si>
  <si>
    <t>21:0245:000338</t>
  </si>
  <si>
    <t>21:0245:000338:0001:0001:00</t>
  </si>
  <si>
    <t>2.46</t>
  </si>
  <si>
    <t>33.54</t>
  </si>
  <si>
    <t>069B  :961005:20:961004:10</t>
  </si>
  <si>
    <t>21:0868:000570</t>
  </si>
  <si>
    <t>21:0245:000338:0002:0001:00</t>
  </si>
  <si>
    <t>069B  :961006:00:------:--</t>
  </si>
  <si>
    <t>21:0868:000571</t>
  </si>
  <si>
    <t>21:0245:000339</t>
  </si>
  <si>
    <t>21:0245:000339:0001:0001:00</t>
  </si>
  <si>
    <t>33.26</t>
  </si>
  <si>
    <t>069B  :961007:00:------:--</t>
  </si>
  <si>
    <t>21:0868:000572</t>
  </si>
  <si>
    <t>21:0245:000340</t>
  </si>
  <si>
    <t>21:0245:000340:0001:0001:00</t>
  </si>
  <si>
    <t>2.74</t>
  </si>
  <si>
    <t>069B  :961008:00:------:--</t>
  </si>
  <si>
    <t>21:0868:000573</t>
  </si>
  <si>
    <t>21:0245:000341</t>
  </si>
  <si>
    <t>21:0245:000341:0001:0001:00</t>
  </si>
  <si>
    <t>2.39</t>
  </si>
  <si>
    <t>31.11</t>
  </si>
  <si>
    <t>069B  :961009:00:------:--</t>
  </si>
  <si>
    <t>21:0868:000574</t>
  </si>
  <si>
    <t>21:0245:000342</t>
  </si>
  <si>
    <t>21:0245:000342:0001:0001:00</t>
  </si>
  <si>
    <t>37.57</t>
  </si>
  <si>
    <t>069B  :961010:00:------:--</t>
  </si>
  <si>
    <t>21:0868:000575</t>
  </si>
  <si>
    <t>21:0245:000343</t>
  </si>
  <si>
    <t>21:0245:000343:0001:0001:00</t>
  </si>
  <si>
    <t>30.37</t>
  </si>
  <si>
    <t>069B  :961011:00:------:--</t>
  </si>
  <si>
    <t>21:0868:000576</t>
  </si>
  <si>
    <t>21:0245:000344</t>
  </si>
  <si>
    <t>21:0245:000344:0001:0001:00</t>
  </si>
  <si>
    <t>31.53</t>
  </si>
  <si>
    <t>069B  :961012:90</t>
  </si>
  <si>
    <t>21:0868:000577</t>
  </si>
  <si>
    <t>25.25</t>
  </si>
  <si>
    <t>069B  :961013:00:------:--</t>
  </si>
  <si>
    <t>21:0868:000578</t>
  </si>
  <si>
    <t>21:0245:000345</t>
  </si>
  <si>
    <t>21:0245:000345:0001:0001:00</t>
  </si>
  <si>
    <t>28.16</t>
  </si>
  <si>
    <t>069B  :961014:00:------:--</t>
  </si>
  <si>
    <t>21:0868:000579</t>
  </si>
  <si>
    <t>21:0245:000346:0001:0001:01</t>
  </si>
  <si>
    <t>3.11</t>
  </si>
  <si>
    <t>33.69</t>
  </si>
  <si>
    <t>069B  :961015:00:------:--</t>
  </si>
  <si>
    <t>21:0868:000580</t>
  </si>
  <si>
    <t>21:0245:000347</t>
  </si>
  <si>
    <t>21:0245:000347:0001:0001:00</t>
  </si>
  <si>
    <t>29.93</t>
  </si>
  <si>
    <t>069B  :961016:00:------:--</t>
  </si>
  <si>
    <t>21:0868:000581</t>
  </si>
  <si>
    <t>21:0245:000348</t>
  </si>
  <si>
    <t>21:0245:000348:0001:0001:00</t>
  </si>
  <si>
    <t>33.59</t>
  </si>
  <si>
    <t>069B  :961017:00:------:--</t>
  </si>
  <si>
    <t>21:0868:000582</t>
  </si>
  <si>
    <t>21:0245:000349</t>
  </si>
  <si>
    <t>21:0245:000349:0001:0001:00</t>
  </si>
  <si>
    <t>31.69</t>
  </si>
  <si>
    <t>069B  :961018:00:------:--</t>
  </si>
  <si>
    <t>21:0868:000583</t>
  </si>
  <si>
    <t>21:0245:000350</t>
  </si>
  <si>
    <t>21:0245:000350:0001:0001:00</t>
  </si>
  <si>
    <t>33.81</t>
  </si>
  <si>
    <t>069B  :961019:00:------:--</t>
  </si>
  <si>
    <t>21:0868:000584</t>
  </si>
  <si>
    <t>21:0245:000351</t>
  </si>
  <si>
    <t>21:0245:000351:0001:0001:00</t>
  </si>
  <si>
    <t>33.11</t>
  </si>
  <si>
    <t>069B  :961020:00:------:--</t>
  </si>
  <si>
    <t>21:0868:000585</t>
  </si>
  <si>
    <t>21:0245:000352</t>
  </si>
  <si>
    <t>21:0245:000352:0001:0001:00</t>
  </si>
  <si>
    <t>33.06</t>
  </si>
  <si>
    <t>069B  :961021:80:961031:00</t>
  </si>
  <si>
    <t>21:0868:000586</t>
  </si>
  <si>
    <t>21:0245:000360</t>
  </si>
  <si>
    <t>21:0245:000360:0001:0001:02</t>
  </si>
  <si>
    <t>6.034</t>
  </si>
  <si>
    <t>069B  :961022:00:------:--</t>
  </si>
  <si>
    <t>21:0868:000587</t>
  </si>
  <si>
    <t>21:0245:000353</t>
  </si>
  <si>
    <t>21:0245:000353:0001:0001:00</t>
  </si>
  <si>
    <t>6.231</t>
  </si>
  <si>
    <t>069B  :961023:90</t>
  </si>
  <si>
    <t>21:0868:000588</t>
  </si>
  <si>
    <t>16.12</t>
  </si>
  <si>
    <t>069B  :961024:00:------:--</t>
  </si>
  <si>
    <t>21:0868:000589</t>
  </si>
  <si>
    <t>21:0245:000354</t>
  </si>
  <si>
    <t>21:0245:000354:0001:0001:00</t>
  </si>
  <si>
    <t>17.19</t>
  </si>
  <si>
    <t>069B  :961025:10:------:--</t>
  </si>
  <si>
    <t>21:0868:000590</t>
  </si>
  <si>
    <t>21:0245:000355</t>
  </si>
  <si>
    <t>21:0245:000355:0001:0001:00</t>
  </si>
  <si>
    <t>12.59</t>
  </si>
  <si>
    <t>069B  :961026:20:961025:10</t>
  </si>
  <si>
    <t>21:0868:000591</t>
  </si>
  <si>
    <t>21:0245:000355:0002:0001:00</t>
  </si>
  <si>
    <t>6.795</t>
  </si>
  <si>
    <t>069B  :961027:00:------:--</t>
  </si>
  <si>
    <t>21:0868:000592</t>
  </si>
  <si>
    <t>21:0245:000356</t>
  </si>
  <si>
    <t>21:0245:000356:0001:0001:00</t>
  </si>
  <si>
    <t>12.43</t>
  </si>
  <si>
    <t>069B  :961028:00:------:--</t>
  </si>
  <si>
    <t>21:0868:000593</t>
  </si>
  <si>
    <t>21:0245:000357</t>
  </si>
  <si>
    <t>21:0245:000357:0001:0001:00</t>
  </si>
  <si>
    <t>2.42</t>
  </si>
  <si>
    <t>069B  :961029:00:------:--</t>
  </si>
  <si>
    <t>21:0868:000594</t>
  </si>
  <si>
    <t>21:0245:000358</t>
  </si>
  <si>
    <t>21:0245:000358:0001:0001:00</t>
  </si>
  <si>
    <t>12.34</t>
  </si>
  <si>
    <t>069B  :961030:00:------:--</t>
  </si>
  <si>
    <t>21:0868:000595</t>
  </si>
  <si>
    <t>21:0245:000359</t>
  </si>
  <si>
    <t>21:0245:000359:0001:0001:00</t>
  </si>
  <si>
    <t>6.708</t>
  </si>
  <si>
    <t>069B  :961031:00:------:--</t>
  </si>
  <si>
    <t>21:0868:000596</t>
  </si>
  <si>
    <t>21:0245:000360:0001:0001:01</t>
  </si>
  <si>
    <t>6.051</t>
  </si>
  <si>
    <t>069B  :961032:00:------:--</t>
  </si>
  <si>
    <t>21:0868:000597</t>
  </si>
  <si>
    <t>21:0245:000361</t>
  </si>
  <si>
    <t>21:0245:000361:0001:0001:00</t>
  </si>
  <si>
    <t>069B  :961033:00:------:--</t>
  </si>
  <si>
    <t>21:0868:000598</t>
  </si>
  <si>
    <t>21:0245:000362</t>
  </si>
  <si>
    <t>21:0245:000362:0001:0001:00</t>
  </si>
  <si>
    <t>069B  :961034:00:------:--</t>
  </si>
  <si>
    <t>21:0868:000599</t>
  </si>
  <si>
    <t>21:0245:000363</t>
  </si>
  <si>
    <t>21:0245:000363:0001:0001:00</t>
  </si>
  <si>
    <t>069B  :961035:00:------:--</t>
  </si>
  <si>
    <t>21:0868:000600</t>
  </si>
  <si>
    <t>21:0245:000364</t>
  </si>
  <si>
    <t>21:0245:000364:0001:0001:00</t>
  </si>
  <si>
    <t>6.651</t>
  </si>
  <si>
    <t>069B  :961036:00:------:--</t>
  </si>
  <si>
    <t>21:0868:000601</t>
  </si>
  <si>
    <t>21:0245:000365</t>
  </si>
  <si>
    <t>21:0245:000365:0001:0001:00</t>
  </si>
  <si>
    <t>2.75</t>
  </si>
  <si>
    <t>6.753</t>
  </si>
  <si>
    <t>069B  :961037:00:------:--</t>
  </si>
  <si>
    <t>21:0868:000602</t>
  </si>
  <si>
    <t>21:0245:000366</t>
  </si>
  <si>
    <t>21:0245:000366:0001:0001:00</t>
  </si>
  <si>
    <t>2.68</t>
  </si>
  <si>
    <t>6.563</t>
  </si>
  <si>
    <t>069B  :961038:00:------:--</t>
  </si>
  <si>
    <t>21:0868:000603</t>
  </si>
  <si>
    <t>21:0245:000367</t>
  </si>
  <si>
    <t>21:0245:000367:0001:0001:00</t>
  </si>
  <si>
    <t>12.63</t>
  </si>
  <si>
    <t>069B  :961039:00:------:--</t>
  </si>
  <si>
    <t>21:0868:000604</t>
  </si>
  <si>
    <t>21:0245:000368</t>
  </si>
  <si>
    <t>21:0245:000368:0001:0001:00</t>
  </si>
  <si>
    <t>6.761</t>
  </si>
  <si>
    <t>069B  :961040:00:------:--</t>
  </si>
  <si>
    <t>21:0868:000605</t>
  </si>
  <si>
    <t>21:0245:000369</t>
  </si>
  <si>
    <t>21:0245:000369:0001:0001:00</t>
  </si>
  <si>
    <t>6.695</t>
  </si>
  <si>
    <t>069B  :961041:80:961043:20</t>
  </si>
  <si>
    <t>21:0868:000606</t>
  </si>
  <si>
    <t>21:0245:000370</t>
  </si>
  <si>
    <t>21:0245:000370:0002:0001:02</t>
  </si>
  <si>
    <t>069B  :961042:10:------:--</t>
  </si>
  <si>
    <t>21:0868:000607</t>
  </si>
  <si>
    <t>21:0245:000370:0001:0001:00</t>
  </si>
  <si>
    <t>27.17</t>
  </si>
  <si>
    <t>069B  :961043:20:961042:10</t>
  </si>
  <si>
    <t>21:0868:000608</t>
  </si>
  <si>
    <t>21:0245:000370:0002:0001:01</t>
  </si>
  <si>
    <t>34.14</t>
  </si>
  <si>
    <t>069B  :961044:00:------:--</t>
  </si>
  <si>
    <t>21:0868:000609</t>
  </si>
  <si>
    <t>21:0245:000371</t>
  </si>
  <si>
    <t>21:0245:000371:0001:0001:00</t>
  </si>
  <si>
    <t>32.92</t>
  </si>
  <si>
    <t>069B  :961045:00:------:--</t>
  </si>
  <si>
    <t>21:0868:000610</t>
  </si>
  <si>
    <t>21:0245:000372</t>
  </si>
  <si>
    <t>21:0245:000372:0001:0001:00</t>
  </si>
  <si>
    <t>35.91</t>
  </si>
  <si>
    <t>069B  :961046:00:------:--</t>
  </si>
  <si>
    <t>21:0868:000611</t>
  </si>
  <si>
    <t>21:0245:000373</t>
  </si>
  <si>
    <t>21:0245:000373:0001:0001:00</t>
  </si>
  <si>
    <t>069B  :961047:00:------:--</t>
  </si>
  <si>
    <t>21:0868:000612</t>
  </si>
  <si>
    <t>21:0245:000374</t>
  </si>
  <si>
    <t>21:0245:000374:0001:0001:00</t>
  </si>
  <si>
    <t>21.62</t>
  </si>
  <si>
    <t>069B  :961048:00:------:--</t>
  </si>
  <si>
    <t>21:0868:000613</t>
  </si>
  <si>
    <t>21:0245:000375</t>
  </si>
  <si>
    <t>21:0245:000375:0001:0001:00</t>
  </si>
  <si>
    <t>26.22</t>
  </si>
  <si>
    <t>069B  :961049:00:------:--</t>
  </si>
  <si>
    <t>21:0868:000614</t>
  </si>
  <si>
    <t>21:0245:000376</t>
  </si>
  <si>
    <t>21:0245:000376:0001:0001:00</t>
  </si>
  <si>
    <t>34.65</t>
  </si>
  <si>
    <t>069B  :961050:00:------:--</t>
  </si>
  <si>
    <t>21:0868:000615</t>
  </si>
  <si>
    <t>21:0245:000377</t>
  </si>
  <si>
    <t>21:0245:000377:0001:0001:00</t>
  </si>
  <si>
    <t>36.47</t>
  </si>
  <si>
    <t>069B  :961051:00:------:--</t>
  </si>
  <si>
    <t>21:0868:000616</t>
  </si>
  <si>
    <t>21:0245:000378</t>
  </si>
  <si>
    <t>21:0245:000378:0001:0001:00</t>
  </si>
  <si>
    <t>069B  :961052:00:------:--</t>
  </si>
  <si>
    <t>21:0868:000617</t>
  </si>
  <si>
    <t>21:0245:000379</t>
  </si>
  <si>
    <t>21:0245:000379:0001:0001:00</t>
  </si>
  <si>
    <t>1.41</t>
  </si>
  <si>
    <t>33.48</t>
  </si>
  <si>
    <t>069B  :961053:00:------:--</t>
  </si>
  <si>
    <t>21:0868:000618</t>
  </si>
  <si>
    <t>21:0245:000380</t>
  </si>
  <si>
    <t>21:0245:000380:0001:0001:00</t>
  </si>
  <si>
    <t>069B  :961054:90</t>
  </si>
  <si>
    <t>21:0868:000619</t>
  </si>
  <si>
    <t>069B  :961055:00:------:--</t>
  </si>
  <si>
    <t>21:0868:000620</t>
  </si>
  <si>
    <t>21:0245:000381</t>
  </si>
  <si>
    <t>21:0245:000381:0001:0001:00</t>
  </si>
  <si>
    <t>32.31</t>
  </si>
  <si>
    <t>069B  :961056:00:------:--</t>
  </si>
  <si>
    <t>21:0868:000621</t>
  </si>
  <si>
    <t>21:0245:000382</t>
  </si>
  <si>
    <t>21:0245:000382:0001:0001:00</t>
  </si>
  <si>
    <t>069B  :961057:00:------:--</t>
  </si>
  <si>
    <t>21:0868:000622</t>
  </si>
  <si>
    <t>21:0245:000383</t>
  </si>
  <si>
    <t>21:0245:000383:0001:0001:00</t>
  </si>
  <si>
    <t>3.27</t>
  </si>
  <si>
    <t>3.428</t>
  </si>
  <si>
    <t>069B  :961058:00:------:--</t>
  </si>
  <si>
    <t>21:0868:000623</t>
  </si>
  <si>
    <t>21:0245:000384</t>
  </si>
  <si>
    <t>21:0245:000384:0001:0001:00</t>
  </si>
  <si>
    <t>31.35</t>
  </si>
  <si>
    <t>069B  :961059:00:------:--</t>
  </si>
  <si>
    <t>21:0868:000624</t>
  </si>
  <si>
    <t>21:0245:000385</t>
  </si>
  <si>
    <t>21:0245:000385:0001:0001:00</t>
  </si>
  <si>
    <t>069B  :961060:00:------:--</t>
  </si>
  <si>
    <t>21:0868:000625</t>
  </si>
  <si>
    <t>21:0245:000386</t>
  </si>
  <si>
    <t>21:0245:000386:0001:0001:00</t>
  </si>
  <si>
    <t>32.24</t>
  </si>
  <si>
    <t>069B  :961061:80:961063:10</t>
  </si>
  <si>
    <t>21:0868:000626</t>
  </si>
  <si>
    <t>21:0245:000388</t>
  </si>
  <si>
    <t>21:0245:000388:0001:0001:02</t>
  </si>
  <si>
    <t>30.69</t>
  </si>
  <si>
    <t>069B  :961062:00:------:--</t>
  </si>
  <si>
    <t>21:0868:000627</t>
  </si>
  <si>
    <t>21:0245:000387</t>
  </si>
  <si>
    <t>21:0245:000387:0001:0001:00</t>
  </si>
  <si>
    <t>3.37</t>
  </si>
  <si>
    <t>31.07</t>
  </si>
  <si>
    <t>069B  :961063:10:------:--</t>
  </si>
  <si>
    <t>21:0868:000628</t>
  </si>
  <si>
    <t>21:0245:000388:0001:0001:01</t>
  </si>
  <si>
    <t>069B  :961064:20:961063:10</t>
  </si>
  <si>
    <t>21:0868:000629</t>
  </si>
  <si>
    <t>21:0245:000388:0002:0001:00</t>
  </si>
  <si>
    <t>069B  :961065:00:------:--</t>
  </si>
  <si>
    <t>21:0868:000630</t>
  </si>
  <si>
    <t>21:0245:000389</t>
  </si>
  <si>
    <t>21:0245:000389:0001:0001:00</t>
  </si>
  <si>
    <t>30.88</t>
  </si>
  <si>
    <t>069B  :961066:00:------:--</t>
  </si>
  <si>
    <t>21:0868:000631</t>
  </si>
  <si>
    <t>21:0245:000390</t>
  </si>
  <si>
    <t>21:0245:000390:0001:0001:00</t>
  </si>
  <si>
    <t>29.88</t>
  </si>
  <si>
    <t>069B  :961067:00:------:--</t>
  </si>
  <si>
    <t>21:0868:000632</t>
  </si>
  <si>
    <t>21:0245:000391</t>
  </si>
  <si>
    <t>21:0245:000391:0001:0001:00</t>
  </si>
  <si>
    <t>069B  :961068:00:------:--</t>
  </si>
  <si>
    <t>21:0868:000633</t>
  </si>
  <si>
    <t>21:0245:000392</t>
  </si>
  <si>
    <t>21:0245:000392:0001:0001:00</t>
  </si>
  <si>
    <t>31.85</t>
  </si>
  <si>
    <t>069B  :961069:00:------:--</t>
  </si>
  <si>
    <t>21:0868:000634</t>
  </si>
  <si>
    <t>21:0245:000393</t>
  </si>
  <si>
    <t>21:0245:000393:0001:0001:00</t>
  </si>
  <si>
    <t>29.65</t>
  </si>
  <si>
    <t>069B  :961070:00:------:--</t>
  </si>
  <si>
    <t>21:0868:000635</t>
  </si>
  <si>
    <t>21:0245:000394</t>
  </si>
  <si>
    <t>21:0245:000394:0001:0001:00</t>
  </si>
  <si>
    <t>069B  :961071:00:------:--</t>
  </si>
  <si>
    <t>21:0868:000636</t>
  </si>
  <si>
    <t>21:0245:000395</t>
  </si>
  <si>
    <t>21:0245:000395:0001:0001:00</t>
  </si>
  <si>
    <t>34.54</t>
  </si>
  <si>
    <t>069B  :961072:90</t>
  </si>
  <si>
    <t>21:0868:000637</t>
  </si>
  <si>
    <t>27.34</t>
  </si>
  <si>
    <t>069B  :961073:00:------:--</t>
  </si>
  <si>
    <t>21:0868:000638</t>
  </si>
  <si>
    <t>21:0245:000396</t>
  </si>
  <si>
    <t>21:0245:000396:0001:0001:00</t>
  </si>
  <si>
    <t>36.73</t>
  </si>
  <si>
    <t>069B  :961074:00:------:--</t>
  </si>
  <si>
    <t>21:0868:000639</t>
  </si>
  <si>
    <t>21:0245:000397</t>
  </si>
  <si>
    <t>21:0245:000397:0001:0001:00</t>
  </si>
  <si>
    <t>29.39</t>
  </si>
  <si>
    <t>069B  :961075:00:------:--</t>
  </si>
  <si>
    <t>21:0868:000640</t>
  </si>
  <si>
    <t>21:0245:000398</t>
  </si>
  <si>
    <t>21:0245:000398:0001:0001:00</t>
  </si>
  <si>
    <t>069B  :961076:00:------:--</t>
  </si>
  <si>
    <t>21:0868:000641</t>
  </si>
  <si>
    <t>21:0245:000399</t>
  </si>
  <si>
    <t>21:0245:000399:0001:0001:00</t>
  </si>
  <si>
    <t>31.33</t>
  </si>
  <si>
    <t>069B  :961077:00:------:--</t>
  </si>
  <si>
    <t>21:0868:000642</t>
  </si>
  <si>
    <t>21:0245:000400</t>
  </si>
  <si>
    <t>21:0245:000400:0001:0001:00</t>
  </si>
  <si>
    <t>33.76</t>
  </si>
  <si>
    <t>069B  :961078:00:------:--</t>
  </si>
  <si>
    <t>21:0868:000643</t>
  </si>
  <si>
    <t>21:0245:000401</t>
  </si>
  <si>
    <t>21:0245:000401:0001:0001:00</t>
  </si>
  <si>
    <t>25.74</t>
  </si>
  <si>
    <t>069B  :961079:00:------:--</t>
  </si>
  <si>
    <t>21:0868:000644</t>
  </si>
  <si>
    <t>21:0245:000402</t>
  </si>
  <si>
    <t>21:0245:000402:0001:0001:00</t>
  </si>
  <si>
    <t>31.87</t>
  </si>
  <si>
    <t>069B  :963001:80:963002:00</t>
  </si>
  <si>
    <t>21:0868:000645</t>
  </si>
  <si>
    <t>21:0245:000403</t>
  </si>
  <si>
    <t>21:0245:000403:0001:0001:02</t>
  </si>
  <si>
    <t>28.84</t>
  </si>
  <si>
    <t>069B  :963002:00:------:--</t>
  </si>
  <si>
    <t>21:0868:000646</t>
  </si>
  <si>
    <t>21:0245:000403:0001:0001:01</t>
  </si>
  <si>
    <t>30.14</t>
  </si>
  <si>
    <t>069B  :963003:00:------:--</t>
  </si>
  <si>
    <t>21:0868:000647</t>
  </si>
  <si>
    <t>21:0245:000404:0001:0001:00</t>
  </si>
  <si>
    <t>143</t>
  </si>
  <si>
    <t>28.94</t>
  </si>
  <si>
    <t>069B  :963004:90</t>
  </si>
  <si>
    <t>21:0868:000648</t>
  </si>
  <si>
    <t>27.27</t>
  </si>
  <si>
    <t>069B  :963005:00:------:--</t>
  </si>
  <si>
    <t>21:0868:000649</t>
  </si>
  <si>
    <t>21:0245:000405</t>
  </si>
  <si>
    <t>21:0245:000405:0001:0001:00</t>
  </si>
  <si>
    <t>28.74</t>
  </si>
  <si>
    <t>069B  :963006:00:------:--</t>
  </si>
  <si>
    <t>21:0868:000650</t>
  </si>
  <si>
    <t>21:0245:000406</t>
  </si>
  <si>
    <t>21:0245:000406:0001:0001:00</t>
  </si>
  <si>
    <t>29.13</t>
  </si>
  <si>
    <t>069B  :963007:00:------:--</t>
  </si>
  <si>
    <t>21:0868:000651</t>
  </si>
  <si>
    <t>21:0245:000407</t>
  </si>
  <si>
    <t>21:0245:000407:0001:0001:00</t>
  </si>
  <si>
    <t>069B  :963008:00:------:--</t>
  </si>
  <si>
    <t>21:0868:000652</t>
  </si>
  <si>
    <t>21:0245:000408:0001:0001:00</t>
  </si>
  <si>
    <t>31.01</t>
  </si>
  <si>
    <t>069B  :963009:00:------:--</t>
  </si>
  <si>
    <t>21:0868:000653</t>
  </si>
  <si>
    <t>21:0245:000409</t>
  </si>
  <si>
    <t>21:0245:000409:0001:0001:00</t>
  </si>
  <si>
    <t>402</t>
  </si>
  <si>
    <t>069B  :963010:10:------:--</t>
  </si>
  <si>
    <t>21:0868:000654</t>
  </si>
  <si>
    <t>21:0245:000410:0001:0001:00</t>
  </si>
  <si>
    <t>29.35</t>
  </si>
  <si>
    <t>069B  :963011:20:963010:10</t>
  </si>
  <si>
    <t>21:0868:000655</t>
  </si>
  <si>
    <t>21:0245:000410:0002:0001:00</t>
  </si>
  <si>
    <t>069B  :963012:00:------:--</t>
  </si>
  <si>
    <t>21:0868:000656</t>
  </si>
  <si>
    <t>21:0245:000411</t>
  </si>
  <si>
    <t>21:0245:000411:0001:0001:00</t>
  </si>
  <si>
    <t>980</t>
  </si>
  <si>
    <t>3.16</t>
  </si>
  <si>
    <t>069B  :963013:00:------:--</t>
  </si>
  <si>
    <t>21:0868:000657</t>
  </si>
  <si>
    <t>21:0245:000412</t>
  </si>
  <si>
    <t>21:0245:000412:0001:0001:00</t>
  </si>
  <si>
    <t>245</t>
  </si>
  <si>
    <t>069B  :963014:00:------:--</t>
  </si>
  <si>
    <t>21:0868:000658</t>
  </si>
  <si>
    <t>21:0245:000413</t>
  </si>
  <si>
    <t>21:0245:000413:0001:0001:00</t>
  </si>
  <si>
    <t>30.2</t>
  </si>
  <si>
    <t>069B  :963015:00:------:--</t>
  </si>
  <si>
    <t>21:0868:000659</t>
  </si>
  <si>
    <t>21:0245:000414:0001:0001:00</t>
  </si>
  <si>
    <t>28.9</t>
  </si>
  <si>
    <t>069B  :963016:00:------:--</t>
  </si>
  <si>
    <t>21:0868:000660</t>
  </si>
  <si>
    <t>21:0245:000415</t>
  </si>
  <si>
    <t>21:0245:000415:0001:0001:00</t>
  </si>
  <si>
    <t>33.63</t>
  </si>
  <si>
    <t>069B  :963017:00:------:--</t>
  </si>
  <si>
    <t>21:0868:000661</t>
  </si>
  <si>
    <t>21:0245:000416:0001:0001:00</t>
  </si>
  <si>
    <t>34.49</t>
  </si>
  <si>
    <t>069B  :963018:00:------:--</t>
  </si>
  <si>
    <t>21:0868:000662</t>
  </si>
  <si>
    <t>21:0245:000417</t>
  </si>
  <si>
    <t>21:0245:000417:0001:0001:00</t>
  </si>
  <si>
    <t>31.12</t>
  </si>
  <si>
    <t>069B  :963019:00:------:--</t>
  </si>
  <si>
    <t>21:0868:000663</t>
  </si>
  <si>
    <t>21:0245:000418</t>
  </si>
  <si>
    <t>21:0245:000418:0001:0001:00</t>
  </si>
  <si>
    <t>26.48</t>
  </si>
  <si>
    <t>069B  :963020:00:------:--</t>
  </si>
  <si>
    <t>21:0868:000664</t>
  </si>
  <si>
    <t>21:0245:000419</t>
  </si>
  <si>
    <t>21:0245:000419:0001:0001:00</t>
  </si>
  <si>
    <t>069B  :963021:80:963024:00</t>
  </si>
  <si>
    <t>21:0868:000665</t>
  </si>
  <si>
    <t>21:0245:000422:0001:0001:02</t>
  </si>
  <si>
    <t>069B  :963022:00:------:--</t>
  </si>
  <si>
    <t>21:0868:000666</t>
  </si>
  <si>
    <t>21:0245:000420</t>
  </si>
  <si>
    <t>21:0245:000420:0001:0001:00</t>
  </si>
  <si>
    <t>069B  :963023:00:------:--</t>
  </si>
  <si>
    <t>21:0868:000667</t>
  </si>
  <si>
    <t>21:0245:000421</t>
  </si>
  <si>
    <t>21:0245:000421:0001:0001:00</t>
  </si>
  <si>
    <t>37.04</t>
  </si>
  <si>
    <t>069B  :963024:00:------:--</t>
  </si>
  <si>
    <t>21:0868:000668</t>
  </si>
  <si>
    <t>21:0245:000422:0001:0001:01</t>
  </si>
  <si>
    <t>31.44</t>
  </si>
  <si>
    <t>069B  :963025:10:------:--</t>
  </si>
  <si>
    <t>21:0868:000669</t>
  </si>
  <si>
    <t>21:0245:000423</t>
  </si>
  <si>
    <t>21:0245:000423:0001:0001:00</t>
  </si>
  <si>
    <t>27.11</t>
  </si>
  <si>
    <t>069B  :963026:20:963025:10</t>
  </si>
  <si>
    <t>21:0868:000670</t>
  </si>
  <si>
    <t>21:0245:000423:0002:0001:00</t>
  </si>
  <si>
    <t>35.9</t>
  </si>
  <si>
    <t>069B  :963027:90</t>
  </si>
  <si>
    <t>21:0868:000671</t>
  </si>
  <si>
    <t>7.61</t>
  </si>
  <si>
    <t>24.93</t>
  </si>
  <si>
    <t>068H  :975001:00:------:--:250</t>
  </si>
  <si>
    <t>21:1177:000001</t>
  </si>
  <si>
    <t>21:0246:000008</t>
  </si>
  <si>
    <t>21:0246:000008:0001:0001:00</t>
  </si>
  <si>
    <t>&lt;30</t>
  </si>
  <si>
    <t>4.446</t>
  </si>
  <si>
    <t>068H  :975002:00:------:--:250</t>
  </si>
  <si>
    <t>21:1177:000002</t>
  </si>
  <si>
    <t>21:0246:000009</t>
  </si>
  <si>
    <t>21:0246:000009:0001:0001:00</t>
  </si>
  <si>
    <t>6900</t>
  </si>
  <si>
    <t>6.536</t>
  </si>
  <si>
    <t>068H  :975003:00:------:--:250</t>
  </si>
  <si>
    <t>21:1177:000003</t>
  </si>
  <si>
    <t>21:0246:000010</t>
  </si>
  <si>
    <t>21:0246:000010:0001:0001:00</t>
  </si>
  <si>
    <t>3.64</t>
  </si>
  <si>
    <t>6.814</t>
  </si>
  <si>
    <t>068H  :975004:00:------:--:250</t>
  </si>
  <si>
    <t>21:1177:000004</t>
  </si>
  <si>
    <t>21:0246:000011</t>
  </si>
  <si>
    <t>21:0246:000011:0001:0001:00</t>
  </si>
  <si>
    <t>5.483</t>
  </si>
  <si>
    <t>068H  :975005:00:------:--:250</t>
  </si>
  <si>
    <t>21:1177:000005</t>
  </si>
  <si>
    <t>21:0246:000012</t>
  </si>
  <si>
    <t>21:0246:000012:0001:0001:00</t>
  </si>
  <si>
    <t>3.42</t>
  </si>
  <si>
    <t>&lt;300</t>
  </si>
  <si>
    <t>2.464</t>
  </si>
  <si>
    <t>068H  :975007:00:------:--:250</t>
  </si>
  <si>
    <t>21:1177:000006</t>
  </si>
  <si>
    <t>21:0246:000013</t>
  </si>
  <si>
    <t>21:0246:000013:0001:0001:00</t>
  </si>
  <si>
    <t>42.44</t>
  </si>
  <si>
    <t>068H  :975008:00:------:--:250</t>
  </si>
  <si>
    <t>21:1177:000007</t>
  </si>
  <si>
    <t>21:0246:000014</t>
  </si>
  <si>
    <t>21:0246:000014:0001:0001:00</t>
  </si>
  <si>
    <t>6.117</t>
  </si>
  <si>
    <t>068H  :975009:00:------:--:250</t>
  </si>
  <si>
    <t>21:1177:000008</t>
  </si>
  <si>
    <t>21:0246:000015</t>
  </si>
  <si>
    <t>21:0246:000015:0001:0001:00</t>
  </si>
  <si>
    <t>4.547</t>
  </si>
  <si>
    <t>069A  :975001:00:------:--:250</t>
  </si>
  <si>
    <t>21:1177:000009</t>
  </si>
  <si>
    <t>21:0246:000016</t>
  </si>
  <si>
    <t>21:0246:000016:0001:0001:00</t>
  </si>
  <si>
    <t>7.09</t>
  </si>
  <si>
    <t>069A  :975002:00:------:--:250</t>
  </si>
  <si>
    <t>21:1177:000010</t>
  </si>
  <si>
    <t>21:0246:000017</t>
  </si>
  <si>
    <t>21:0246:000017:0001:0001:00</t>
  </si>
  <si>
    <t>5300</t>
  </si>
  <si>
    <t>9.251</t>
  </si>
  <si>
    <t>069A  :975003:00:------:--:250</t>
  </si>
  <si>
    <t>21:1177:000011</t>
  </si>
  <si>
    <t>21:0246:000018</t>
  </si>
  <si>
    <t>21:0246:000018:0001:0001:00</t>
  </si>
  <si>
    <t>15.89</t>
  </si>
  <si>
    <t>069A  :975004:00:------:--:250</t>
  </si>
  <si>
    <t>21:1177:000012</t>
  </si>
  <si>
    <t>21:0246:000019</t>
  </si>
  <si>
    <t>21:0246:000019:0001:0001:00</t>
  </si>
  <si>
    <t>183</t>
  </si>
  <si>
    <t>24.69</t>
  </si>
  <si>
    <t>069A  :975005:00:------:--:250</t>
  </si>
  <si>
    <t>21:1177:000013</t>
  </si>
  <si>
    <t>21:0246:000020</t>
  </si>
  <si>
    <t>21:0246:000020:0001:0001:00</t>
  </si>
  <si>
    <t>12.47</t>
  </si>
  <si>
    <t>069A  :975006:00:------:--:250</t>
  </si>
  <si>
    <t>21:1177:000014</t>
  </si>
  <si>
    <t>21:0246:000021</t>
  </si>
  <si>
    <t>21:0246:000021:0001:0001:00</t>
  </si>
  <si>
    <t>13.23</t>
  </si>
  <si>
    <t>069A  :975007:00:------:--:250</t>
  </si>
  <si>
    <t>21:1177:000015</t>
  </si>
  <si>
    <t>21:0246:000022</t>
  </si>
  <si>
    <t>21:0246:000022:0001:0001:00</t>
  </si>
  <si>
    <t>3.19</t>
  </si>
  <si>
    <t>115</t>
  </si>
  <si>
    <t>13.24</t>
  </si>
  <si>
    <t>069A  :975008:00:------:--:250</t>
  </si>
  <si>
    <t>21:1177:000016</t>
  </si>
  <si>
    <t>21:0246:000023</t>
  </si>
  <si>
    <t>21:0246:000023:0001:0001:00</t>
  </si>
  <si>
    <t>6.974</t>
  </si>
  <si>
    <t>069A  :975009:00:------:--:250</t>
  </si>
  <si>
    <t>21:1177:000017</t>
  </si>
  <si>
    <t>21:0246:000024</t>
  </si>
  <si>
    <t>21:0246:000024:0001:0001:00</t>
  </si>
  <si>
    <t>6.301</t>
  </si>
  <si>
    <t>069A  :975010:00:------:--:250</t>
  </si>
  <si>
    <t>21:1177:000018</t>
  </si>
  <si>
    <t>21:0246:000025</t>
  </si>
  <si>
    <t>21:0246:000025:0001:0001:00</t>
  </si>
  <si>
    <t>12.61</t>
  </si>
  <si>
    <t>069A  :975011:00:------:--:250</t>
  </si>
  <si>
    <t>21:1177:000019</t>
  </si>
  <si>
    <t>21:0246:000026</t>
  </si>
  <si>
    <t>21:0246:000026:0001:0001:00</t>
  </si>
  <si>
    <t>6.721</t>
  </si>
  <si>
    <t>069A  :975012:00:------:--:250</t>
  </si>
  <si>
    <t>21:1177:000020</t>
  </si>
  <si>
    <t>21:0246:000027</t>
  </si>
  <si>
    <t>21:0246:000027:0001:0001:00</t>
  </si>
  <si>
    <t>7.204</t>
  </si>
  <si>
    <t>069A  :975013:00:------:--:250</t>
  </si>
  <si>
    <t>21:1177:000021</t>
  </si>
  <si>
    <t>21:0246:000028</t>
  </si>
  <si>
    <t>21:0246:000028:0001:0001:00</t>
  </si>
  <si>
    <t>3.43</t>
  </si>
  <si>
    <t>12.77</t>
  </si>
  <si>
    <t>069A  :975014:00:------:--:250</t>
  </si>
  <si>
    <t>21:1177:000022</t>
  </si>
  <si>
    <t>21:0246:000029</t>
  </si>
  <si>
    <t>21:0246:000029:0001:0001:00</t>
  </si>
  <si>
    <t>5.02</t>
  </si>
  <si>
    <t>069A  :975015:00:------:--:250</t>
  </si>
  <si>
    <t>21:1177:000023</t>
  </si>
  <si>
    <t>21:0246:000030</t>
  </si>
  <si>
    <t>21:0246:000030:0001:0001:00</t>
  </si>
  <si>
    <t>18.71</t>
  </si>
  <si>
    <t>069A  :975016:00:------:--:250</t>
  </si>
  <si>
    <t>21:1177:000024</t>
  </si>
  <si>
    <t>21:0246:000031</t>
  </si>
  <si>
    <t>21:0246:000031:0001:0001:00</t>
  </si>
  <si>
    <t>069A  :975017:00:------:--:250</t>
  </si>
  <si>
    <t>21:1177:000025</t>
  </si>
  <si>
    <t>21:0246:000032</t>
  </si>
  <si>
    <t>21:0246:000032:0001:0001:00</t>
  </si>
  <si>
    <t>3.13</t>
  </si>
  <si>
    <t>14.43</t>
  </si>
  <si>
    <t>069A  :975018:00:------:--:250</t>
  </si>
  <si>
    <t>21:1177:000026</t>
  </si>
  <si>
    <t>21:0246:000033</t>
  </si>
  <si>
    <t>21:0246:000033:0001:0001:00</t>
  </si>
  <si>
    <t>12.4</t>
  </si>
  <si>
    <t>069A  :975020:00:------:--:250</t>
  </si>
  <si>
    <t>21:1177:000027</t>
  </si>
  <si>
    <t>21:0246:000034</t>
  </si>
  <si>
    <t>21:0246:000034:0001:0001:00</t>
  </si>
  <si>
    <t>850</t>
  </si>
  <si>
    <t>6.88</t>
  </si>
  <si>
    <t>194</t>
  </si>
  <si>
    <t>069A  :975021:00:------:--:250</t>
  </si>
  <si>
    <t>21:1177:000028</t>
  </si>
  <si>
    <t>21:0246:000035</t>
  </si>
  <si>
    <t>21:0246:000035:0001:0001:00</t>
  </si>
  <si>
    <t>2.45</t>
  </si>
  <si>
    <t>6.908</t>
  </si>
  <si>
    <t>069A  :975022:00:------:--:250</t>
  </si>
  <si>
    <t>21:1177:000029</t>
  </si>
  <si>
    <t>21:0246:000036</t>
  </si>
  <si>
    <t>21:0246:000036:0001:0001:00</t>
  </si>
  <si>
    <t>4.156</t>
  </si>
  <si>
    <t>069A  :975023:90:250</t>
  </si>
  <si>
    <t>21:1177:000030</t>
  </si>
  <si>
    <t>16.64</t>
  </si>
  <si>
    <t>069B  :975001:00:------:--:250</t>
  </si>
  <si>
    <t>21:1177:000031</t>
  </si>
  <si>
    <t>21:0246:000037</t>
  </si>
  <si>
    <t>21:0246:000037:0001:0001:00</t>
  </si>
  <si>
    <t>4.46</t>
  </si>
  <si>
    <t>19.72</t>
  </si>
  <si>
    <t>069B  :975002:00:------:--:250</t>
  </si>
  <si>
    <t>21:1177:000032</t>
  </si>
  <si>
    <t>21:0246:000038</t>
  </si>
  <si>
    <t>21:0246:000038:0001:0001:00</t>
  </si>
  <si>
    <t>4.82</t>
  </si>
  <si>
    <t>3.513</t>
  </si>
  <si>
    <t>069B  :975003:00:------:--:250</t>
  </si>
  <si>
    <t>21:1177:000033</t>
  </si>
  <si>
    <t>21:0246:000039</t>
  </si>
  <si>
    <t>21:0246:000039:0001:0001:00</t>
  </si>
  <si>
    <t>3.591</t>
  </si>
  <si>
    <t>069B  :975004:00:------:--:250</t>
  </si>
  <si>
    <t>21:1177:000034</t>
  </si>
  <si>
    <t>21:0246:000040</t>
  </si>
  <si>
    <t>21:0246:000040:0001:0001:00</t>
  </si>
  <si>
    <t>19.11</t>
  </si>
  <si>
    <t>069B  :975005:00:------:--:250</t>
  </si>
  <si>
    <t>21:1177:000035</t>
  </si>
  <si>
    <t>21:0246:000041</t>
  </si>
  <si>
    <t>21:0246:000041:0001:0001:00</t>
  </si>
  <si>
    <t>4.11</t>
  </si>
  <si>
    <t>7.31</t>
  </si>
  <si>
    <t>069B  :975006:00:------:--:250</t>
  </si>
  <si>
    <t>21:1177:000036</t>
  </si>
  <si>
    <t>21:0246:000042</t>
  </si>
  <si>
    <t>21:0246:000042:0001:0001:00</t>
  </si>
  <si>
    <t>4.45</t>
  </si>
  <si>
    <t>069B  :975007:00:------:--:250</t>
  </si>
  <si>
    <t>21:1177:000037</t>
  </si>
  <si>
    <t>21:0246:000043</t>
  </si>
  <si>
    <t>21:0246:000043:0001:0001:00</t>
  </si>
  <si>
    <t>7.005</t>
  </si>
  <si>
    <t>069B  :975008:00:------:--:250</t>
  </si>
  <si>
    <t>21:1177:000038</t>
  </si>
  <si>
    <t>21:0246:000044</t>
  </si>
  <si>
    <t>21:0246:000044:0001:0001:00</t>
  </si>
  <si>
    <t>4.87</t>
  </si>
  <si>
    <t>&lt;48</t>
  </si>
  <si>
    <t>5.884</t>
  </si>
  <si>
    <t>069B  :975009:00:------:--:250</t>
  </si>
  <si>
    <t>21:1177:000039</t>
  </si>
  <si>
    <t>21:0246:000045</t>
  </si>
  <si>
    <t>21:0246:000045:0001:0001:00</t>
  </si>
  <si>
    <t>3.99</t>
  </si>
  <si>
    <t>&lt;37</t>
  </si>
  <si>
    <t>8.139</t>
  </si>
  <si>
    <t>069B  :975010:00:------:--:250</t>
  </si>
  <si>
    <t>21:1177:000040</t>
  </si>
  <si>
    <t>21:0246:000046</t>
  </si>
  <si>
    <t>21:0246:000046:0001:0001:00</t>
  </si>
  <si>
    <t>3.92</t>
  </si>
  <si>
    <t>6.947</t>
  </si>
  <si>
    <t>069B  :975011:00:------:--:250</t>
  </si>
  <si>
    <t>21:1177:000041</t>
  </si>
  <si>
    <t>21:0246:000047</t>
  </si>
  <si>
    <t>21:0246:000047:0001:0001:00</t>
  </si>
  <si>
    <t>5.29</t>
  </si>
  <si>
    <t>069B  :975012:00:------:--:250</t>
  </si>
  <si>
    <t>21:1177:000042</t>
  </si>
  <si>
    <t>21:0246:000048</t>
  </si>
  <si>
    <t>21:0246:000048:0001:0001:00</t>
  </si>
  <si>
    <t>069B  :975013:00:------:--:250</t>
  </si>
  <si>
    <t>21:1177:000043</t>
  </si>
  <si>
    <t>21:0246:000049</t>
  </si>
  <si>
    <t>21:0246:000049:0001:0001:00</t>
  </si>
  <si>
    <t>4.79</t>
  </si>
  <si>
    <t>069B  :975014:00:------:--:250</t>
  </si>
  <si>
    <t>21:1177:000044</t>
  </si>
  <si>
    <t>21:0246:000050</t>
  </si>
  <si>
    <t>21:0246:000050:0001:0001:00</t>
  </si>
  <si>
    <t>069B  :975015:00:------:--:250</t>
  </si>
  <si>
    <t>21:1177:000045</t>
  </si>
  <si>
    <t>21:0246:000051</t>
  </si>
  <si>
    <t>21:0246:000051:0001:0001:00</t>
  </si>
  <si>
    <t>4.17</t>
  </si>
  <si>
    <t>069B  :975016:00:------:--:250</t>
  </si>
  <si>
    <t>21:1177:000046</t>
  </si>
  <si>
    <t>21:0246:000052</t>
  </si>
  <si>
    <t>21:0246:000052:0001:0001:00</t>
  </si>
  <si>
    <t>12.48</t>
  </si>
  <si>
    <t>069B  :975017:00:------:--:250</t>
  </si>
  <si>
    <t>21:1177:000047</t>
  </si>
  <si>
    <t>21:0246:000053</t>
  </si>
  <si>
    <t>21:0246:000053:0001:0001:00</t>
  </si>
  <si>
    <t>5.95</t>
  </si>
  <si>
    <t>069B  :975018:00:------:--:250</t>
  </si>
  <si>
    <t>21:1177:000048</t>
  </si>
  <si>
    <t>21:0246:000054</t>
  </si>
  <si>
    <t>21:0246:000054:0001:0001:00</t>
  </si>
  <si>
    <t>3.89</t>
  </si>
  <si>
    <t>7.069</t>
  </si>
  <si>
    <t>069B  :975019:00:------:--:250</t>
  </si>
  <si>
    <t>21:1177:000049</t>
  </si>
  <si>
    <t>21:0246:000055</t>
  </si>
  <si>
    <t>21:0246:000055:0001:0001:00</t>
  </si>
  <si>
    <t>4.65</t>
  </si>
  <si>
    <t>6.587</t>
  </si>
  <si>
    <t>069B  :975020:00:------:--:250</t>
  </si>
  <si>
    <t>21:1177:000050</t>
  </si>
  <si>
    <t>21:0246:000056</t>
  </si>
  <si>
    <t>21:0246:000056:0001:0001:00</t>
  </si>
  <si>
    <t>12.08</t>
  </si>
  <si>
    <t>069B  :975021:90:250</t>
  </si>
  <si>
    <t>21:1177:000051</t>
  </si>
  <si>
    <t>11.93</t>
  </si>
  <si>
    <t>079A  :975001:00:------:--:250</t>
  </si>
  <si>
    <t>21:1177:000052</t>
  </si>
  <si>
    <t>21:0246:000057</t>
  </si>
  <si>
    <t>21:0246:000057:0001:0001:00</t>
  </si>
  <si>
    <t>4.55</t>
  </si>
  <si>
    <t>20.81</t>
  </si>
  <si>
    <t>079A  :975002:00:------:--:250</t>
  </si>
  <si>
    <t>21:1177:000053</t>
  </si>
  <si>
    <t>21:0246:000058</t>
  </si>
  <si>
    <t>21:0246:000058:0001:0001:00</t>
  </si>
  <si>
    <t>4.85</t>
  </si>
  <si>
    <t>6.041</t>
  </si>
  <si>
    <t>079A  :975003:00:------:--:250</t>
  </si>
  <si>
    <t>21:1177:000054</t>
  </si>
  <si>
    <t>21:0246:000059</t>
  </si>
  <si>
    <t>21:0246:000059:0001:0001:00</t>
  </si>
  <si>
    <t>5.54</t>
  </si>
  <si>
    <t>135</t>
  </si>
  <si>
    <t>14.89</t>
  </si>
  <si>
    <t>079A  :975004:00:------:--:250</t>
  </si>
  <si>
    <t>21:1177:000055</t>
  </si>
  <si>
    <t>21:0246:000060</t>
  </si>
  <si>
    <t>21:0246:000060:0001:0001:00</t>
  </si>
  <si>
    <t>079A  :975005:90:250</t>
  </si>
  <si>
    <t>21:1177:000056</t>
  </si>
  <si>
    <t>4.18</t>
  </si>
  <si>
    <t>17.01</t>
  </si>
  <si>
    <t>068H  :975001:00:------:--:035</t>
  </si>
  <si>
    <t>21:1177:000057</t>
  </si>
  <si>
    <t>21:0246:000008:0001:0004:00</t>
  </si>
  <si>
    <t>45.21</t>
  </si>
  <si>
    <t>068H  :975002:00:------:--:035</t>
  </si>
  <si>
    <t>21:1177:000058</t>
  </si>
  <si>
    <t>21:0246:000009:0001:0004:00</t>
  </si>
  <si>
    <t>37.73</t>
  </si>
  <si>
    <t>068H  :975003:00:------:--:035</t>
  </si>
  <si>
    <t>21:1177:000059</t>
  </si>
  <si>
    <t>21:0246:000010:0001:0004:00</t>
  </si>
  <si>
    <t>42.07</t>
  </si>
  <si>
    <t>068H  :975004:00:------:--:035</t>
  </si>
  <si>
    <t>21:1177:000060</t>
  </si>
  <si>
    <t>21:0246:000011:0001:0004:00</t>
  </si>
  <si>
    <t>0.01</t>
  </si>
  <si>
    <t>45.41</t>
  </si>
  <si>
    <t>068H  :975005:00:------:--:035</t>
  </si>
  <si>
    <t>21:1177:000061</t>
  </si>
  <si>
    <t>21:0246:000012:0001:0004:00</t>
  </si>
  <si>
    <t>38.64</t>
  </si>
  <si>
    <t>068H  :975007:00:------:--:035</t>
  </si>
  <si>
    <t>21:1177:000062</t>
  </si>
  <si>
    <t>21:0246:000013:0001:0004:00</t>
  </si>
  <si>
    <t>409</t>
  </si>
  <si>
    <t>36.41</t>
  </si>
  <si>
    <t>068H  :975008:00:------:--:035</t>
  </si>
  <si>
    <t>21:1177:000063</t>
  </si>
  <si>
    <t>21:0246:000014:0001:0004:00</t>
  </si>
  <si>
    <t>44.67</t>
  </si>
  <si>
    <t>068H  :975009:00:------:--:035</t>
  </si>
  <si>
    <t>21:1177:000064</t>
  </si>
  <si>
    <t>21:0246:000015:0001:0004:00</t>
  </si>
  <si>
    <t>48.89</t>
  </si>
  <si>
    <t>069A  :975001:00:------:--:035</t>
  </si>
  <si>
    <t>21:1177:000065</t>
  </si>
  <si>
    <t>21:0246:000016:0001:0004:00</t>
  </si>
  <si>
    <t>069A  :975002:00:------:--:035</t>
  </si>
  <si>
    <t>21:1177:000066</t>
  </si>
  <si>
    <t>21:0246:000017:0001:0004:00</t>
  </si>
  <si>
    <t>31.96</t>
  </si>
  <si>
    <t>069A  :975003:00:------:--:035</t>
  </si>
  <si>
    <t>21:1177:000067</t>
  </si>
  <si>
    <t>21:0246:000018:0001:0004:00</t>
  </si>
  <si>
    <t>24.96</t>
  </si>
  <si>
    <t>069A  :975004:00:------:--:035</t>
  </si>
  <si>
    <t>21:1177:000068</t>
  </si>
  <si>
    <t>21:0246:000019:0001:0004:00</t>
  </si>
  <si>
    <t>41.39</t>
  </si>
  <si>
    <t>069A  :975005:00:------:--:035</t>
  </si>
  <si>
    <t>21:1177:000069</t>
  </si>
  <si>
    <t>21:0246:000020:0001:0004:00</t>
  </si>
  <si>
    <t>37.03</t>
  </si>
  <si>
    <t>069A  :975006:00:------:--:035</t>
  </si>
  <si>
    <t>21:1177:000070</t>
  </si>
  <si>
    <t>21:0246:000021:0001:0004:00</t>
  </si>
  <si>
    <t>36.66</t>
  </si>
  <si>
    <t>069A  :975007:00:------:--:035</t>
  </si>
  <si>
    <t>21:1177:000071</t>
  </si>
  <si>
    <t>21:0246:000022:0001:0004:00</t>
  </si>
  <si>
    <t>44.76</t>
  </si>
  <si>
    <t>069A  :975008:00:------:--:035</t>
  </si>
  <si>
    <t>21:1177:000072</t>
  </si>
  <si>
    <t>21:0246:000023:0001:0004:00</t>
  </si>
  <si>
    <t>43.07</t>
  </si>
  <si>
    <t>069A  :975009:00:------:--:035</t>
  </si>
  <si>
    <t>21:1177:000073</t>
  </si>
  <si>
    <t>21:0246:000024:0001:0004:00</t>
  </si>
  <si>
    <t>40.12</t>
  </si>
  <si>
    <t>069A  :975010:00:------:--:035</t>
  </si>
  <si>
    <t>21:1177:000074</t>
  </si>
  <si>
    <t>21:0246:000025:0001:0004:00</t>
  </si>
  <si>
    <t>069A  :975011:00:------:--:035</t>
  </si>
  <si>
    <t>21:1177:000075</t>
  </si>
  <si>
    <t>21:0246:000026:0001:0004:00</t>
  </si>
  <si>
    <t>44.98</t>
  </si>
  <si>
    <t>069A  :975012:00:------:--:035</t>
  </si>
  <si>
    <t>21:1177:000076</t>
  </si>
  <si>
    <t>21:0246:000027:0001:0004:00</t>
  </si>
  <si>
    <t>39.39</t>
  </si>
  <si>
    <t>069A  :975013:00:------:--:035</t>
  </si>
  <si>
    <t>21:1177:000077</t>
  </si>
  <si>
    <t>21:0246:000028:0001:0004:00</t>
  </si>
  <si>
    <t>069A  :975014:00:------:--:035</t>
  </si>
  <si>
    <t>21:1177:000078</t>
  </si>
  <si>
    <t>21:0246:000029:0001:0004:00</t>
  </si>
  <si>
    <t>42.7</t>
  </si>
  <si>
    <t>069A  :975015:00:------:--:035</t>
  </si>
  <si>
    <t>21:1177:000079</t>
  </si>
  <si>
    <t>21:0246:000030:0001:0004:00</t>
  </si>
  <si>
    <t>39.37</t>
  </si>
  <si>
    <t>069A  :975016:00:------:--:035</t>
  </si>
  <si>
    <t>21:1177:000080</t>
  </si>
  <si>
    <t>21:0246:000031:0001:0004:00</t>
  </si>
  <si>
    <t>33.79</t>
  </si>
  <si>
    <t>069A  :975017:00:------:--:035</t>
  </si>
  <si>
    <t>21:1177:000081</t>
  </si>
  <si>
    <t>21:0246:000032:0001:0004:00</t>
  </si>
  <si>
    <t>43.42</t>
  </si>
  <si>
    <t>069A  :975018:00:------:--:035</t>
  </si>
  <si>
    <t>21:1177:000082</t>
  </si>
  <si>
    <t>21:0246:000033:0001:0004:00</t>
  </si>
  <si>
    <t>35.74</t>
  </si>
  <si>
    <t>069A  :975020:00:------:--:035</t>
  </si>
  <si>
    <t>21:1177:000083</t>
  </si>
  <si>
    <t>21:0246:000034:0001:0004:00</t>
  </si>
  <si>
    <t>1.39</t>
  </si>
  <si>
    <t>41.61</t>
  </si>
  <si>
    <t>069A  :975021:00:------:--:035</t>
  </si>
  <si>
    <t>21:1177:000084</t>
  </si>
  <si>
    <t>21:0246:000035:0001:0004:00</t>
  </si>
  <si>
    <t>42.77</t>
  </si>
  <si>
    <t>069A  :975022:00:------:--:035</t>
  </si>
  <si>
    <t>21:1177:000085</t>
  </si>
  <si>
    <t>21:0246:000036:0001:0004:00</t>
  </si>
  <si>
    <t>31.45</t>
  </si>
  <si>
    <t>069A  :975023:90:035</t>
  </si>
  <si>
    <t>21:1177:000086</t>
  </si>
  <si>
    <t>069B  :975001:00:------:--:035</t>
  </si>
  <si>
    <t>21:1177:000087</t>
  </si>
  <si>
    <t>21:0246:000037:0001:0004:00</t>
  </si>
  <si>
    <t>46.37</t>
  </si>
  <si>
    <t>069B  :975002:00:------:--:035</t>
  </si>
  <si>
    <t>21:1177:000088</t>
  </si>
  <si>
    <t>21:0246:000038:0001:0004:00</t>
  </si>
  <si>
    <t>46.33</t>
  </si>
  <si>
    <t>069B  :975003:00:------:--:035</t>
  </si>
  <si>
    <t>21:1177:000089</t>
  </si>
  <si>
    <t>21:0246:000039:0001:0004:00</t>
  </si>
  <si>
    <t>&lt;0.01</t>
  </si>
  <si>
    <t>38.05</t>
  </si>
  <si>
    <t>069B  :975004:00:------:--:035</t>
  </si>
  <si>
    <t>21:1177:000090</t>
  </si>
  <si>
    <t>21:0246:000040:0001:0004:00</t>
  </si>
  <si>
    <t>44.22</t>
  </si>
  <si>
    <t>069B  :975005:00:------:--:035</t>
  </si>
  <si>
    <t>21:1177:000091</t>
  </si>
  <si>
    <t>21:0246:000041:0001:0004:00</t>
  </si>
  <si>
    <t>43.69</t>
  </si>
  <si>
    <t>069B  :975006:00:------:--:035</t>
  </si>
  <si>
    <t>21:1177:000092</t>
  </si>
  <si>
    <t>21:0246:000042:0001:0004:00</t>
  </si>
  <si>
    <t>43.12</t>
  </si>
  <si>
    <t>069B  :975007:00:------:--:035</t>
  </si>
  <si>
    <t>21:1177:000093</t>
  </si>
  <si>
    <t>21:0246:000043:0001:0004:00</t>
  </si>
  <si>
    <t>37.82</t>
  </si>
  <si>
    <t>069B  :975008:00:------:--:035</t>
  </si>
  <si>
    <t>21:1177:000094</t>
  </si>
  <si>
    <t>21:0246:000044:0001:0004:00</t>
  </si>
  <si>
    <t>35.27</t>
  </si>
  <si>
    <t>069B  :975009:00:------:--:035</t>
  </si>
  <si>
    <t>21:1177:000095</t>
  </si>
  <si>
    <t>21:0246:000045:0001:0004:00</t>
  </si>
  <si>
    <t>3.35</t>
  </si>
  <si>
    <t>43.02</t>
  </si>
  <si>
    <t>069B  :975010:00:------:--:035</t>
  </si>
  <si>
    <t>21:1177:000096</t>
  </si>
  <si>
    <t>21:0246:000046:0001:0004:00</t>
  </si>
  <si>
    <t>43.7</t>
  </si>
  <si>
    <t>069B  :975011:00:------:--:035</t>
  </si>
  <si>
    <t>21:1177:000097</t>
  </si>
  <si>
    <t>21:0246:000047:0001:0004:00</t>
  </si>
  <si>
    <t>46.07</t>
  </si>
  <si>
    <t>069B  :975012:00:------:--:035</t>
  </si>
  <si>
    <t>21:1177:000098</t>
  </si>
  <si>
    <t>21:0246:000048:0001:0004:00</t>
  </si>
  <si>
    <t>42.63</t>
  </si>
  <si>
    <t>069B  :975013:00:------:--:035</t>
  </si>
  <si>
    <t>21:1177:000099</t>
  </si>
  <si>
    <t>21:0246:000049:0001:0004:00</t>
  </si>
  <si>
    <t>069B  :975014:00:------:--:035</t>
  </si>
  <si>
    <t>21:1177:000100</t>
  </si>
  <si>
    <t>21:0246:000050:0001:0004:00</t>
  </si>
  <si>
    <t>38.67</t>
  </si>
  <si>
    <t>069B  :975015:00:------:--:035</t>
  </si>
  <si>
    <t>21:1177:000101</t>
  </si>
  <si>
    <t>21:0246:000051:0001:0004:00</t>
  </si>
  <si>
    <t>36.75</t>
  </si>
  <si>
    <t>069B  :975016:00:------:--:035</t>
  </si>
  <si>
    <t>21:1177:000102</t>
  </si>
  <si>
    <t>21:0246:000052:0001:0004:00</t>
  </si>
  <si>
    <t>38.88</t>
  </si>
  <si>
    <t>069B  :975017:00:------:--:035</t>
  </si>
  <si>
    <t>21:1177:000103</t>
  </si>
  <si>
    <t>21:0246:000053:0001:0004:00</t>
  </si>
  <si>
    <t>44.18</t>
  </si>
  <si>
    <t>069B  :975018:00:------:--:035</t>
  </si>
  <si>
    <t>21:1177:000104</t>
  </si>
  <si>
    <t>21:0246:000054:0001:0004:00</t>
  </si>
  <si>
    <t>46.43</t>
  </si>
  <si>
    <t>069B  :975019:00:------:--:035</t>
  </si>
  <si>
    <t>21:1177:000105</t>
  </si>
  <si>
    <t>21:0246:000055:0001:0004:00</t>
  </si>
  <si>
    <t>44.35</t>
  </si>
  <si>
    <t>069B  :975020:00:------:--:035</t>
  </si>
  <si>
    <t>21:1177:000106</t>
  </si>
  <si>
    <t>21:0246:000056:0001:0004:00</t>
  </si>
  <si>
    <t>41.02</t>
  </si>
  <si>
    <t>069B  :975021:90:035</t>
  </si>
  <si>
    <t>21:1177:000107</t>
  </si>
  <si>
    <t>16.7</t>
  </si>
  <si>
    <t>079A  :975001:00:------:--:035</t>
  </si>
  <si>
    <t>21:1177:000108</t>
  </si>
  <si>
    <t>21:0246:000057:0001:0004:00</t>
  </si>
  <si>
    <t>079A  :975002:00:------:--:035</t>
  </si>
  <si>
    <t>21:1177:000109</t>
  </si>
  <si>
    <t>21:0246:000058:0001:0004:00</t>
  </si>
  <si>
    <t>40.24</t>
  </si>
  <si>
    <t>079A  :975003:00:------:--:035</t>
  </si>
  <si>
    <t>21:1177:000110</t>
  </si>
  <si>
    <t>21:0246:000059:0001:0004:00</t>
  </si>
  <si>
    <t>38.95</t>
  </si>
  <si>
    <t>079A  :975004:00:------:--:035</t>
  </si>
  <si>
    <t>21:1177:000111</t>
  </si>
  <si>
    <t>21:0246:000060:0001:0004:00</t>
  </si>
  <si>
    <t>42.99</t>
  </si>
  <si>
    <t>079A  :975005:90:035</t>
  </si>
  <si>
    <t>21:1177:000112</t>
  </si>
  <si>
    <t>4.88</t>
  </si>
  <si>
    <t>19.67</t>
  </si>
  <si>
    <t>068H  :975001:00:------:--:080</t>
  </si>
  <si>
    <t>21:1177:000113</t>
  </si>
  <si>
    <t>21:0246:000008:0001:0002:00</t>
  </si>
  <si>
    <t>2.731</t>
  </si>
  <si>
    <t>068H  :975002:00:------:--:080</t>
  </si>
  <si>
    <t>21:1177:000114</t>
  </si>
  <si>
    <t>21:0246:000009:0001:0002:00</t>
  </si>
  <si>
    <t>19.87</t>
  </si>
  <si>
    <t>068H  :975003:00:------:--:080</t>
  </si>
  <si>
    <t>21:1177:000115</t>
  </si>
  <si>
    <t>21:0246:000010:0001:0002:00</t>
  </si>
  <si>
    <t>42.75</t>
  </si>
  <si>
    <t>068H  :975004:00:------:--:080</t>
  </si>
  <si>
    <t>21:1177:000116</t>
  </si>
  <si>
    <t>21:0246:000011:0001:0002:00</t>
  </si>
  <si>
    <t>31.06</t>
  </si>
  <si>
    <t>068H  :975005:00:------:--:080</t>
  </si>
  <si>
    <t>21:1177:000117</t>
  </si>
  <si>
    <t>21:0246:000012:0001:0002:00</t>
  </si>
  <si>
    <t>20.25</t>
  </si>
  <si>
    <t>068H  :975007:00:------:--:080</t>
  </si>
  <si>
    <t>21:1177:000118</t>
  </si>
  <si>
    <t>21:0246:000013:0001:0002:00</t>
  </si>
  <si>
    <t>43.52</t>
  </si>
  <si>
    <t>068H  :975008:00:------:--:080</t>
  </si>
  <si>
    <t>21:1177:000119</t>
  </si>
  <si>
    <t>21:0246:000014:0001:0002:00</t>
  </si>
  <si>
    <t>17.2</t>
  </si>
  <si>
    <t>068H  :975009:00:------:--:080</t>
  </si>
  <si>
    <t>21:1177:000120</t>
  </si>
  <si>
    <t>21:0246:000015:0001:0002:00</t>
  </si>
  <si>
    <t>6.218</t>
  </si>
  <si>
    <t>069A  :975001:00:------:--:080</t>
  </si>
  <si>
    <t>21:1177:000121</t>
  </si>
  <si>
    <t>21:0246:000016:0001:0002:00</t>
  </si>
  <si>
    <t>069A  :975002:00:------:--:080</t>
  </si>
  <si>
    <t>21:1177:000122</t>
  </si>
  <si>
    <t>21:0246:000017:0001:0002:00</t>
  </si>
  <si>
    <t>12.28</t>
  </si>
  <si>
    <t>069A  :975003:00:------:--:080</t>
  </si>
  <si>
    <t>21:1177:000123</t>
  </si>
  <si>
    <t>21:0246:000018:0001:0002:00</t>
  </si>
  <si>
    <t>30.84</t>
  </si>
  <si>
    <t>069A  :975004:00:------:--:080</t>
  </si>
  <si>
    <t>21:1177:000124</t>
  </si>
  <si>
    <t>21:0246:000019:0001:0002:00</t>
  </si>
  <si>
    <t>1.99</t>
  </si>
  <si>
    <t>27.38</t>
  </si>
  <si>
    <t>069A  :975005:00:------:--:080</t>
  </si>
  <si>
    <t>21:1177:000125</t>
  </si>
  <si>
    <t>21:0246:000020:0001:0002:00</t>
  </si>
  <si>
    <t>28.19</t>
  </si>
  <si>
    <t>069A  :975006:00:------:--:080</t>
  </si>
  <si>
    <t>21:1177:000126</t>
  </si>
  <si>
    <t>21:0246:000021:0001:0002:00</t>
  </si>
  <si>
    <t>069A  :975007:00:------:--:080</t>
  </si>
  <si>
    <t>21:1177:000127</t>
  </si>
  <si>
    <t>21:0246:000022:0001:0002:00</t>
  </si>
  <si>
    <t>13.93</t>
  </si>
  <si>
    <t>069A  :975008:00:------:--:080</t>
  </si>
  <si>
    <t>21:1177:000128</t>
  </si>
  <si>
    <t>21:0246:000023:0001:0002:00</t>
  </si>
  <si>
    <t>069A  :975009:00:------:--:080</t>
  </si>
  <si>
    <t>21:1177:000129</t>
  </si>
  <si>
    <t>21:0246:000024:0001:0002:00</t>
  </si>
  <si>
    <t>34.37</t>
  </si>
  <si>
    <t>069A  :975010:00:------:--:080</t>
  </si>
  <si>
    <t>21:1177:000130</t>
  </si>
  <si>
    <t>21:0246:000025:0001:0002:00</t>
  </si>
  <si>
    <t>38.81</t>
  </si>
  <si>
    <t>069A  :975011:00:------:--:080</t>
  </si>
  <si>
    <t>21:1177:000131</t>
  </si>
  <si>
    <t>21:0246:000026:0001:0002:00</t>
  </si>
  <si>
    <t>069A  :975012:00:------:--:080</t>
  </si>
  <si>
    <t>21:1177:000132</t>
  </si>
  <si>
    <t>21:0246:000027:0001:0002:00</t>
  </si>
  <si>
    <t>8600</t>
  </si>
  <si>
    <t>21.53</t>
  </si>
  <si>
    <t>069A  :975013:00:------:--:080</t>
  </si>
  <si>
    <t>21:1177:000133</t>
  </si>
  <si>
    <t>21:0246:000028:0001:0002:00</t>
  </si>
  <si>
    <t>23.38</t>
  </si>
  <si>
    <t>069A  :975014:00:------:--:080</t>
  </si>
  <si>
    <t>21:1177:000134</t>
  </si>
  <si>
    <t>21:0246:000029:0001:0002:00</t>
  </si>
  <si>
    <t>23.91</t>
  </si>
  <si>
    <t>069A  :975015:00:------:--:080</t>
  </si>
  <si>
    <t>21:1177:000135</t>
  </si>
  <si>
    <t>21:0246:000030:0001:0002:00</t>
  </si>
  <si>
    <t>069A  :975016:00:------:--:080</t>
  </si>
  <si>
    <t>21:1177:000136</t>
  </si>
  <si>
    <t>21:0246:000031:0001:0002:00</t>
  </si>
  <si>
    <t>19.2</t>
  </si>
  <si>
    <t>069A  :975017:00:------:--:080</t>
  </si>
  <si>
    <t>21:1177:000137</t>
  </si>
  <si>
    <t>21:0246:000032:0001:0002:00</t>
  </si>
  <si>
    <t>41.47</t>
  </si>
  <si>
    <t>069A  :975018:00:------:--:080</t>
  </si>
  <si>
    <t>21:1177:000138</t>
  </si>
  <si>
    <t>21:0246:000033:0001:0002:00</t>
  </si>
  <si>
    <t>20.37</t>
  </si>
  <si>
    <t>069A  :975020:00:------:--:080</t>
  </si>
  <si>
    <t>21:1177:000139</t>
  </si>
  <si>
    <t>21:0246:000034:0001:0002:00</t>
  </si>
  <si>
    <t>30.38</t>
  </si>
  <si>
    <t>069A  :975021:00:------:--:080</t>
  </si>
  <si>
    <t>21:1177:000140</t>
  </si>
  <si>
    <t>21:0246:000035:0001:0002:00</t>
  </si>
  <si>
    <t>27.74</t>
  </si>
  <si>
    <t>069A  :975022:00:------:--:080</t>
  </si>
  <si>
    <t>21:1177:000141</t>
  </si>
  <si>
    <t>21:0246:000036:0001:0002:00</t>
  </si>
  <si>
    <t>28.41</t>
  </si>
  <si>
    <t>069A  :975023:90:080</t>
  </si>
  <si>
    <t>21:1177:000142</t>
  </si>
  <si>
    <t>4.34</t>
  </si>
  <si>
    <t>19.34</t>
  </si>
  <si>
    <t>069B  :975001:00:------:--:080</t>
  </si>
  <si>
    <t>21:1177:000143</t>
  </si>
  <si>
    <t>21:0246:000037:0001:0002:00</t>
  </si>
  <si>
    <t>38.21</t>
  </si>
  <si>
    <t>069B  :975002:00:------:--:080</t>
  </si>
  <si>
    <t>21:1177:000144</t>
  </si>
  <si>
    <t>21:0246:000038:0001:0002:00</t>
  </si>
  <si>
    <t>36.55</t>
  </si>
  <si>
    <t>069B  :975003:00:------:--:080</t>
  </si>
  <si>
    <t>21:1177:000145</t>
  </si>
  <si>
    <t>21:0246:000039:0001:0002:00</t>
  </si>
  <si>
    <t>41.19</t>
  </si>
  <si>
    <t>069B  :975004:00:------:--:080</t>
  </si>
  <si>
    <t>21:1177:000146</t>
  </si>
  <si>
    <t>21:0246:000040:0001:0002:00</t>
  </si>
  <si>
    <t>35.98</t>
  </si>
  <si>
    <t>069B  :975005:00:------:--:080</t>
  </si>
  <si>
    <t>21:1177:000147</t>
  </si>
  <si>
    <t>21:0246:000041:0001:0002:00</t>
  </si>
  <si>
    <t>069B  :975006:00:------:--:080</t>
  </si>
  <si>
    <t>21:1177:000148</t>
  </si>
  <si>
    <t>21:0246:000042:0001:0002:00</t>
  </si>
  <si>
    <t>38.85</t>
  </si>
  <si>
    <t>069B  :975007:00:------:--:080</t>
  </si>
  <si>
    <t>21:1177:000149</t>
  </si>
  <si>
    <t>21:0246:000043:0001:0002:00</t>
  </si>
  <si>
    <t>39.27</t>
  </si>
  <si>
    <t>069B  :975008:00:------:--:080</t>
  </si>
  <si>
    <t>21:1177:000150</t>
  </si>
  <si>
    <t>21:0246:000044:0001:0002:00</t>
  </si>
  <si>
    <t>32.4</t>
  </si>
  <si>
    <t>069B  :975009:00:------:--:080</t>
  </si>
  <si>
    <t>21:1177:000151</t>
  </si>
  <si>
    <t>21:0246:000045:0001:0002:00</t>
  </si>
  <si>
    <t>3.08</t>
  </si>
  <si>
    <t>24.16</t>
  </si>
  <si>
    <t>069B  :975010:00:------:--:080</t>
  </si>
  <si>
    <t>21:1177:000152</t>
  </si>
  <si>
    <t>21:0246:000046:0001:0002:00</t>
  </si>
  <si>
    <t>38.86</t>
  </si>
  <si>
    <t>069B  :975011:00:------:--:080</t>
  </si>
  <si>
    <t>21:1177:000153</t>
  </si>
  <si>
    <t>21:0246:000047:0001:0002:00</t>
  </si>
  <si>
    <t>37.97</t>
  </si>
  <si>
    <t>069B  :975012:00:------:--:080</t>
  </si>
  <si>
    <t>21:1177:000154</t>
  </si>
  <si>
    <t>21:0246:000048:0001:0002:00</t>
  </si>
  <si>
    <t>35.04</t>
  </si>
  <si>
    <t>069B  :975013:00:------:--:080</t>
  </si>
  <si>
    <t>21:1177:000155</t>
  </si>
  <si>
    <t>21:0246:000049:0001:0002:00</t>
  </si>
  <si>
    <t>069B  :975014:00:------:--:080</t>
  </si>
  <si>
    <t>21:1177:000156</t>
  </si>
  <si>
    <t>21:0246:000050:0001:0002:00</t>
  </si>
  <si>
    <t>38.12</t>
  </si>
  <si>
    <t>069B  :975015:00:------:--:080</t>
  </si>
  <si>
    <t>21:1177:000157</t>
  </si>
  <si>
    <t>21:0246:000051:0001:0002:00</t>
  </si>
  <si>
    <t>28.04</t>
  </si>
  <si>
    <t>069B  :975016:00:------:--:080</t>
  </si>
  <si>
    <t>21:1177:000158</t>
  </si>
  <si>
    <t>21:0246:000052:0001:0002:00</t>
  </si>
  <si>
    <t>41.92</t>
  </si>
  <si>
    <t>069B  :975017:00:------:--:080</t>
  </si>
  <si>
    <t>21:1177:000159</t>
  </si>
  <si>
    <t>21:0246:000053:0001:0002:00</t>
  </si>
  <si>
    <t>45.15</t>
  </si>
  <si>
    <t>069B  :975018:00:------:--:080</t>
  </si>
  <si>
    <t>21:1177:000160</t>
  </si>
  <si>
    <t>21:0246:000054:0001:0002:00</t>
  </si>
  <si>
    <t>38.98</t>
  </si>
  <si>
    <t>069B  :975019:00:------:--:080</t>
  </si>
  <si>
    <t>21:1177:000161</t>
  </si>
  <si>
    <t>21:0246:000055:0001:0002:00</t>
  </si>
  <si>
    <t>069B  :975020:00:------:--:080</t>
  </si>
  <si>
    <t>21:1177:000162</t>
  </si>
  <si>
    <t>21:0246:000056:0001:0002:00</t>
  </si>
  <si>
    <t>38.69</t>
  </si>
  <si>
    <t>069B  :975021:90:080</t>
  </si>
  <si>
    <t>21:1177:000163</t>
  </si>
  <si>
    <t>19.48</t>
  </si>
  <si>
    <t>079A  :975001:00:------:--:080</t>
  </si>
  <si>
    <t>21:1177:000164</t>
  </si>
  <si>
    <t>21:0246:000057:0001:0002:00</t>
  </si>
  <si>
    <t>32.93</t>
  </si>
  <si>
    <t>079A  :975002:00:------:--:080</t>
  </si>
  <si>
    <t>21:1177:000165</t>
  </si>
  <si>
    <t>21:0246:000058:0001:0002:00</t>
  </si>
  <si>
    <t>29.79</t>
  </si>
  <si>
    <t>079A  :975003:00:------:--:080</t>
  </si>
  <si>
    <t>21:1177:000166</t>
  </si>
  <si>
    <t>21:0246:000059:0001:0002:00</t>
  </si>
  <si>
    <t>32.74</t>
  </si>
  <si>
    <t>079A  :975004:00:------:--:080</t>
  </si>
  <si>
    <t>21:1177:000167</t>
  </si>
  <si>
    <t>21:0246:000060:0001:0002:00</t>
  </si>
  <si>
    <t>34.23</t>
  </si>
  <si>
    <t>079A  :975005:90:080</t>
  </si>
  <si>
    <t>21:1177:000168</t>
  </si>
  <si>
    <t>7.75</t>
  </si>
  <si>
    <t>15.84</t>
  </si>
  <si>
    <t>068H  :97MPH7:88:250</t>
  </si>
  <si>
    <t>21:1177:000169</t>
  </si>
  <si>
    <t>868</t>
  </si>
  <si>
    <t>&lt;63</t>
  </si>
  <si>
    <t>068H  :97MPH8:88:250</t>
  </si>
  <si>
    <t>21:1177:000170</t>
  </si>
  <si>
    <t>4.77</t>
  </si>
  <si>
    <t>068H  :97MPH7:88:035</t>
  </si>
  <si>
    <t>21:1177:000171</t>
  </si>
  <si>
    <t>49.32</t>
  </si>
  <si>
    <t>068H  :97MPH8:88:035</t>
  </si>
  <si>
    <t>21:1177:000172</t>
  </si>
  <si>
    <t>3.29</t>
  </si>
  <si>
    <t>9.189</t>
  </si>
  <si>
    <t>068H  :97MPH7:88:080</t>
  </si>
  <si>
    <t>21:1177:000173</t>
  </si>
  <si>
    <t>18.87</t>
  </si>
  <si>
    <t>068H  :97MPH8:88:080</t>
  </si>
  <si>
    <t>21:1177:000174</t>
  </si>
  <si>
    <t>068H  :975001:00:------:--:HMC</t>
  </si>
  <si>
    <t>21:1178:000001</t>
  </si>
  <si>
    <t>21:0246:000008:0001:0003:00</t>
  </si>
  <si>
    <t>66000</t>
  </si>
  <si>
    <t>287</t>
  </si>
  <si>
    <t>25.71</t>
  </si>
  <si>
    <t>068H  :975002:00:------:--:HMC</t>
  </si>
  <si>
    <t>21:1178:000002</t>
  </si>
  <si>
    <t>21:0246:000009:0001:0003:00</t>
  </si>
  <si>
    <t>180000</t>
  </si>
  <si>
    <t>22.8</t>
  </si>
  <si>
    <t>12.7</t>
  </si>
  <si>
    <t>26.58</t>
  </si>
  <si>
    <t>068H  :975003:00:------:--:HMC</t>
  </si>
  <si>
    <t>21:1178:000003</t>
  </si>
  <si>
    <t>21:0246:000010:0001:0003:00</t>
  </si>
  <si>
    <t>63000</t>
  </si>
  <si>
    <t>56.6</t>
  </si>
  <si>
    <t>13.75</t>
  </si>
  <si>
    <t>068H  :975004:00:------:--:HMC</t>
  </si>
  <si>
    <t>21:1178:000004</t>
  </si>
  <si>
    <t>21:0246:000011:0001:0003:00</t>
  </si>
  <si>
    <t>27000</t>
  </si>
  <si>
    <t>616</t>
  </si>
  <si>
    <t>64.1</t>
  </si>
  <si>
    <t>19.44</t>
  </si>
  <si>
    <t>068H  :975005:00:------:--:HMC</t>
  </si>
  <si>
    <t>21:1178:000005</t>
  </si>
  <si>
    <t>21:0246:000012:0001:0003:00</t>
  </si>
  <si>
    <t>843</t>
  </si>
  <si>
    <t>21.87</t>
  </si>
  <si>
    <t>068H  :975007:00:------:--:HMC</t>
  </si>
  <si>
    <t>21:1178:000006</t>
  </si>
  <si>
    <t>21:0246:000013:0001:0003:00</t>
  </si>
  <si>
    <t>8.92</t>
  </si>
  <si>
    <t>1.279</t>
  </si>
  <si>
    <t>068H  :975008:00:------:--:HMC</t>
  </si>
  <si>
    <t>21:1178:000007</t>
  </si>
  <si>
    <t>21:0246:000014:0001:0003:00</t>
  </si>
  <si>
    <t>22.6</t>
  </si>
  <si>
    <t>44.3</t>
  </si>
  <si>
    <t>9.158</t>
  </si>
  <si>
    <t>068H  :975009:00:------:--:HMC</t>
  </si>
  <si>
    <t>21:1178:000008</t>
  </si>
  <si>
    <t>21:0246:000015:0001:0003:00</t>
  </si>
  <si>
    <t>5.552</t>
  </si>
  <si>
    <t>069A  :975001:00:------:--:HMC</t>
  </si>
  <si>
    <t>21:1178:000009</t>
  </si>
  <si>
    <t>21:0246:000016:0001:0003:00</t>
  </si>
  <si>
    <t>40000</t>
  </si>
  <si>
    <t>27.3</t>
  </si>
  <si>
    <t>0.128</t>
  </si>
  <si>
    <t>&lt;55</t>
  </si>
  <si>
    <t>551</t>
  </si>
  <si>
    <t>&lt;0.7</t>
  </si>
  <si>
    <t>0.534</t>
  </si>
  <si>
    <t>069A  :975002:00:------:--:HMC</t>
  </si>
  <si>
    <t>21:1178:000010</t>
  </si>
  <si>
    <t>21:0246:000017:0001:0003:00</t>
  </si>
  <si>
    <t>2.799</t>
  </si>
  <si>
    <t>069A  :975003:00:------:--:HMC</t>
  </si>
  <si>
    <t>21:1178:000011</t>
  </si>
  <si>
    <t>21:0246:000018:0001:0003:00</t>
  </si>
  <si>
    <t>31.9</t>
  </si>
  <si>
    <t>0.059</t>
  </si>
  <si>
    <t>27.5</t>
  </si>
  <si>
    <t>4.114</t>
  </si>
  <si>
    <t>069A  :975004:00:------:--:HMC</t>
  </si>
  <si>
    <t>21:1178:000012</t>
  </si>
  <si>
    <t>21:0246:000019:0001:0003:00</t>
  </si>
  <si>
    <t>23000</t>
  </si>
  <si>
    <t>46.4</t>
  </si>
  <si>
    <t>0.064</t>
  </si>
  <si>
    <t>32.5</t>
  </si>
  <si>
    <t>2.053</t>
  </si>
  <si>
    <t>069A  :975005:00:------:--:HMC</t>
  </si>
  <si>
    <t>21:1178:000013</t>
  </si>
  <si>
    <t>21:0246:000020:0001:0003:00</t>
  </si>
  <si>
    <t>41000</t>
  </si>
  <si>
    <t>25.7</t>
  </si>
  <si>
    <t>362</t>
  </si>
  <si>
    <t>262</t>
  </si>
  <si>
    <t>68.6</t>
  </si>
  <si>
    <t>1.37</t>
  </si>
  <si>
    <t>069A  :975006:00:------:--:HMC</t>
  </si>
  <si>
    <t>21:1178:000014</t>
  </si>
  <si>
    <t>21:0246:000021:0001:0003:00</t>
  </si>
  <si>
    <t>64000</t>
  </si>
  <si>
    <t>37.7</t>
  </si>
  <si>
    <t>41.1</t>
  </si>
  <si>
    <t>2.665</t>
  </si>
  <si>
    <t>069A  :975007:00:------:--:HMC</t>
  </si>
  <si>
    <t>21:1178:000015</t>
  </si>
  <si>
    <t>21:0246:000022:0001:0003:00</t>
  </si>
  <si>
    <t>43.8</t>
  </si>
  <si>
    <t>17.4</t>
  </si>
  <si>
    <t>5.134</t>
  </si>
  <si>
    <t>069A  :975008:00:------:--:HMC</t>
  </si>
  <si>
    <t>21:1178:000016</t>
  </si>
  <si>
    <t>21:0246:000023:0001:0003:00</t>
  </si>
  <si>
    <t>100000</t>
  </si>
  <si>
    <t>42.5</t>
  </si>
  <si>
    <t>5.107</t>
  </si>
  <si>
    <t>069A  :975009:00:------:--:HMC</t>
  </si>
  <si>
    <t>21:1178:000017</t>
  </si>
  <si>
    <t>21:0246:000024:0001:0003:00</t>
  </si>
  <si>
    <t>34.4</t>
  </si>
  <si>
    <t>39.7</t>
  </si>
  <si>
    <t>2.955</t>
  </si>
  <si>
    <t>069A  :975010:00:------:--:HMC</t>
  </si>
  <si>
    <t>21:1178:000018</t>
  </si>
  <si>
    <t>21:0246:000025:0001:0003:00</t>
  </si>
  <si>
    <t>61000</t>
  </si>
  <si>
    <t>34.8</t>
  </si>
  <si>
    <t>65.1</t>
  </si>
  <si>
    <t>3.594</t>
  </si>
  <si>
    <t>069A  :975011:00:------:--:HMC</t>
  </si>
  <si>
    <t>21:1178:000019</t>
  </si>
  <si>
    <t>21:0246:000026:0001:0003:00</t>
  </si>
  <si>
    <t>51000</t>
  </si>
  <si>
    <t>19.6</t>
  </si>
  <si>
    <t>12.26</t>
  </si>
  <si>
    <t>069A  :975012:00:------:--:HMC</t>
  </si>
  <si>
    <t>21:1178:000020</t>
  </si>
  <si>
    <t>21:0246:000027:0001:0003:00</t>
  </si>
  <si>
    <t>300000</t>
  </si>
  <si>
    <t>15.1</t>
  </si>
  <si>
    <t>21.33</t>
  </si>
  <si>
    <t>069A  :975013:00:------:--:HMC</t>
  </si>
  <si>
    <t>21:1178:000021</t>
  </si>
  <si>
    <t>21:0246:000028:0001:0003:00</t>
  </si>
  <si>
    <t>13.9</t>
  </si>
  <si>
    <t>8.807</t>
  </si>
  <si>
    <t>069A  :975014:00:------:--:HMC</t>
  </si>
  <si>
    <t>21:1178:000022</t>
  </si>
  <si>
    <t>21:0246:000029:0001:0003:00</t>
  </si>
  <si>
    <t>26000</t>
  </si>
  <si>
    <t>39.3</t>
  </si>
  <si>
    <t>8.09</t>
  </si>
  <si>
    <t>069A  :975015:00:------:--:HMC</t>
  </si>
  <si>
    <t>21:1178:000023</t>
  </si>
  <si>
    <t>21:0246:000030:0001:0003:00</t>
  </si>
  <si>
    <t>60000</t>
  </si>
  <si>
    <t>33.2</t>
  </si>
  <si>
    <t>11.5</t>
  </si>
  <si>
    <t>13.19</t>
  </si>
  <si>
    <t>069A  :975016:00:------:--:HMC</t>
  </si>
  <si>
    <t>21:1178:000024</t>
  </si>
  <si>
    <t>21:0246:000031:0001:0003:00</t>
  </si>
  <si>
    <t>33.1</t>
  </si>
  <si>
    <t>7.462</t>
  </si>
  <si>
    <t>069A  :975017:00:------:--:HMC</t>
  </si>
  <si>
    <t>21:1178:000025</t>
  </si>
  <si>
    <t>21:0246:000032:0001:0003:00</t>
  </si>
  <si>
    <t>0117:s__17</t>
  </si>
  <si>
    <t>17000</t>
  </si>
  <si>
    <t>39.4</t>
  </si>
  <si>
    <t>397</t>
  </si>
  <si>
    <t>13.8</t>
  </si>
  <si>
    <t>069A  :975018:00:------:--:HMC</t>
  </si>
  <si>
    <t>21:1178:000026</t>
  </si>
  <si>
    <t>21:0246:000033:0001:0003:00</t>
  </si>
  <si>
    <t>0118:s__18</t>
  </si>
  <si>
    <t>31000</t>
  </si>
  <si>
    <t>40.1</t>
  </si>
  <si>
    <t>5.328</t>
  </si>
  <si>
    <t>069A  :975020:00:------:--:HMC</t>
  </si>
  <si>
    <t>21:1178:000027</t>
  </si>
  <si>
    <t>21:0246:000034:0001:0003:00</t>
  </si>
  <si>
    <t>0119:s__19</t>
  </si>
  <si>
    <t>30.1</t>
  </si>
  <si>
    <t>7.223</t>
  </si>
  <si>
    <t>069A  :975021:00:------:--:HMC</t>
  </si>
  <si>
    <t>21:1178:000028</t>
  </si>
  <si>
    <t>21:0246:000035:0001:0003:00</t>
  </si>
  <si>
    <t>42.6</t>
  </si>
  <si>
    <t>788</t>
  </si>
  <si>
    <t>14.7</t>
  </si>
  <si>
    <t>21.1</t>
  </si>
  <si>
    <t>069A  :975022:00:------:--:HMC</t>
  </si>
  <si>
    <t>21:1178:000029</t>
  </si>
  <si>
    <t>21:0246:000036:0001:0003:00</t>
  </si>
  <si>
    <t>41.6</t>
  </si>
  <si>
    <t>8.68</t>
  </si>
  <si>
    <t>069B  :975001:00:------:--:HMC</t>
  </si>
  <si>
    <t>21:1178:000030</t>
  </si>
  <si>
    <t>21:0246:000037:0001:0003:00</t>
  </si>
  <si>
    <t>40.3</t>
  </si>
  <si>
    <t>0.086</t>
  </si>
  <si>
    <t>15.8</t>
  </si>
  <si>
    <t>87.1</t>
  </si>
  <si>
    <t>4.229</t>
  </si>
  <si>
    <t>069B  :975002:00:------:--:HMC</t>
  </si>
  <si>
    <t>21:1178:000031</t>
  </si>
  <si>
    <t>21:0246:000038:0001:0003:00</t>
  </si>
  <si>
    <t>678</t>
  </si>
  <si>
    <t>20.4</t>
  </si>
  <si>
    <t>6.489</t>
  </si>
  <si>
    <t>069B  :975003:00:------:--:HMC</t>
  </si>
  <si>
    <t>21:1178:000032</t>
  </si>
  <si>
    <t>21:0246:000039:0001:0003:00</t>
  </si>
  <si>
    <t>658</t>
  </si>
  <si>
    <t>46.9</t>
  </si>
  <si>
    <t>28.11</t>
  </si>
  <si>
    <t>069B  :975004:00:------:--:HMC</t>
  </si>
  <si>
    <t>21:1178:000033</t>
  </si>
  <si>
    <t>21:0246:000040:0001:0003:00</t>
  </si>
  <si>
    <t>31.1</t>
  </si>
  <si>
    <t>22.1</t>
  </si>
  <si>
    <t>154</t>
  </si>
  <si>
    <t>5.261</t>
  </si>
  <si>
    <t>069B  :975005:00:------:--:HMC</t>
  </si>
  <si>
    <t>21:1178:000034</t>
  </si>
  <si>
    <t>21:0246:000041:0001:0003:00</t>
  </si>
  <si>
    <t>0.087</t>
  </si>
  <si>
    <t>13.2</t>
  </si>
  <si>
    <t>68.9</t>
  </si>
  <si>
    <t>11.6</t>
  </si>
  <si>
    <t>5.211</t>
  </si>
  <si>
    <t>069B  :975006:00:------:--:HMC</t>
  </si>
  <si>
    <t>21:1178:000035</t>
  </si>
  <si>
    <t>21:0246:000042:0001:0003:00</t>
  </si>
  <si>
    <t>6800</t>
  </si>
  <si>
    <t>882</t>
  </si>
  <si>
    <t>1650</t>
  </si>
  <si>
    <t>704</t>
  </si>
  <si>
    <t>91.2</t>
  </si>
  <si>
    <t>25.4</t>
  </si>
  <si>
    <t>1.209</t>
  </si>
  <si>
    <t>069B  :975007:00:------:--:HMC</t>
  </si>
  <si>
    <t>21:1178:000036</t>
  </si>
  <si>
    <t>21:0246:000043:0001:0003:00</t>
  </si>
  <si>
    <t>3580</t>
  </si>
  <si>
    <t>36.2</t>
  </si>
  <si>
    <t>0.072</t>
  </si>
  <si>
    <t>78.1</t>
  </si>
  <si>
    <t>11.7</t>
  </si>
  <si>
    <t>4.294</t>
  </si>
  <si>
    <t>069B  :975008:00:------:--:HMC</t>
  </si>
  <si>
    <t>21:1178:000037</t>
  </si>
  <si>
    <t>21:0246:000044:0001:0003:00</t>
  </si>
  <si>
    <t>571</t>
  </si>
  <si>
    <t>1190</t>
  </si>
  <si>
    <t>472</t>
  </si>
  <si>
    <t>14.1</t>
  </si>
  <si>
    <t>62.1</t>
  </si>
  <si>
    <t>10.8</t>
  </si>
  <si>
    <t>1.855</t>
  </si>
  <si>
    <t>069B  :975009:00:------:--:HMC</t>
  </si>
  <si>
    <t>21:1178:000038</t>
  </si>
  <si>
    <t>21:0246:000045:0001:0003:00</t>
  </si>
  <si>
    <t>401</t>
  </si>
  <si>
    <t>47.5</t>
  </si>
  <si>
    <t>069B  :975010:00:------:--:HMC</t>
  </si>
  <si>
    <t>21:1178:000039</t>
  </si>
  <si>
    <t>21:0246:000046:0001:0003:00</t>
  </si>
  <si>
    <t>3230</t>
  </si>
  <si>
    <t>18000</t>
  </si>
  <si>
    <t>24.2</t>
  </si>
  <si>
    <t>4.076</t>
  </si>
  <si>
    <t>069B  :975011:00:------:--:HMC</t>
  </si>
  <si>
    <t>21:1178:000040</t>
  </si>
  <si>
    <t>21:0246:000047:0001:0003:00</t>
  </si>
  <si>
    <t>3160</t>
  </si>
  <si>
    <t>32.7</t>
  </si>
  <si>
    <t>24.6</t>
  </si>
  <si>
    <t>18.3</t>
  </si>
  <si>
    <t>3.132</t>
  </si>
  <si>
    <t>069B  :975012:00:------:--:HMC</t>
  </si>
  <si>
    <t>21:1178:000041</t>
  </si>
  <si>
    <t>21:0246:000048:0001:0003:00</t>
  </si>
  <si>
    <t>3890</t>
  </si>
  <si>
    <t>30.9</t>
  </si>
  <si>
    <t>3.916</t>
  </si>
  <si>
    <t>069B  :975013:00:------:--:HMC</t>
  </si>
  <si>
    <t>21:1178:000042</t>
  </si>
  <si>
    <t>21:0246:000049:0001:0003:00</t>
  </si>
  <si>
    <t>0.055</t>
  </si>
  <si>
    <t>413</t>
  </si>
  <si>
    <t>808</t>
  </si>
  <si>
    <t>305</t>
  </si>
  <si>
    <t>10.6</t>
  </si>
  <si>
    <t>38.5</t>
  </si>
  <si>
    <t>1.599</t>
  </si>
  <si>
    <t>069B  :975014:00:------:--:HMC</t>
  </si>
  <si>
    <t>21:1178:000043</t>
  </si>
  <si>
    <t>21:0246:000050:0001:0003:00</t>
  </si>
  <si>
    <t>837</t>
  </si>
  <si>
    <t>1630</t>
  </si>
  <si>
    <t>539</t>
  </si>
  <si>
    <t>29.3</t>
  </si>
  <si>
    <t>1.781</t>
  </si>
  <si>
    <t>069B  :975015:00:------:--:HMC</t>
  </si>
  <si>
    <t>21:1178:000044</t>
  </si>
  <si>
    <t>21:0246:000051:0001:0003:00</t>
  </si>
  <si>
    <t>203</t>
  </si>
  <si>
    <t>42.1</t>
  </si>
  <si>
    <t>41.9</t>
  </si>
  <si>
    <t>5.634</t>
  </si>
  <si>
    <t>069B  :975016:00:------:--:HMC</t>
  </si>
  <si>
    <t>21:1178:000045</t>
  </si>
  <si>
    <t>21:0246:000052:0001:0003:00</t>
  </si>
  <si>
    <t>42.2</t>
  </si>
  <si>
    <t>30.3</t>
  </si>
  <si>
    <t>6.864</t>
  </si>
  <si>
    <t>069B  :975017:00:------:--:HMC</t>
  </si>
  <si>
    <t>21:1178:000046</t>
  </si>
  <si>
    <t>21:0246:000053:0001:0003:00</t>
  </si>
  <si>
    <t>2960</t>
  </si>
  <si>
    <t>4800</t>
  </si>
  <si>
    <t>28.6</t>
  </si>
  <si>
    <t>288</t>
  </si>
  <si>
    <t>45.8</t>
  </si>
  <si>
    <t>3.235</t>
  </si>
  <si>
    <t>069B  :975018:00:------:--:HMC</t>
  </si>
  <si>
    <t>21:1178:000047</t>
  </si>
  <si>
    <t>21:0246:000054:0001:0003:00</t>
  </si>
  <si>
    <t>74.4</t>
  </si>
  <si>
    <t>6.33</t>
  </si>
  <si>
    <t>069B  :975019:00:------:--:HMC</t>
  </si>
  <si>
    <t>21:1178:000048</t>
  </si>
  <si>
    <t>21:0246:000055:0001:0003:00</t>
  </si>
  <si>
    <t>27.9</t>
  </si>
  <si>
    <t>0.129</t>
  </si>
  <si>
    <t>23.8</t>
  </si>
  <si>
    <t>7.446</t>
  </si>
  <si>
    <t>069B  :975020:00:------:--:HMC</t>
  </si>
  <si>
    <t>21:1178:000049</t>
  </si>
  <si>
    <t>21:0246:000056:0001:0003:00</t>
  </si>
  <si>
    <t>0120:s__20</t>
  </si>
  <si>
    <t>1660</t>
  </si>
  <si>
    <t>9200</t>
  </si>
  <si>
    <t>34.6</t>
  </si>
  <si>
    <t>78.8</t>
  </si>
  <si>
    <t>12.5</t>
  </si>
  <si>
    <t>8.64</t>
  </si>
  <si>
    <t>079A  :975001:00:------:--:HMC</t>
  </si>
  <si>
    <t>21:1178:000050</t>
  </si>
  <si>
    <t>21:0246:000057:0001:0003:00</t>
  </si>
  <si>
    <t>29.8</t>
  </si>
  <si>
    <t>17.9</t>
  </si>
  <si>
    <t>4.998</t>
  </si>
  <si>
    <t>079A  :975002:00:------:--:HMC</t>
  </si>
  <si>
    <t>21:1178:000051</t>
  </si>
  <si>
    <t>21:0246:000058:0001:0003:00</t>
  </si>
  <si>
    <t>1090</t>
  </si>
  <si>
    <t>1910</t>
  </si>
  <si>
    <t>674</t>
  </si>
  <si>
    <t>20.8</t>
  </si>
  <si>
    <t>22.4</t>
  </si>
  <si>
    <t>079A  :975003:00:------:--:HMC</t>
  </si>
  <si>
    <t>21:1178:000052</t>
  </si>
  <si>
    <t>21:0246:000059:0001:0003:00</t>
  </si>
  <si>
    <t>526</t>
  </si>
  <si>
    <t>956</t>
  </si>
  <si>
    <t>319</t>
  </si>
  <si>
    <t>57.6</t>
  </si>
  <si>
    <t>10.5</t>
  </si>
  <si>
    <t>2.073</t>
  </si>
  <si>
    <t>079A  :975004:00:------:--:HMC</t>
  </si>
  <si>
    <t>21:1178:000053</t>
  </si>
  <si>
    <t>21:0246:000060:0001:0003:00</t>
  </si>
  <si>
    <t>38.4</t>
  </si>
  <si>
    <t>13.3</t>
  </si>
  <si>
    <t>4.469</t>
  </si>
  <si>
    <t>068H  :97MPH7:88:HMC</t>
  </si>
  <si>
    <t>21:1178:000054</t>
  </si>
  <si>
    <t>35.8</t>
  </si>
  <si>
    <t>1120</t>
  </si>
  <si>
    <t>25.65</t>
  </si>
  <si>
    <t>YTM1  :------:88:HMC</t>
  </si>
  <si>
    <t>21:1178:000055</t>
  </si>
  <si>
    <t>544</t>
  </si>
  <si>
    <t>15.4</t>
  </si>
  <si>
    <t>22.3</t>
  </si>
  <si>
    <t>12.38</t>
  </si>
  <si>
    <t>YTM2  :------:88:HMC</t>
  </si>
  <si>
    <t>21:1178:000056</t>
  </si>
  <si>
    <t>0.061</t>
  </si>
  <si>
    <t>19.5</t>
  </si>
  <si>
    <t>6.755</t>
  </si>
  <si>
    <t>068H  :971001:80:971007:00:MP</t>
  </si>
  <si>
    <t>21:1179:000001</t>
  </si>
  <si>
    <t>21:0246:000005</t>
  </si>
  <si>
    <t>21:0246:000005:0001:0001:02</t>
  </si>
  <si>
    <t>068H  :971002:00:------:--:MP</t>
  </si>
  <si>
    <t>21:1179:000002</t>
  </si>
  <si>
    <t>21:0246:000001</t>
  </si>
  <si>
    <t>21:0246:000001:0001:0001:00</t>
  </si>
  <si>
    <t>068H  :971003:10:------:--:MP</t>
  </si>
  <si>
    <t>21:1179:000003</t>
  </si>
  <si>
    <t>21:0246:000002</t>
  </si>
  <si>
    <t>21:0246:000002:0001:0001:00</t>
  </si>
  <si>
    <t>068H  :971004:20:971003:10:MP</t>
  </si>
  <si>
    <t>21:1179:000004</t>
  </si>
  <si>
    <t>21:0246:000002:0002:0001:00</t>
  </si>
  <si>
    <t>068H  :971005:00:------:--:MP</t>
  </si>
  <si>
    <t>21:1179:000005</t>
  </si>
  <si>
    <t>21:0246:000003</t>
  </si>
  <si>
    <t>21:0246:000003:0001:0001:00</t>
  </si>
  <si>
    <t>068H  :971006:00:------:--:MP</t>
  </si>
  <si>
    <t>21:1179:000006</t>
  </si>
  <si>
    <t>21:0246:000004</t>
  </si>
  <si>
    <t>21:0246:000004:0001:0001:00</t>
  </si>
  <si>
    <t>068H  :971007:00:------:--:MP</t>
  </si>
  <si>
    <t>21:1179:000007</t>
  </si>
  <si>
    <t>21:0246:000005:0001:0001:01</t>
  </si>
  <si>
    <t>068H  :971008:90:MP</t>
  </si>
  <si>
    <t>21:1179:000008</t>
  </si>
  <si>
    <t>068H  :971009:00:------:--:MP</t>
  </si>
  <si>
    <t>21:1179:000009</t>
  </si>
  <si>
    <t>21:0246:000006</t>
  </si>
  <si>
    <t>21:0246:000006:0001:0001:00</t>
  </si>
  <si>
    <t>068H  :971010:00:------:--:MP</t>
  </si>
  <si>
    <t>21:1179:000010</t>
  </si>
  <si>
    <t>21:0246:000007</t>
  </si>
  <si>
    <t>21:0246:000007:0001:0001:00</t>
  </si>
  <si>
    <t>068H  :971011:90:MP</t>
  </si>
  <si>
    <t>21:1179:000011</t>
  </si>
  <si>
    <t>0902:R__02</t>
  </si>
  <si>
    <t>4.69</t>
  </si>
  <si>
    <t>254</t>
  </si>
  <si>
    <t>068H  :971012:90:MP</t>
  </si>
  <si>
    <t>21:1179:000012</t>
  </si>
  <si>
    <t>0903:R__03</t>
  </si>
  <si>
    <t>5.62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</si>
</sst>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9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hidden="1" x14ac:dyDescent="0.3">
      <c r="A2" t="s">
        <v>51</v>
      </c>
      <c r="B2" t="s">
        <v>52</v>
      </c>
      <c r="C2" s="1" t="str">
        <f t="shared" ref="C2:C65" si="0">HYPERLINK("http://geochem.nrcan.gc.ca/cdogs/content/bdl/bdl210868_e.htm", "21:0868")</f>
        <v>21:0868</v>
      </c>
      <c r="D2" s="1" t="str">
        <f t="shared" ref="D2:D33" si="1">HYPERLINK("http://geochem.nrcan.gc.ca/cdogs/content/svy/svy210245_e.htm", "21:0245")</f>
        <v>21:0245</v>
      </c>
      <c r="E2" t="s">
        <v>53</v>
      </c>
      <c r="F2" t="s">
        <v>54</v>
      </c>
      <c r="H2">
        <v>75.836631800000006</v>
      </c>
      <c r="I2">
        <v>-101.33293020000001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HYPERLINK("http://geochem.nrcan.gc.ca/cdogs/content/kwd/kwd080098_e.htm", "-230 mesh (63 µm) (Bathurst Is., 1996)")</f>
        <v>-230 mesh (63 µm) (Bathurst Is., 1996)</v>
      </c>
      <c r="O2">
        <v>1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55</v>
      </c>
      <c r="W2" t="s">
        <v>61</v>
      </c>
      <c r="X2" t="s">
        <v>60</v>
      </c>
      <c r="Y2" t="s">
        <v>62</v>
      </c>
      <c r="Z2" t="s">
        <v>63</v>
      </c>
      <c r="AA2" t="s">
        <v>64</v>
      </c>
      <c r="AB2" t="s">
        <v>56</v>
      </c>
      <c r="AC2" t="s">
        <v>64</v>
      </c>
      <c r="AD2" t="s">
        <v>65</v>
      </c>
      <c r="AE2" t="s">
        <v>66</v>
      </c>
      <c r="AF2" t="s">
        <v>67</v>
      </c>
      <c r="AG2" t="s">
        <v>68</v>
      </c>
      <c r="AH2" t="s">
        <v>69</v>
      </c>
      <c r="AI2" t="s">
        <v>70</v>
      </c>
      <c r="AJ2" t="s">
        <v>71</v>
      </c>
      <c r="AK2" t="s">
        <v>72</v>
      </c>
      <c r="AL2" t="s">
        <v>73</v>
      </c>
      <c r="AM2" t="s">
        <v>74</v>
      </c>
      <c r="AN2" t="s">
        <v>75</v>
      </c>
      <c r="AO2" t="s">
        <v>76</v>
      </c>
      <c r="AP2" t="s">
        <v>77</v>
      </c>
      <c r="AQ2" t="s">
        <v>78</v>
      </c>
      <c r="AR2" t="s">
        <v>79</v>
      </c>
      <c r="AS2" t="s">
        <v>80</v>
      </c>
      <c r="AT2" t="s">
        <v>63</v>
      </c>
      <c r="AU2" t="s">
        <v>60</v>
      </c>
      <c r="AV2" t="s">
        <v>81</v>
      </c>
      <c r="AW2" t="s">
        <v>82</v>
      </c>
      <c r="AX2" t="s">
        <v>83</v>
      </c>
      <c r="AY2" t="s">
        <v>84</v>
      </c>
    </row>
    <row r="3" spans="1:51" hidden="1" x14ac:dyDescent="0.3">
      <c r="A3" t="s">
        <v>85</v>
      </c>
      <c r="B3" t="s">
        <v>86</v>
      </c>
      <c r="C3" s="1" t="str">
        <f t="shared" si="0"/>
        <v>21:0868</v>
      </c>
      <c r="D3" s="1" t="str">
        <f t="shared" si="1"/>
        <v>21:0245</v>
      </c>
      <c r="E3" t="s">
        <v>87</v>
      </c>
      <c r="F3" t="s">
        <v>88</v>
      </c>
      <c r="H3">
        <v>75.6225685</v>
      </c>
      <c r="I3">
        <v>-102.322681</v>
      </c>
      <c r="J3" s="1" t="str">
        <f t="shared" si="2"/>
        <v>NGR bulk stream sediment</v>
      </c>
      <c r="K3" s="1" t="str">
        <f t="shared" si="3"/>
        <v>-230 mesh (63 µm) (Bathurst Is., 1996)</v>
      </c>
      <c r="O3">
        <v>1</v>
      </c>
      <c r="P3" t="s">
        <v>89</v>
      </c>
      <c r="Q3" t="s">
        <v>56</v>
      </c>
      <c r="R3" t="s">
        <v>69</v>
      </c>
      <c r="S3" t="s">
        <v>90</v>
      </c>
      <c r="T3" t="s">
        <v>69</v>
      </c>
      <c r="U3" t="s">
        <v>91</v>
      </c>
      <c r="V3" t="s">
        <v>69</v>
      </c>
      <c r="W3" t="s">
        <v>92</v>
      </c>
      <c r="X3" t="s">
        <v>60</v>
      </c>
      <c r="Y3" t="s">
        <v>93</v>
      </c>
      <c r="Z3" t="s">
        <v>94</v>
      </c>
      <c r="AA3" t="s">
        <v>64</v>
      </c>
      <c r="AB3" t="s">
        <v>56</v>
      </c>
      <c r="AC3" t="s">
        <v>64</v>
      </c>
      <c r="AD3" t="s">
        <v>95</v>
      </c>
      <c r="AE3" t="s">
        <v>96</v>
      </c>
      <c r="AF3" t="s">
        <v>97</v>
      </c>
      <c r="AG3" t="s">
        <v>98</v>
      </c>
      <c r="AH3" t="s">
        <v>99</v>
      </c>
      <c r="AI3" t="s">
        <v>70</v>
      </c>
      <c r="AJ3" t="s">
        <v>71</v>
      </c>
      <c r="AK3" t="s">
        <v>72</v>
      </c>
      <c r="AL3" t="s">
        <v>73</v>
      </c>
      <c r="AM3" t="s">
        <v>100</v>
      </c>
      <c r="AN3" t="s">
        <v>101</v>
      </c>
      <c r="AO3" t="s">
        <v>64</v>
      </c>
      <c r="AP3" t="s">
        <v>102</v>
      </c>
      <c r="AQ3" t="s">
        <v>103</v>
      </c>
      <c r="AR3" t="s">
        <v>104</v>
      </c>
      <c r="AS3" t="s">
        <v>105</v>
      </c>
      <c r="AT3" t="s">
        <v>74</v>
      </c>
      <c r="AU3" t="s">
        <v>106</v>
      </c>
      <c r="AV3" t="s">
        <v>73</v>
      </c>
      <c r="AW3" t="s">
        <v>91</v>
      </c>
      <c r="AX3" t="s">
        <v>107</v>
      </c>
      <c r="AY3" t="s">
        <v>108</v>
      </c>
    </row>
    <row r="4" spans="1:51" hidden="1" x14ac:dyDescent="0.3">
      <c r="A4" t="s">
        <v>109</v>
      </c>
      <c r="B4" t="s">
        <v>110</v>
      </c>
      <c r="C4" s="1" t="str">
        <f t="shared" si="0"/>
        <v>21:0868</v>
      </c>
      <c r="D4" s="1" t="str">
        <f t="shared" si="1"/>
        <v>21:0245</v>
      </c>
      <c r="E4" t="s">
        <v>111</v>
      </c>
      <c r="F4" t="s">
        <v>112</v>
      </c>
      <c r="H4">
        <v>75.912451899999994</v>
      </c>
      <c r="I4">
        <v>-100.0510544</v>
      </c>
      <c r="J4" s="1" t="str">
        <f t="shared" si="2"/>
        <v>NGR bulk stream sediment</v>
      </c>
      <c r="K4" s="1" t="str">
        <f t="shared" si="3"/>
        <v>-230 mesh (63 µm) (Bathurst Is., 1996)</v>
      </c>
      <c r="O4">
        <v>1</v>
      </c>
      <c r="P4" t="s">
        <v>113</v>
      </c>
      <c r="Q4" t="s">
        <v>56</v>
      </c>
      <c r="R4" t="s">
        <v>114</v>
      </c>
      <c r="S4" t="s">
        <v>115</v>
      </c>
      <c r="T4" t="s">
        <v>73</v>
      </c>
      <c r="U4" t="s">
        <v>91</v>
      </c>
      <c r="V4" t="s">
        <v>116</v>
      </c>
      <c r="W4" t="s">
        <v>117</v>
      </c>
      <c r="X4" t="s">
        <v>118</v>
      </c>
      <c r="Y4" t="s">
        <v>119</v>
      </c>
      <c r="Z4" t="s">
        <v>76</v>
      </c>
      <c r="AA4" t="s">
        <v>64</v>
      </c>
      <c r="AB4" t="s">
        <v>56</v>
      </c>
      <c r="AC4" t="s">
        <v>94</v>
      </c>
      <c r="AD4" t="s">
        <v>120</v>
      </c>
      <c r="AE4" t="s">
        <v>121</v>
      </c>
      <c r="AF4" t="s">
        <v>122</v>
      </c>
      <c r="AG4" t="s">
        <v>123</v>
      </c>
      <c r="AH4" t="s">
        <v>124</v>
      </c>
      <c r="AI4" t="s">
        <v>70</v>
      </c>
      <c r="AJ4" t="s">
        <v>71</v>
      </c>
      <c r="AK4" t="s">
        <v>72</v>
      </c>
      <c r="AL4" t="s">
        <v>125</v>
      </c>
      <c r="AM4" t="s">
        <v>105</v>
      </c>
      <c r="AN4" t="s">
        <v>126</v>
      </c>
      <c r="AO4" t="s">
        <v>64</v>
      </c>
      <c r="AP4" t="s">
        <v>127</v>
      </c>
      <c r="AQ4" t="s">
        <v>128</v>
      </c>
      <c r="AR4" t="s">
        <v>61</v>
      </c>
      <c r="AS4" t="s">
        <v>124</v>
      </c>
      <c r="AT4" t="s">
        <v>129</v>
      </c>
      <c r="AU4" t="s">
        <v>130</v>
      </c>
      <c r="AV4" t="s">
        <v>106</v>
      </c>
      <c r="AW4" t="s">
        <v>131</v>
      </c>
      <c r="AX4" t="s">
        <v>132</v>
      </c>
      <c r="AY4" t="s">
        <v>133</v>
      </c>
    </row>
    <row r="5" spans="1:51" hidden="1" x14ac:dyDescent="0.3">
      <c r="A5" t="s">
        <v>134</v>
      </c>
      <c r="B5" t="s">
        <v>135</v>
      </c>
      <c r="C5" s="1" t="str">
        <f t="shared" si="0"/>
        <v>21:0868</v>
      </c>
      <c r="D5" s="1" t="str">
        <f t="shared" si="1"/>
        <v>21:0245</v>
      </c>
      <c r="E5" t="s">
        <v>136</v>
      </c>
      <c r="F5" t="s">
        <v>137</v>
      </c>
      <c r="H5">
        <v>75.497390699999997</v>
      </c>
      <c r="I5">
        <v>-98.070036000000002</v>
      </c>
      <c r="J5" s="1" t="str">
        <f t="shared" si="2"/>
        <v>NGR bulk stream sediment</v>
      </c>
      <c r="K5" s="1" t="str">
        <f t="shared" si="3"/>
        <v>-230 mesh (63 µm) (Bathurst Is., 1996)</v>
      </c>
      <c r="O5">
        <v>1</v>
      </c>
      <c r="P5" t="s">
        <v>76</v>
      </c>
      <c r="Q5" t="s">
        <v>56</v>
      </c>
      <c r="R5" t="s">
        <v>126</v>
      </c>
      <c r="S5" t="s">
        <v>138</v>
      </c>
      <c r="T5" t="s">
        <v>139</v>
      </c>
      <c r="U5" t="s">
        <v>140</v>
      </c>
      <c r="V5" t="s">
        <v>76</v>
      </c>
      <c r="W5" t="s">
        <v>80</v>
      </c>
      <c r="X5" t="s">
        <v>64</v>
      </c>
      <c r="Y5" t="s">
        <v>141</v>
      </c>
      <c r="Z5" t="s">
        <v>63</v>
      </c>
      <c r="AA5" t="s">
        <v>64</v>
      </c>
      <c r="AB5" t="s">
        <v>56</v>
      </c>
      <c r="AC5" t="s">
        <v>76</v>
      </c>
      <c r="AD5" t="s">
        <v>142</v>
      </c>
      <c r="AE5" t="s">
        <v>143</v>
      </c>
      <c r="AF5" t="s">
        <v>55</v>
      </c>
      <c r="AG5" t="s">
        <v>144</v>
      </c>
      <c r="AH5" t="s">
        <v>145</v>
      </c>
      <c r="AI5" t="s">
        <v>70</v>
      </c>
      <c r="AJ5" t="s">
        <v>71</v>
      </c>
      <c r="AK5" t="s">
        <v>72</v>
      </c>
      <c r="AL5" t="s">
        <v>73</v>
      </c>
      <c r="AM5" t="s">
        <v>146</v>
      </c>
      <c r="AN5" t="s">
        <v>147</v>
      </c>
      <c r="AO5" t="s">
        <v>64</v>
      </c>
      <c r="AP5" t="s">
        <v>148</v>
      </c>
      <c r="AQ5" t="s">
        <v>149</v>
      </c>
      <c r="AR5" t="s">
        <v>124</v>
      </c>
      <c r="AS5" t="s">
        <v>150</v>
      </c>
      <c r="AT5" t="s">
        <v>151</v>
      </c>
      <c r="AU5" t="s">
        <v>152</v>
      </c>
      <c r="AV5" t="s">
        <v>73</v>
      </c>
      <c r="AW5" t="s">
        <v>153</v>
      </c>
      <c r="AX5" t="s">
        <v>154</v>
      </c>
      <c r="AY5" t="s">
        <v>155</v>
      </c>
    </row>
    <row r="6" spans="1:51" hidden="1" x14ac:dyDescent="0.3">
      <c r="A6" t="s">
        <v>156</v>
      </c>
      <c r="B6" t="s">
        <v>157</v>
      </c>
      <c r="C6" s="1" t="str">
        <f t="shared" si="0"/>
        <v>21:0868</v>
      </c>
      <c r="D6" s="1" t="str">
        <f t="shared" si="1"/>
        <v>21:0245</v>
      </c>
      <c r="E6" t="s">
        <v>158</v>
      </c>
      <c r="F6" t="s">
        <v>159</v>
      </c>
      <c r="H6">
        <v>75.473815700000003</v>
      </c>
      <c r="I6">
        <v>-98.025289599999994</v>
      </c>
      <c r="J6" s="1" t="str">
        <f t="shared" si="2"/>
        <v>NGR bulk stream sediment</v>
      </c>
      <c r="K6" s="1" t="str">
        <f t="shared" si="3"/>
        <v>-230 mesh (63 µm) (Bathurst Is., 1996)</v>
      </c>
      <c r="O6">
        <v>1</v>
      </c>
      <c r="P6" t="s">
        <v>160</v>
      </c>
      <c r="Q6" t="s">
        <v>56</v>
      </c>
      <c r="R6" t="s">
        <v>118</v>
      </c>
      <c r="S6" t="s">
        <v>161</v>
      </c>
      <c r="T6" t="s">
        <v>162</v>
      </c>
      <c r="U6" t="s">
        <v>163</v>
      </c>
      <c r="V6" t="s">
        <v>94</v>
      </c>
      <c r="W6" t="s">
        <v>114</v>
      </c>
      <c r="X6" t="s">
        <v>60</v>
      </c>
      <c r="Y6" t="s">
        <v>164</v>
      </c>
      <c r="Z6" t="s">
        <v>94</v>
      </c>
      <c r="AA6" t="s">
        <v>64</v>
      </c>
      <c r="AB6" t="s">
        <v>56</v>
      </c>
      <c r="AC6" t="s">
        <v>64</v>
      </c>
      <c r="AD6" t="s">
        <v>165</v>
      </c>
      <c r="AE6" t="s">
        <v>143</v>
      </c>
      <c r="AF6" t="s">
        <v>166</v>
      </c>
      <c r="AG6" t="s">
        <v>167</v>
      </c>
      <c r="AH6" t="s">
        <v>100</v>
      </c>
      <c r="AI6" t="s">
        <v>70</v>
      </c>
      <c r="AJ6" t="s">
        <v>71</v>
      </c>
      <c r="AK6" t="s">
        <v>72</v>
      </c>
      <c r="AL6" t="s">
        <v>73</v>
      </c>
      <c r="AM6" t="s">
        <v>168</v>
      </c>
      <c r="AN6" t="s">
        <v>169</v>
      </c>
      <c r="AO6" t="s">
        <v>64</v>
      </c>
      <c r="AP6" t="s">
        <v>170</v>
      </c>
      <c r="AQ6" t="s">
        <v>171</v>
      </c>
      <c r="AR6" t="s">
        <v>172</v>
      </c>
      <c r="AS6" t="s">
        <v>163</v>
      </c>
      <c r="AT6" t="s">
        <v>173</v>
      </c>
      <c r="AU6" t="s">
        <v>174</v>
      </c>
      <c r="AV6" t="s">
        <v>175</v>
      </c>
      <c r="AW6" t="s">
        <v>176</v>
      </c>
      <c r="AX6" t="s">
        <v>177</v>
      </c>
      <c r="AY6" t="s">
        <v>178</v>
      </c>
    </row>
    <row r="7" spans="1:51" hidden="1" x14ac:dyDescent="0.3">
      <c r="A7" t="s">
        <v>179</v>
      </c>
      <c r="B7" t="s">
        <v>180</v>
      </c>
      <c r="C7" s="1" t="str">
        <f t="shared" si="0"/>
        <v>21:0868</v>
      </c>
      <c r="D7" s="1" t="str">
        <f t="shared" si="1"/>
        <v>21:0245</v>
      </c>
      <c r="E7" t="s">
        <v>181</v>
      </c>
      <c r="F7" t="s">
        <v>182</v>
      </c>
      <c r="H7">
        <v>75.492728900000003</v>
      </c>
      <c r="I7">
        <v>-98.038496300000006</v>
      </c>
      <c r="J7" s="1" t="str">
        <f t="shared" si="2"/>
        <v>NGR bulk stream sediment</v>
      </c>
      <c r="K7" s="1" t="str">
        <f t="shared" si="3"/>
        <v>-230 mesh (63 µm) (Bathurst Is., 1996)</v>
      </c>
      <c r="O7">
        <v>1</v>
      </c>
      <c r="P7" t="s">
        <v>118</v>
      </c>
      <c r="Q7" t="s">
        <v>56</v>
      </c>
      <c r="R7" t="s">
        <v>183</v>
      </c>
      <c r="S7" t="s">
        <v>184</v>
      </c>
      <c r="T7" t="s">
        <v>69</v>
      </c>
      <c r="U7" t="s">
        <v>185</v>
      </c>
      <c r="V7" t="s">
        <v>99</v>
      </c>
      <c r="W7" t="s">
        <v>186</v>
      </c>
      <c r="X7" t="s">
        <v>76</v>
      </c>
      <c r="Y7" t="s">
        <v>187</v>
      </c>
      <c r="Z7" t="s">
        <v>105</v>
      </c>
      <c r="AA7" t="s">
        <v>64</v>
      </c>
      <c r="AB7" t="s">
        <v>56</v>
      </c>
      <c r="AC7" t="s">
        <v>118</v>
      </c>
      <c r="AD7" t="s">
        <v>165</v>
      </c>
      <c r="AE7" t="s">
        <v>143</v>
      </c>
      <c r="AF7" t="s">
        <v>188</v>
      </c>
      <c r="AG7" t="s">
        <v>152</v>
      </c>
      <c r="AH7" t="s">
        <v>99</v>
      </c>
      <c r="AI7" t="s">
        <v>70</v>
      </c>
      <c r="AJ7" t="s">
        <v>71</v>
      </c>
      <c r="AK7" t="s">
        <v>72</v>
      </c>
      <c r="AL7" t="s">
        <v>189</v>
      </c>
      <c r="AM7" t="s">
        <v>190</v>
      </c>
      <c r="AN7" t="s">
        <v>74</v>
      </c>
      <c r="AO7" t="s">
        <v>64</v>
      </c>
      <c r="AP7" t="s">
        <v>191</v>
      </c>
      <c r="AQ7" t="s">
        <v>192</v>
      </c>
      <c r="AR7" t="s">
        <v>92</v>
      </c>
      <c r="AS7" t="s">
        <v>193</v>
      </c>
      <c r="AT7" t="s">
        <v>162</v>
      </c>
      <c r="AU7" t="s">
        <v>60</v>
      </c>
      <c r="AV7" t="s">
        <v>106</v>
      </c>
      <c r="AW7" t="s">
        <v>194</v>
      </c>
      <c r="AX7" t="s">
        <v>195</v>
      </c>
      <c r="AY7" t="s">
        <v>196</v>
      </c>
    </row>
    <row r="8" spans="1:51" hidden="1" x14ac:dyDescent="0.3">
      <c r="A8" t="s">
        <v>197</v>
      </c>
      <c r="B8" t="s">
        <v>198</v>
      </c>
      <c r="C8" s="1" t="str">
        <f t="shared" si="0"/>
        <v>21:0868</v>
      </c>
      <c r="D8" s="1" t="str">
        <f t="shared" si="1"/>
        <v>21:0245</v>
      </c>
      <c r="E8" t="s">
        <v>199</v>
      </c>
      <c r="F8" t="s">
        <v>200</v>
      </c>
      <c r="H8">
        <v>75.5168891</v>
      </c>
      <c r="I8">
        <v>-97.963019799999998</v>
      </c>
      <c r="J8" s="1" t="str">
        <f t="shared" si="2"/>
        <v>NGR bulk stream sediment</v>
      </c>
      <c r="K8" s="1" t="str">
        <f t="shared" si="3"/>
        <v>-230 mesh (63 µm) (Bathurst Is., 1996)</v>
      </c>
      <c r="O8">
        <v>1</v>
      </c>
      <c r="P8" t="s">
        <v>89</v>
      </c>
      <c r="Q8" t="s">
        <v>56</v>
      </c>
      <c r="R8" t="s">
        <v>131</v>
      </c>
      <c r="S8" t="s">
        <v>201</v>
      </c>
      <c r="T8" t="s">
        <v>57</v>
      </c>
      <c r="U8" t="s">
        <v>94</v>
      </c>
      <c r="V8" t="s">
        <v>75</v>
      </c>
      <c r="W8" t="s">
        <v>202</v>
      </c>
      <c r="X8" t="s">
        <v>76</v>
      </c>
      <c r="Y8" t="s">
        <v>203</v>
      </c>
      <c r="Z8" t="s">
        <v>204</v>
      </c>
      <c r="AA8" t="s">
        <v>64</v>
      </c>
      <c r="AB8" t="s">
        <v>56</v>
      </c>
      <c r="AC8" t="s">
        <v>76</v>
      </c>
      <c r="AD8" t="s">
        <v>205</v>
      </c>
      <c r="AE8" t="s">
        <v>143</v>
      </c>
      <c r="AF8" t="s">
        <v>206</v>
      </c>
      <c r="AG8" t="s">
        <v>175</v>
      </c>
      <c r="AH8" t="s">
        <v>75</v>
      </c>
      <c r="AI8" t="s">
        <v>70</v>
      </c>
      <c r="AJ8" t="s">
        <v>71</v>
      </c>
      <c r="AK8" t="s">
        <v>72</v>
      </c>
      <c r="AL8" t="s">
        <v>73</v>
      </c>
      <c r="AM8" t="s">
        <v>55</v>
      </c>
      <c r="AN8" t="s">
        <v>207</v>
      </c>
      <c r="AO8" t="s">
        <v>64</v>
      </c>
      <c r="AP8" t="s">
        <v>208</v>
      </c>
      <c r="AQ8" t="s">
        <v>209</v>
      </c>
      <c r="AR8" t="s">
        <v>206</v>
      </c>
      <c r="AS8" t="s">
        <v>210</v>
      </c>
      <c r="AT8" t="s">
        <v>211</v>
      </c>
      <c r="AU8" t="s">
        <v>60</v>
      </c>
      <c r="AV8" t="s">
        <v>212</v>
      </c>
      <c r="AW8" t="s">
        <v>168</v>
      </c>
      <c r="AX8" t="s">
        <v>130</v>
      </c>
      <c r="AY8" t="s">
        <v>213</v>
      </c>
    </row>
    <row r="9" spans="1:51" hidden="1" x14ac:dyDescent="0.3">
      <c r="A9" t="s">
        <v>214</v>
      </c>
      <c r="B9" t="s">
        <v>215</v>
      </c>
      <c r="C9" s="1" t="str">
        <f t="shared" si="0"/>
        <v>21:0868</v>
      </c>
      <c r="D9" s="1" t="str">
        <f t="shared" si="1"/>
        <v>21:0245</v>
      </c>
      <c r="E9" t="s">
        <v>216</v>
      </c>
      <c r="F9" t="s">
        <v>217</v>
      </c>
      <c r="H9">
        <v>75.820816100000002</v>
      </c>
      <c r="I9">
        <v>-98.4975357</v>
      </c>
      <c r="J9" s="1" t="str">
        <f t="shared" si="2"/>
        <v>NGR bulk stream sediment</v>
      </c>
      <c r="K9" s="1" t="str">
        <f t="shared" si="3"/>
        <v>-230 mesh (63 µm) (Bathurst Is., 1996)</v>
      </c>
      <c r="O9">
        <v>1</v>
      </c>
      <c r="P9" t="s">
        <v>89</v>
      </c>
      <c r="Q9" t="s">
        <v>56</v>
      </c>
      <c r="R9" t="s">
        <v>218</v>
      </c>
      <c r="S9" t="s">
        <v>219</v>
      </c>
      <c r="T9" t="s">
        <v>220</v>
      </c>
      <c r="U9" t="s">
        <v>63</v>
      </c>
      <c r="V9" t="s">
        <v>113</v>
      </c>
      <c r="W9" t="s">
        <v>221</v>
      </c>
      <c r="X9" t="s">
        <v>91</v>
      </c>
      <c r="Y9" t="s">
        <v>222</v>
      </c>
      <c r="Z9" t="s">
        <v>113</v>
      </c>
      <c r="AA9" t="s">
        <v>64</v>
      </c>
      <c r="AB9" t="s">
        <v>56</v>
      </c>
      <c r="AC9" t="s">
        <v>150</v>
      </c>
      <c r="AD9" t="s">
        <v>195</v>
      </c>
      <c r="AE9" t="s">
        <v>223</v>
      </c>
      <c r="AF9" t="s">
        <v>224</v>
      </c>
      <c r="AG9" t="s">
        <v>225</v>
      </c>
      <c r="AH9" t="s">
        <v>226</v>
      </c>
      <c r="AI9" t="s">
        <v>70</v>
      </c>
      <c r="AJ9" t="s">
        <v>71</v>
      </c>
      <c r="AK9" t="s">
        <v>72</v>
      </c>
      <c r="AL9" t="s">
        <v>73</v>
      </c>
      <c r="AM9" t="s">
        <v>227</v>
      </c>
      <c r="AN9" t="s">
        <v>100</v>
      </c>
      <c r="AO9" t="s">
        <v>64</v>
      </c>
      <c r="AP9" t="s">
        <v>228</v>
      </c>
      <c r="AQ9" t="s">
        <v>193</v>
      </c>
      <c r="AR9" t="s">
        <v>229</v>
      </c>
      <c r="AS9" t="s">
        <v>171</v>
      </c>
      <c r="AT9" t="s">
        <v>118</v>
      </c>
      <c r="AU9" t="s">
        <v>81</v>
      </c>
      <c r="AV9" t="s">
        <v>230</v>
      </c>
      <c r="AW9" t="s">
        <v>231</v>
      </c>
      <c r="AX9" t="s">
        <v>232</v>
      </c>
      <c r="AY9" t="s">
        <v>233</v>
      </c>
    </row>
    <row r="10" spans="1:51" hidden="1" x14ac:dyDescent="0.3">
      <c r="A10" t="s">
        <v>234</v>
      </c>
      <c r="B10" t="s">
        <v>235</v>
      </c>
      <c r="C10" s="1" t="str">
        <f t="shared" si="0"/>
        <v>21:0868</v>
      </c>
      <c r="D10" s="1" t="str">
        <f t="shared" si="1"/>
        <v>21:0245</v>
      </c>
      <c r="E10" t="s">
        <v>236</v>
      </c>
      <c r="F10" t="s">
        <v>237</v>
      </c>
      <c r="H10">
        <v>75.800206299999999</v>
      </c>
      <c r="I10">
        <v>-98.658100500000003</v>
      </c>
      <c r="J10" s="1" t="str">
        <f t="shared" si="2"/>
        <v>NGR bulk stream sediment</v>
      </c>
      <c r="K10" s="1" t="str">
        <f t="shared" si="3"/>
        <v>-230 mesh (63 µm) (Bathurst Is., 1996)</v>
      </c>
      <c r="O10">
        <v>1</v>
      </c>
      <c r="P10" t="s">
        <v>89</v>
      </c>
      <c r="Q10" t="s">
        <v>56</v>
      </c>
      <c r="R10" t="s">
        <v>238</v>
      </c>
      <c r="S10" t="s">
        <v>219</v>
      </c>
      <c r="T10" t="s">
        <v>238</v>
      </c>
      <c r="U10" t="s">
        <v>63</v>
      </c>
      <c r="V10" t="s">
        <v>185</v>
      </c>
      <c r="W10" t="s">
        <v>208</v>
      </c>
      <c r="X10" t="s">
        <v>91</v>
      </c>
      <c r="Y10" t="s">
        <v>239</v>
      </c>
      <c r="Z10" t="s">
        <v>113</v>
      </c>
      <c r="AA10" t="s">
        <v>64</v>
      </c>
      <c r="AB10" t="s">
        <v>56</v>
      </c>
      <c r="AC10" t="s">
        <v>75</v>
      </c>
      <c r="AD10" t="s">
        <v>240</v>
      </c>
      <c r="AE10" t="s">
        <v>143</v>
      </c>
      <c r="AF10" t="s">
        <v>241</v>
      </c>
      <c r="AG10" t="s">
        <v>153</v>
      </c>
      <c r="AH10" t="s">
        <v>226</v>
      </c>
      <c r="AI10" t="s">
        <v>70</v>
      </c>
      <c r="AJ10" t="s">
        <v>71</v>
      </c>
      <c r="AK10" t="s">
        <v>72</v>
      </c>
      <c r="AL10" t="s">
        <v>174</v>
      </c>
      <c r="AM10" t="s">
        <v>150</v>
      </c>
      <c r="AN10" t="s">
        <v>242</v>
      </c>
      <c r="AO10" t="s">
        <v>64</v>
      </c>
      <c r="AP10" t="s">
        <v>243</v>
      </c>
      <c r="AQ10" t="s">
        <v>172</v>
      </c>
      <c r="AR10" t="s">
        <v>244</v>
      </c>
      <c r="AS10" t="s">
        <v>103</v>
      </c>
      <c r="AT10" t="s">
        <v>100</v>
      </c>
      <c r="AU10" t="s">
        <v>81</v>
      </c>
      <c r="AV10" t="s">
        <v>174</v>
      </c>
      <c r="AW10" t="s">
        <v>91</v>
      </c>
      <c r="AX10" t="s">
        <v>245</v>
      </c>
      <c r="AY10" t="s">
        <v>246</v>
      </c>
    </row>
    <row r="11" spans="1:51" hidden="1" x14ac:dyDescent="0.3">
      <c r="A11" t="s">
        <v>247</v>
      </c>
      <c r="B11" t="s">
        <v>248</v>
      </c>
      <c r="C11" s="1" t="str">
        <f t="shared" si="0"/>
        <v>21:0868</v>
      </c>
      <c r="D11" s="1" t="str">
        <f t="shared" si="1"/>
        <v>21:0245</v>
      </c>
      <c r="E11" t="s">
        <v>249</v>
      </c>
      <c r="F11" t="s">
        <v>250</v>
      </c>
      <c r="H11">
        <v>75.834698399999994</v>
      </c>
      <c r="I11">
        <v>-98.655674700000006</v>
      </c>
      <c r="J11" s="1" t="str">
        <f t="shared" si="2"/>
        <v>NGR bulk stream sediment</v>
      </c>
      <c r="K11" s="1" t="str">
        <f t="shared" si="3"/>
        <v>-230 mesh (63 µm) (Bathurst Is., 1996)</v>
      </c>
      <c r="O11">
        <v>1</v>
      </c>
      <c r="P11" t="s">
        <v>89</v>
      </c>
      <c r="Q11" t="s">
        <v>56</v>
      </c>
      <c r="R11" t="s">
        <v>251</v>
      </c>
      <c r="S11" t="s">
        <v>252</v>
      </c>
      <c r="T11" t="s">
        <v>74</v>
      </c>
      <c r="U11" t="s">
        <v>113</v>
      </c>
      <c r="V11" t="s">
        <v>113</v>
      </c>
      <c r="W11" t="s">
        <v>241</v>
      </c>
      <c r="X11" t="s">
        <v>91</v>
      </c>
      <c r="Y11" t="s">
        <v>253</v>
      </c>
      <c r="Z11" t="s">
        <v>254</v>
      </c>
      <c r="AA11" t="s">
        <v>64</v>
      </c>
      <c r="AB11" t="s">
        <v>56</v>
      </c>
      <c r="AC11" t="s">
        <v>99</v>
      </c>
      <c r="AD11" t="s">
        <v>255</v>
      </c>
      <c r="AE11" t="s">
        <v>143</v>
      </c>
      <c r="AF11" t="s">
        <v>202</v>
      </c>
      <c r="AG11" t="s">
        <v>106</v>
      </c>
      <c r="AH11" t="s">
        <v>129</v>
      </c>
      <c r="AI11" t="s">
        <v>70</v>
      </c>
      <c r="AJ11" t="s">
        <v>71</v>
      </c>
      <c r="AK11" t="s">
        <v>72</v>
      </c>
      <c r="AL11" t="s">
        <v>73</v>
      </c>
      <c r="AM11" t="s">
        <v>75</v>
      </c>
      <c r="AN11" t="s">
        <v>256</v>
      </c>
      <c r="AO11" t="s">
        <v>64</v>
      </c>
      <c r="AP11" t="s">
        <v>257</v>
      </c>
      <c r="AQ11" t="s">
        <v>210</v>
      </c>
      <c r="AR11" t="s">
        <v>224</v>
      </c>
      <c r="AS11" t="s">
        <v>80</v>
      </c>
      <c r="AT11" t="s">
        <v>168</v>
      </c>
      <c r="AU11" t="s">
        <v>189</v>
      </c>
      <c r="AV11" t="s">
        <v>258</v>
      </c>
      <c r="AW11" t="s">
        <v>123</v>
      </c>
      <c r="AX11" t="s">
        <v>259</v>
      </c>
      <c r="AY11" t="s">
        <v>260</v>
      </c>
    </row>
    <row r="12" spans="1:51" hidden="1" x14ac:dyDescent="0.3">
      <c r="A12" t="s">
        <v>261</v>
      </c>
      <c r="B12" t="s">
        <v>262</v>
      </c>
      <c r="C12" s="1" t="str">
        <f t="shared" si="0"/>
        <v>21:0868</v>
      </c>
      <c r="D12" s="1" t="str">
        <f t="shared" si="1"/>
        <v>21:0245</v>
      </c>
      <c r="E12" t="s">
        <v>263</v>
      </c>
      <c r="F12" t="s">
        <v>264</v>
      </c>
      <c r="H12">
        <v>75.863003300000003</v>
      </c>
      <c r="I12">
        <v>-98.720031500000005</v>
      </c>
      <c r="J12" s="1" t="str">
        <f t="shared" si="2"/>
        <v>NGR bulk stream sediment</v>
      </c>
      <c r="K12" s="1" t="str">
        <f t="shared" si="3"/>
        <v>-230 mesh (63 µm) (Bathurst Is., 1996)</v>
      </c>
      <c r="O12">
        <v>1</v>
      </c>
      <c r="P12" t="s">
        <v>89</v>
      </c>
      <c r="Q12" t="s">
        <v>56</v>
      </c>
      <c r="R12" t="s">
        <v>68</v>
      </c>
      <c r="S12" t="s">
        <v>219</v>
      </c>
      <c r="T12" t="s">
        <v>265</v>
      </c>
      <c r="U12" t="s">
        <v>94</v>
      </c>
      <c r="V12" t="s">
        <v>63</v>
      </c>
      <c r="W12" t="s">
        <v>266</v>
      </c>
      <c r="X12" t="s">
        <v>91</v>
      </c>
      <c r="Y12" t="s">
        <v>267</v>
      </c>
      <c r="Z12" t="s">
        <v>254</v>
      </c>
      <c r="AA12" t="s">
        <v>64</v>
      </c>
      <c r="AB12" t="s">
        <v>56</v>
      </c>
      <c r="AC12" t="s">
        <v>69</v>
      </c>
      <c r="AD12" t="s">
        <v>268</v>
      </c>
      <c r="AE12" t="s">
        <v>143</v>
      </c>
      <c r="AF12" t="s">
        <v>269</v>
      </c>
      <c r="AG12" t="s">
        <v>130</v>
      </c>
      <c r="AH12" t="s">
        <v>270</v>
      </c>
      <c r="AI12" t="s">
        <v>70</v>
      </c>
      <c r="AJ12" t="s">
        <v>71</v>
      </c>
      <c r="AK12" t="s">
        <v>72</v>
      </c>
      <c r="AL12" t="s">
        <v>271</v>
      </c>
      <c r="AM12" t="s">
        <v>150</v>
      </c>
      <c r="AN12" t="s">
        <v>118</v>
      </c>
      <c r="AO12" t="s">
        <v>64</v>
      </c>
      <c r="AP12" t="s">
        <v>272</v>
      </c>
      <c r="AQ12" t="s">
        <v>273</v>
      </c>
      <c r="AR12" t="s">
        <v>229</v>
      </c>
      <c r="AS12" t="s">
        <v>274</v>
      </c>
      <c r="AT12" t="s">
        <v>275</v>
      </c>
      <c r="AU12" t="s">
        <v>81</v>
      </c>
      <c r="AV12" t="s">
        <v>258</v>
      </c>
      <c r="AW12" t="s">
        <v>123</v>
      </c>
      <c r="AX12" t="s">
        <v>276</v>
      </c>
      <c r="AY12" t="s">
        <v>277</v>
      </c>
    </row>
    <row r="13" spans="1:51" hidden="1" x14ac:dyDescent="0.3">
      <c r="A13" t="s">
        <v>278</v>
      </c>
      <c r="B13" t="s">
        <v>279</v>
      </c>
      <c r="C13" s="1" t="str">
        <f t="shared" si="0"/>
        <v>21:0868</v>
      </c>
      <c r="D13" s="1" t="str">
        <f t="shared" si="1"/>
        <v>21:0245</v>
      </c>
      <c r="E13" t="s">
        <v>280</v>
      </c>
      <c r="F13" t="s">
        <v>281</v>
      </c>
      <c r="H13">
        <v>75.967621800000003</v>
      </c>
      <c r="I13">
        <v>-97.964934900000003</v>
      </c>
      <c r="J13" s="1" t="str">
        <f t="shared" si="2"/>
        <v>NGR bulk stream sediment</v>
      </c>
      <c r="K13" s="1" t="str">
        <f t="shared" si="3"/>
        <v>-230 mesh (63 µm) (Bathurst Is., 1996)</v>
      </c>
      <c r="O13">
        <v>1</v>
      </c>
      <c r="P13" t="s">
        <v>89</v>
      </c>
      <c r="Q13" t="s">
        <v>56</v>
      </c>
      <c r="R13" t="s">
        <v>282</v>
      </c>
      <c r="S13" t="s">
        <v>283</v>
      </c>
      <c r="T13" t="s">
        <v>99</v>
      </c>
      <c r="U13" t="s">
        <v>163</v>
      </c>
      <c r="V13" t="s">
        <v>150</v>
      </c>
      <c r="W13" t="s">
        <v>166</v>
      </c>
      <c r="X13" t="s">
        <v>91</v>
      </c>
      <c r="Y13" t="s">
        <v>125</v>
      </c>
      <c r="Z13" t="s">
        <v>113</v>
      </c>
      <c r="AA13" t="s">
        <v>64</v>
      </c>
      <c r="AB13" t="s">
        <v>56</v>
      </c>
      <c r="AC13" t="s">
        <v>254</v>
      </c>
      <c r="AD13" t="s">
        <v>284</v>
      </c>
      <c r="AE13" t="s">
        <v>285</v>
      </c>
      <c r="AF13" t="s">
        <v>286</v>
      </c>
      <c r="AG13" t="s">
        <v>91</v>
      </c>
      <c r="AH13" t="s">
        <v>270</v>
      </c>
      <c r="AI13" t="s">
        <v>70</v>
      </c>
      <c r="AJ13" t="s">
        <v>71</v>
      </c>
      <c r="AK13" t="s">
        <v>72</v>
      </c>
      <c r="AL13" t="s">
        <v>73</v>
      </c>
      <c r="AM13" t="s">
        <v>129</v>
      </c>
      <c r="AN13" t="s">
        <v>76</v>
      </c>
      <c r="AO13" t="s">
        <v>64</v>
      </c>
      <c r="AP13" t="s">
        <v>287</v>
      </c>
      <c r="AQ13" t="s">
        <v>288</v>
      </c>
      <c r="AR13" t="s">
        <v>289</v>
      </c>
      <c r="AS13" t="s">
        <v>105</v>
      </c>
      <c r="AT13" t="s">
        <v>76</v>
      </c>
      <c r="AU13" t="s">
        <v>271</v>
      </c>
      <c r="AV13" t="s">
        <v>73</v>
      </c>
      <c r="AW13" t="s">
        <v>125</v>
      </c>
      <c r="AX13" t="s">
        <v>232</v>
      </c>
      <c r="AY13" t="s">
        <v>290</v>
      </c>
    </row>
    <row r="14" spans="1:51" hidden="1" x14ac:dyDescent="0.3">
      <c r="A14" t="s">
        <v>291</v>
      </c>
      <c r="B14" t="s">
        <v>292</v>
      </c>
      <c r="C14" s="1" t="str">
        <f t="shared" si="0"/>
        <v>21:0868</v>
      </c>
      <c r="D14" s="1" t="str">
        <f t="shared" si="1"/>
        <v>21:0245</v>
      </c>
      <c r="E14" t="s">
        <v>293</v>
      </c>
      <c r="F14" t="s">
        <v>294</v>
      </c>
      <c r="H14">
        <v>75.959835100000006</v>
      </c>
      <c r="I14">
        <v>-97.882400200000006</v>
      </c>
      <c r="J14" s="1" t="str">
        <f t="shared" si="2"/>
        <v>NGR bulk stream sediment</v>
      </c>
      <c r="K14" s="1" t="str">
        <f t="shared" si="3"/>
        <v>-230 mesh (63 µm) (Bathurst Is., 1996)</v>
      </c>
      <c r="O14">
        <v>1</v>
      </c>
      <c r="P14" t="s">
        <v>60</v>
      </c>
      <c r="Q14" t="s">
        <v>56</v>
      </c>
      <c r="R14" t="s">
        <v>74</v>
      </c>
      <c r="S14" t="s">
        <v>295</v>
      </c>
      <c r="T14" t="s">
        <v>226</v>
      </c>
      <c r="U14" t="s">
        <v>163</v>
      </c>
      <c r="V14" t="s">
        <v>63</v>
      </c>
      <c r="W14" t="s">
        <v>192</v>
      </c>
      <c r="X14" t="s">
        <v>60</v>
      </c>
      <c r="Y14" t="s">
        <v>296</v>
      </c>
      <c r="Z14" t="s">
        <v>113</v>
      </c>
      <c r="AA14" t="s">
        <v>64</v>
      </c>
      <c r="AB14" t="s">
        <v>56</v>
      </c>
      <c r="AC14" t="s">
        <v>185</v>
      </c>
      <c r="AD14" t="s">
        <v>297</v>
      </c>
      <c r="AE14" t="s">
        <v>143</v>
      </c>
      <c r="AF14" t="s">
        <v>298</v>
      </c>
      <c r="AG14" t="s">
        <v>299</v>
      </c>
      <c r="AH14" t="s">
        <v>100</v>
      </c>
      <c r="AI14" t="s">
        <v>70</v>
      </c>
      <c r="AJ14" t="s">
        <v>71</v>
      </c>
      <c r="AK14" t="s">
        <v>72</v>
      </c>
      <c r="AL14" t="s">
        <v>258</v>
      </c>
      <c r="AM14" t="s">
        <v>300</v>
      </c>
      <c r="AN14" t="s">
        <v>242</v>
      </c>
      <c r="AO14" t="s">
        <v>64</v>
      </c>
      <c r="AP14" t="s">
        <v>228</v>
      </c>
      <c r="AQ14" t="s">
        <v>160</v>
      </c>
      <c r="AR14" t="s">
        <v>273</v>
      </c>
      <c r="AS14" t="s">
        <v>149</v>
      </c>
      <c r="AT14" t="s">
        <v>123</v>
      </c>
      <c r="AU14" t="s">
        <v>258</v>
      </c>
      <c r="AV14" t="s">
        <v>73</v>
      </c>
      <c r="AW14" t="s">
        <v>60</v>
      </c>
      <c r="AX14" t="s">
        <v>301</v>
      </c>
      <c r="AY14" t="s">
        <v>302</v>
      </c>
    </row>
    <row r="15" spans="1:51" hidden="1" x14ac:dyDescent="0.3">
      <c r="A15" t="s">
        <v>303</v>
      </c>
      <c r="B15" t="s">
        <v>304</v>
      </c>
      <c r="C15" s="1" t="str">
        <f t="shared" si="0"/>
        <v>21:0868</v>
      </c>
      <c r="D15" s="1" t="str">
        <f t="shared" si="1"/>
        <v>21:0245</v>
      </c>
      <c r="E15" t="s">
        <v>305</v>
      </c>
      <c r="F15" t="s">
        <v>306</v>
      </c>
      <c r="H15">
        <v>75.978678500000001</v>
      </c>
      <c r="I15">
        <v>-97.751788099999999</v>
      </c>
      <c r="J15" s="1" t="str">
        <f t="shared" si="2"/>
        <v>NGR bulk stream sediment</v>
      </c>
      <c r="K15" s="1" t="str">
        <f t="shared" si="3"/>
        <v>-230 mesh (63 µm) (Bathurst Is., 1996)</v>
      </c>
      <c r="O15">
        <v>1</v>
      </c>
      <c r="P15" t="s">
        <v>89</v>
      </c>
      <c r="Q15" t="s">
        <v>56</v>
      </c>
      <c r="R15" t="s">
        <v>307</v>
      </c>
      <c r="S15" t="s">
        <v>308</v>
      </c>
      <c r="T15" t="s">
        <v>309</v>
      </c>
      <c r="U15" t="s">
        <v>190</v>
      </c>
      <c r="V15" t="s">
        <v>113</v>
      </c>
      <c r="W15" t="s">
        <v>209</v>
      </c>
      <c r="X15" t="s">
        <v>91</v>
      </c>
      <c r="Y15" t="s">
        <v>310</v>
      </c>
      <c r="Z15" t="s">
        <v>163</v>
      </c>
      <c r="AA15" t="s">
        <v>64</v>
      </c>
      <c r="AB15" t="s">
        <v>56</v>
      </c>
      <c r="AC15" t="s">
        <v>64</v>
      </c>
      <c r="AD15" t="s">
        <v>297</v>
      </c>
      <c r="AE15" t="s">
        <v>143</v>
      </c>
      <c r="AF15" t="s">
        <v>128</v>
      </c>
      <c r="AG15" t="s">
        <v>189</v>
      </c>
      <c r="AH15" t="s">
        <v>98</v>
      </c>
      <c r="AI15" t="s">
        <v>70</v>
      </c>
      <c r="AJ15" t="s">
        <v>71</v>
      </c>
      <c r="AK15" t="s">
        <v>72</v>
      </c>
      <c r="AL15" t="s">
        <v>73</v>
      </c>
      <c r="AM15" t="s">
        <v>150</v>
      </c>
      <c r="AN15" t="s">
        <v>173</v>
      </c>
      <c r="AO15" t="s">
        <v>64</v>
      </c>
      <c r="AP15" t="s">
        <v>191</v>
      </c>
      <c r="AQ15" t="s">
        <v>311</v>
      </c>
      <c r="AR15" t="s">
        <v>312</v>
      </c>
      <c r="AS15" t="s">
        <v>140</v>
      </c>
      <c r="AT15" t="s">
        <v>313</v>
      </c>
      <c r="AU15" t="s">
        <v>271</v>
      </c>
      <c r="AV15" t="s">
        <v>73</v>
      </c>
      <c r="AW15" t="s">
        <v>145</v>
      </c>
      <c r="AX15" t="s">
        <v>314</v>
      </c>
      <c r="AY15" t="s">
        <v>315</v>
      </c>
    </row>
    <row r="16" spans="1:51" hidden="1" x14ac:dyDescent="0.3">
      <c r="A16" t="s">
        <v>316</v>
      </c>
      <c r="B16" t="s">
        <v>317</v>
      </c>
      <c r="C16" s="1" t="str">
        <f t="shared" si="0"/>
        <v>21:0868</v>
      </c>
      <c r="D16" s="1" t="str">
        <f t="shared" si="1"/>
        <v>21:0245</v>
      </c>
      <c r="E16" t="s">
        <v>318</v>
      </c>
      <c r="F16" t="s">
        <v>319</v>
      </c>
      <c r="H16">
        <v>75.892540199999999</v>
      </c>
      <c r="I16">
        <v>-98.184078900000003</v>
      </c>
      <c r="J16" s="1" t="str">
        <f t="shared" si="2"/>
        <v>NGR bulk stream sediment</v>
      </c>
      <c r="K16" s="1" t="str">
        <f t="shared" si="3"/>
        <v>-230 mesh (63 µm) (Bathurst Is., 1996)</v>
      </c>
      <c r="O16">
        <v>1</v>
      </c>
      <c r="P16" t="s">
        <v>89</v>
      </c>
      <c r="Q16" t="s">
        <v>56</v>
      </c>
      <c r="R16" t="s">
        <v>168</v>
      </c>
      <c r="S16" t="s">
        <v>121</v>
      </c>
      <c r="T16" t="s">
        <v>69</v>
      </c>
      <c r="U16" t="s">
        <v>113</v>
      </c>
      <c r="V16" t="s">
        <v>99</v>
      </c>
      <c r="W16" t="s">
        <v>320</v>
      </c>
      <c r="X16" t="s">
        <v>76</v>
      </c>
      <c r="Y16" t="s">
        <v>321</v>
      </c>
      <c r="Z16" t="s">
        <v>99</v>
      </c>
      <c r="AA16" t="s">
        <v>64</v>
      </c>
      <c r="AB16" t="s">
        <v>56</v>
      </c>
      <c r="AC16" t="s">
        <v>76</v>
      </c>
      <c r="AD16" t="s">
        <v>322</v>
      </c>
      <c r="AE16" t="s">
        <v>143</v>
      </c>
      <c r="AF16" t="s">
        <v>323</v>
      </c>
      <c r="AG16" t="s">
        <v>152</v>
      </c>
      <c r="AH16" t="s">
        <v>75</v>
      </c>
      <c r="AI16" t="s">
        <v>70</v>
      </c>
      <c r="AJ16" t="s">
        <v>71</v>
      </c>
      <c r="AK16" t="s">
        <v>72</v>
      </c>
      <c r="AL16" t="s">
        <v>81</v>
      </c>
      <c r="AM16" t="s">
        <v>149</v>
      </c>
      <c r="AN16" t="s">
        <v>101</v>
      </c>
      <c r="AO16" t="s">
        <v>64</v>
      </c>
      <c r="AP16" t="s">
        <v>312</v>
      </c>
      <c r="AQ16" t="s">
        <v>324</v>
      </c>
      <c r="AR16" t="s">
        <v>188</v>
      </c>
      <c r="AS16" t="s">
        <v>325</v>
      </c>
      <c r="AT16" t="s">
        <v>326</v>
      </c>
      <c r="AU16" t="s">
        <v>327</v>
      </c>
      <c r="AV16" t="s">
        <v>81</v>
      </c>
      <c r="AW16" t="s">
        <v>328</v>
      </c>
      <c r="AX16" t="s">
        <v>174</v>
      </c>
      <c r="AY16" t="s">
        <v>329</v>
      </c>
    </row>
    <row r="17" spans="1:51" hidden="1" x14ac:dyDescent="0.3">
      <c r="A17" t="s">
        <v>330</v>
      </c>
      <c r="B17" t="s">
        <v>331</v>
      </c>
      <c r="C17" s="1" t="str">
        <f t="shared" si="0"/>
        <v>21:0868</v>
      </c>
      <c r="D17" s="1" t="str">
        <f t="shared" si="1"/>
        <v>21:0245</v>
      </c>
      <c r="E17" t="s">
        <v>332</v>
      </c>
      <c r="F17" t="s">
        <v>333</v>
      </c>
      <c r="H17">
        <v>75.904519300000004</v>
      </c>
      <c r="I17">
        <v>-98.104195300000001</v>
      </c>
      <c r="J17" s="1" t="str">
        <f t="shared" si="2"/>
        <v>NGR bulk stream sediment</v>
      </c>
      <c r="K17" s="1" t="str">
        <f t="shared" si="3"/>
        <v>-230 mesh (63 µm) (Bathurst Is., 1996)</v>
      </c>
      <c r="O17">
        <v>1</v>
      </c>
      <c r="P17" t="s">
        <v>89</v>
      </c>
      <c r="Q17" t="s">
        <v>56</v>
      </c>
      <c r="R17" t="s">
        <v>334</v>
      </c>
      <c r="S17" t="s">
        <v>335</v>
      </c>
      <c r="T17" t="s">
        <v>336</v>
      </c>
      <c r="U17" t="s">
        <v>113</v>
      </c>
      <c r="V17" t="s">
        <v>149</v>
      </c>
      <c r="W17" t="s">
        <v>337</v>
      </c>
      <c r="X17" t="s">
        <v>76</v>
      </c>
      <c r="Y17" t="s">
        <v>338</v>
      </c>
      <c r="Z17" t="s">
        <v>171</v>
      </c>
      <c r="AA17" t="s">
        <v>64</v>
      </c>
      <c r="AB17" t="s">
        <v>56</v>
      </c>
      <c r="AC17" t="s">
        <v>64</v>
      </c>
      <c r="AD17" t="s">
        <v>339</v>
      </c>
      <c r="AE17" t="s">
        <v>269</v>
      </c>
      <c r="AF17" t="s">
        <v>340</v>
      </c>
      <c r="AG17" t="s">
        <v>175</v>
      </c>
      <c r="AH17" t="s">
        <v>75</v>
      </c>
      <c r="AI17" t="s">
        <v>70</v>
      </c>
      <c r="AJ17" t="s">
        <v>71</v>
      </c>
      <c r="AK17" t="s">
        <v>341</v>
      </c>
      <c r="AL17" t="s">
        <v>73</v>
      </c>
      <c r="AM17" t="s">
        <v>55</v>
      </c>
      <c r="AN17" t="s">
        <v>74</v>
      </c>
      <c r="AO17" t="s">
        <v>64</v>
      </c>
      <c r="AP17" t="s">
        <v>342</v>
      </c>
      <c r="AQ17" t="s">
        <v>342</v>
      </c>
      <c r="AR17" t="s">
        <v>343</v>
      </c>
      <c r="AS17" t="s">
        <v>114</v>
      </c>
      <c r="AT17" t="s">
        <v>211</v>
      </c>
      <c r="AU17" t="s">
        <v>176</v>
      </c>
      <c r="AV17" t="s">
        <v>153</v>
      </c>
      <c r="AW17" t="s">
        <v>309</v>
      </c>
      <c r="AX17" t="s">
        <v>344</v>
      </c>
      <c r="AY17" t="s">
        <v>345</v>
      </c>
    </row>
    <row r="18" spans="1:51" hidden="1" x14ac:dyDescent="0.3">
      <c r="A18" t="s">
        <v>346</v>
      </c>
      <c r="B18" t="s">
        <v>347</v>
      </c>
      <c r="C18" s="1" t="str">
        <f t="shared" si="0"/>
        <v>21:0868</v>
      </c>
      <c r="D18" s="1" t="str">
        <f t="shared" si="1"/>
        <v>21:0245</v>
      </c>
      <c r="E18" t="s">
        <v>348</v>
      </c>
      <c r="F18" t="s">
        <v>349</v>
      </c>
      <c r="H18">
        <v>75.903335600000005</v>
      </c>
      <c r="I18">
        <v>-98.056778899999998</v>
      </c>
      <c r="J18" s="1" t="str">
        <f t="shared" si="2"/>
        <v>NGR bulk stream sediment</v>
      </c>
      <c r="K18" s="1" t="str">
        <f t="shared" si="3"/>
        <v>-230 mesh (63 µm) (Bathurst Is., 1996)</v>
      </c>
      <c r="O18">
        <v>1</v>
      </c>
      <c r="P18" t="s">
        <v>89</v>
      </c>
      <c r="Q18" t="s">
        <v>56</v>
      </c>
      <c r="R18" t="s">
        <v>328</v>
      </c>
      <c r="S18" t="s">
        <v>350</v>
      </c>
      <c r="T18" t="s">
        <v>288</v>
      </c>
      <c r="U18" t="s">
        <v>163</v>
      </c>
      <c r="V18" t="s">
        <v>99</v>
      </c>
      <c r="W18" t="s">
        <v>351</v>
      </c>
      <c r="X18" t="s">
        <v>60</v>
      </c>
      <c r="Y18" t="s">
        <v>352</v>
      </c>
      <c r="Z18" t="s">
        <v>185</v>
      </c>
      <c r="AA18" t="s">
        <v>64</v>
      </c>
      <c r="AB18" t="s">
        <v>56</v>
      </c>
      <c r="AC18" t="s">
        <v>118</v>
      </c>
      <c r="AD18" t="s">
        <v>353</v>
      </c>
      <c r="AE18" t="s">
        <v>143</v>
      </c>
      <c r="AF18" t="s">
        <v>114</v>
      </c>
      <c r="AG18" t="s">
        <v>258</v>
      </c>
      <c r="AH18" t="s">
        <v>354</v>
      </c>
      <c r="AI18" t="s">
        <v>70</v>
      </c>
      <c r="AJ18" t="s">
        <v>71</v>
      </c>
      <c r="AK18" t="s">
        <v>355</v>
      </c>
      <c r="AL18" t="s">
        <v>73</v>
      </c>
      <c r="AM18" t="s">
        <v>139</v>
      </c>
      <c r="AN18" t="s">
        <v>68</v>
      </c>
      <c r="AO18" t="s">
        <v>64</v>
      </c>
      <c r="AP18" t="s">
        <v>202</v>
      </c>
      <c r="AQ18" t="s">
        <v>356</v>
      </c>
      <c r="AR18" t="s">
        <v>266</v>
      </c>
      <c r="AS18" t="s">
        <v>357</v>
      </c>
      <c r="AT18" t="s">
        <v>307</v>
      </c>
      <c r="AU18" t="s">
        <v>81</v>
      </c>
      <c r="AV18" t="s">
        <v>258</v>
      </c>
      <c r="AW18" t="s">
        <v>358</v>
      </c>
      <c r="AX18" t="s">
        <v>107</v>
      </c>
      <c r="AY18" t="s">
        <v>359</v>
      </c>
    </row>
    <row r="19" spans="1:51" hidden="1" x14ac:dyDescent="0.3">
      <c r="A19" t="s">
        <v>360</v>
      </c>
      <c r="B19" t="s">
        <v>361</v>
      </c>
      <c r="C19" s="1" t="str">
        <f t="shared" si="0"/>
        <v>21:0868</v>
      </c>
      <c r="D19" s="1" t="str">
        <f t="shared" si="1"/>
        <v>21:0245</v>
      </c>
      <c r="E19" t="s">
        <v>362</v>
      </c>
      <c r="F19" t="s">
        <v>363</v>
      </c>
      <c r="H19">
        <v>75.842651099999998</v>
      </c>
      <c r="I19">
        <v>-98.026304999999994</v>
      </c>
      <c r="J19" s="1" t="str">
        <f t="shared" si="2"/>
        <v>NGR bulk stream sediment</v>
      </c>
      <c r="K19" s="1" t="str">
        <f t="shared" si="3"/>
        <v>-230 mesh (63 µm) (Bathurst Is., 1996)</v>
      </c>
      <c r="O19">
        <v>1</v>
      </c>
      <c r="P19" t="s">
        <v>89</v>
      </c>
      <c r="Q19" t="s">
        <v>56</v>
      </c>
      <c r="R19" t="s">
        <v>68</v>
      </c>
      <c r="S19" t="s">
        <v>364</v>
      </c>
      <c r="T19" t="s">
        <v>254</v>
      </c>
      <c r="U19" t="s">
        <v>57</v>
      </c>
      <c r="V19" t="s">
        <v>63</v>
      </c>
      <c r="W19" t="s">
        <v>61</v>
      </c>
      <c r="X19" t="s">
        <v>60</v>
      </c>
      <c r="Y19" t="s">
        <v>365</v>
      </c>
      <c r="Z19" t="s">
        <v>55</v>
      </c>
      <c r="AA19" t="s">
        <v>64</v>
      </c>
      <c r="AB19" t="s">
        <v>56</v>
      </c>
      <c r="AC19" t="s">
        <v>64</v>
      </c>
      <c r="AD19" t="s">
        <v>366</v>
      </c>
      <c r="AE19" t="s">
        <v>367</v>
      </c>
      <c r="AF19" t="s">
        <v>298</v>
      </c>
      <c r="AG19" t="s">
        <v>230</v>
      </c>
      <c r="AH19" t="s">
        <v>309</v>
      </c>
      <c r="AI19" t="s">
        <v>70</v>
      </c>
      <c r="AJ19" t="s">
        <v>71</v>
      </c>
      <c r="AK19" t="s">
        <v>72</v>
      </c>
      <c r="AL19" t="s">
        <v>73</v>
      </c>
      <c r="AM19" t="s">
        <v>368</v>
      </c>
      <c r="AN19" t="s">
        <v>173</v>
      </c>
      <c r="AO19" t="s">
        <v>118</v>
      </c>
      <c r="AP19" t="s">
        <v>369</v>
      </c>
      <c r="AQ19" t="s">
        <v>311</v>
      </c>
      <c r="AR19" t="s">
        <v>370</v>
      </c>
      <c r="AS19" t="s">
        <v>140</v>
      </c>
      <c r="AT19" t="s">
        <v>82</v>
      </c>
      <c r="AU19" t="s">
        <v>271</v>
      </c>
      <c r="AV19" t="s">
        <v>258</v>
      </c>
      <c r="AW19" t="s">
        <v>145</v>
      </c>
      <c r="AX19" t="s">
        <v>371</v>
      </c>
      <c r="AY19" t="s">
        <v>372</v>
      </c>
    </row>
    <row r="20" spans="1:51" hidden="1" x14ac:dyDescent="0.3">
      <c r="A20" t="s">
        <v>373</v>
      </c>
      <c r="B20" t="s">
        <v>374</v>
      </c>
      <c r="C20" s="1" t="str">
        <f t="shared" si="0"/>
        <v>21:0868</v>
      </c>
      <c r="D20" s="1" t="str">
        <f t="shared" si="1"/>
        <v>21:0245</v>
      </c>
      <c r="E20" t="s">
        <v>375</v>
      </c>
      <c r="F20" t="s">
        <v>376</v>
      </c>
      <c r="H20">
        <v>75.847414099999995</v>
      </c>
      <c r="I20">
        <v>-98.0634704</v>
      </c>
      <c r="J20" s="1" t="str">
        <f t="shared" si="2"/>
        <v>NGR bulk stream sediment</v>
      </c>
      <c r="K20" s="1" t="str">
        <f t="shared" si="3"/>
        <v>-230 mesh (63 µm) (Bathurst Is., 1996)</v>
      </c>
      <c r="O20">
        <v>1</v>
      </c>
      <c r="P20" t="s">
        <v>76</v>
      </c>
      <c r="Q20" t="s">
        <v>56</v>
      </c>
      <c r="R20" t="s">
        <v>377</v>
      </c>
      <c r="S20" t="s">
        <v>378</v>
      </c>
      <c r="T20" t="s">
        <v>163</v>
      </c>
      <c r="U20" t="s">
        <v>190</v>
      </c>
      <c r="V20" t="s">
        <v>75</v>
      </c>
      <c r="W20" t="s">
        <v>209</v>
      </c>
      <c r="X20" t="s">
        <v>91</v>
      </c>
      <c r="Y20" t="s">
        <v>379</v>
      </c>
      <c r="Z20" t="s">
        <v>75</v>
      </c>
      <c r="AA20" t="s">
        <v>64</v>
      </c>
      <c r="AB20" t="s">
        <v>56</v>
      </c>
      <c r="AC20" t="s">
        <v>64</v>
      </c>
      <c r="AD20" t="s">
        <v>165</v>
      </c>
      <c r="AE20" t="s">
        <v>380</v>
      </c>
      <c r="AF20" t="s">
        <v>114</v>
      </c>
      <c r="AG20" t="s">
        <v>271</v>
      </c>
      <c r="AH20" t="s">
        <v>226</v>
      </c>
      <c r="AI20" t="s">
        <v>70</v>
      </c>
      <c r="AJ20" t="s">
        <v>71</v>
      </c>
      <c r="AK20" t="s">
        <v>72</v>
      </c>
      <c r="AL20" t="s">
        <v>73</v>
      </c>
      <c r="AM20" t="s">
        <v>381</v>
      </c>
      <c r="AN20" t="s">
        <v>299</v>
      </c>
      <c r="AO20" t="s">
        <v>271</v>
      </c>
      <c r="AP20" t="s">
        <v>92</v>
      </c>
      <c r="AQ20" t="s">
        <v>382</v>
      </c>
      <c r="AR20" t="s">
        <v>61</v>
      </c>
      <c r="AS20" t="s">
        <v>288</v>
      </c>
      <c r="AT20" t="s">
        <v>328</v>
      </c>
      <c r="AU20" t="s">
        <v>271</v>
      </c>
      <c r="AV20" t="s">
        <v>130</v>
      </c>
      <c r="AW20" t="s">
        <v>231</v>
      </c>
      <c r="AX20" t="s">
        <v>383</v>
      </c>
      <c r="AY20" t="s">
        <v>384</v>
      </c>
    </row>
    <row r="21" spans="1:51" hidden="1" x14ac:dyDescent="0.3">
      <c r="A21" t="s">
        <v>385</v>
      </c>
      <c r="B21" t="s">
        <v>386</v>
      </c>
      <c r="C21" s="1" t="str">
        <f t="shared" si="0"/>
        <v>21:0868</v>
      </c>
      <c r="D21" s="1" t="str">
        <f t="shared" si="1"/>
        <v>21:0245</v>
      </c>
      <c r="E21" t="s">
        <v>387</v>
      </c>
      <c r="F21" t="s">
        <v>388</v>
      </c>
      <c r="H21">
        <v>75.977861000000004</v>
      </c>
      <c r="I21">
        <v>-98.201586800000001</v>
      </c>
      <c r="J21" s="1" t="str">
        <f t="shared" si="2"/>
        <v>NGR bulk stream sediment</v>
      </c>
      <c r="K21" s="1" t="str">
        <f t="shared" si="3"/>
        <v>-230 mesh (63 µm) (Bathurst Is., 1996)</v>
      </c>
      <c r="O21">
        <v>1</v>
      </c>
      <c r="P21" t="s">
        <v>89</v>
      </c>
      <c r="Q21" t="s">
        <v>56</v>
      </c>
      <c r="R21" t="s">
        <v>227</v>
      </c>
      <c r="S21" t="s">
        <v>389</v>
      </c>
      <c r="T21" t="s">
        <v>55</v>
      </c>
      <c r="U21" t="s">
        <v>118</v>
      </c>
      <c r="V21" t="s">
        <v>254</v>
      </c>
      <c r="W21" t="s">
        <v>320</v>
      </c>
      <c r="X21" t="s">
        <v>91</v>
      </c>
      <c r="Y21" t="s">
        <v>390</v>
      </c>
      <c r="Z21" t="s">
        <v>185</v>
      </c>
      <c r="AA21" t="s">
        <v>64</v>
      </c>
      <c r="AB21" t="s">
        <v>56</v>
      </c>
      <c r="AC21" t="s">
        <v>254</v>
      </c>
      <c r="AD21" t="s">
        <v>175</v>
      </c>
      <c r="AE21" t="s">
        <v>143</v>
      </c>
      <c r="AF21" t="s">
        <v>92</v>
      </c>
      <c r="AG21" t="s">
        <v>98</v>
      </c>
      <c r="AH21" t="s">
        <v>391</v>
      </c>
      <c r="AI21" t="s">
        <v>70</v>
      </c>
      <c r="AJ21" t="s">
        <v>71</v>
      </c>
      <c r="AK21" t="s">
        <v>355</v>
      </c>
      <c r="AL21" t="s">
        <v>73</v>
      </c>
      <c r="AM21" t="s">
        <v>150</v>
      </c>
      <c r="AN21" t="s">
        <v>242</v>
      </c>
      <c r="AO21" t="s">
        <v>64</v>
      </c>
      <c r="AP21" t="s">
        <v>392</v>
      </c>
      <c r="AQ21" t="s">
        <v>393</v>
      </c>
      <c r="AR21" t="s">
        <v>208</v>
      </c>
      <c r="AS21" t="s">
        <v>357</v>
      </c>
      <c r="AT21" t="s">
        <v>309</v>
      </c>
      <c r="AU21" t="s">
        <v>189</v>
      </c>
      <c r="AV21" t="s">
        <v>258</v>
      </c>
      <c r="AW21" t="s">
        <v>173</v>
      </c>
      <c r="AX21" t="s">
        <v>259</v>
      </c>
      <c r="AY21" t="s">
        <v>394</v>
      </c>
    </row>
    <row r="22" spans="1:51" hidden="1" x14ac:dyDescent="0.3">
      <c r="A22" t="s">
        <v>395</v>
      </c>
      <c r="B22" t="s">
        <v>396</v>
      </c>
      <c r="C22" s="1" t="str">
        <f t="shared" si="0"/>
        <v>21:0868</v>
      </c>
      <c r="D22" s="1" t="str">
        <f t="shared" si="1"/>
        <v>21:0245</v>
      </c>
      <c r="E22" t="s">
        <v>397</v>
      </c>
      <c r="F22" t="s">
        <v>398</v>
      </c>
      <c r="H22">
        <v>75.954476099999994</v>
      </c>
      <c r="I22">
        <v>-98.072427200000007</v>
      </c>
      <c r="J22" s="1" t="str">
        <f t="shared" si="2"/>
        <v>NGR bulk stream sediment</v>
      </c>
      <c r="K22" s="1" t="str">
        <f t="shared" si="3"/>
        <v>-230 mesh (63 µm) (Bathurst Is., 1996)</v>
      </c>
      <c r="O22">
        <v>1</v>
      </c>
      <c r="P22" t="s">
        <v>399</v>
      </c>
      <c r="Q22" t="s">
        <v>56</v>
      </c>
      <c r="R22" t="s">
        <v>334</v>
      </c>
      <c r="S22" t="s">
        <v>400</v>
      </c>
      <c r="T22" t="s">
        <v>207</v>
      </c>
      <c r="U22" t="s">
        <v>150</v>
      </c>
      <c r="V22" t="s">
        <v>75</v>
      </c>
      <c r="W22" t="s">
        <v>401</v>
      </c>
      <c r="X22" t="s">
        <v>94</v>
      </c>
      <c r="Y22" t="s">
        <v>253</v>
      </c>
      <c r="Z22" t="s">
        <v>118</v>
      </c>
      <c r="AA22" t="s">
        <v>64</v>
      </c>
      <c r="AB22" t="s">
        <v>56</v>
      </c>
      <c r="AC22" t="s">
        <v>69</v>
      </c>
      <c r="AD22" t="s">
        <v>402</v>
      </c>
      <c r="AE22" t="s">
        <v>96</v>
      </c>
      <c r="AF22" t="s">
        <v>224</v>
      </c>
      <c r="AG22" t="s">
        <v>403</v>
      </c>
      <c r="AH22" t="s">
        <v>391</v>
      </c>
      <c r="AI22" t="s">
        <v>70</v>
      </c>
      <c r="AJ22" t="s">
        <v>71</v>
      </c>
      <c r="AK22" t="s">
        <v>72</v>
      </c>
      <c r="AL22" t="s">
        <v>258</v>
      </c>
      <c r="AM22" t="s">
        <v>403</v>
      </c>
      <c r="AN22" t="s">
        <v>313</v>
      </c>
      <c r="AO22" t="s">
        <v>64</v>
      </c>
      <c r="AP22" t="s">
        <v>404</v>
      </c>
      <c r="AQ22" t="s">
        <v>80</v>
      </c>
      <c r="AR22" t="s">
        <v>79</v>
      </c>
      <c r="AS22" t="s">
        <v>105</v>
      </c>
      <c r="AT22" t="s">
        <v>93</v>
      </c>
      <c r="AU22" t="s">
        <v>271</v>
      </c>
      <c r="AV22" t="s">
        <v>73</v>
      </c>
      <c r="AW22" t="s">
        <v>151</v>
      </c>
      <c r="AX22" t="s">
        <v>405</v>
      </c>
      <c r="AY22" t="s">
        <v>406</v>
      </c>
    </row>
    <row r="23" spans="1:51" hidden="1" x14ac:dyDescent="0.3">
      <c r="A23" t="s">
        <v>407</v>
      </c>
      <c r="B23" t="s">
        <v>408</v>
      </c>
      <c r="C23" s="1" t="str">
        <f t="shared" si="0"/>
        <v>21:0868</v>
      </c>
      <c r="D23" s="1" t="str">
        <f t="shared" si="1"/>
        <v>21:0245</v>
      </c>
      <c r="E23" t="s">
        <v>409</v>
      </c>
      <c r="F23" t="s">
        <v>410</v>
      </c>
      <c r="H23">
        <v>75.948109400000007</v>
      </c>
      <c r="I23">
        <v>-98.062285399999993</v>
      </c>
      <c r="J23" s="1" t="str">
        <f t="shared" si="2"/>
        <v>NGR bulk stream sediment</v>
      </c>
      <c r="K23" s="1" t="str">
        <f t="shared" si="3"/>
        <v>-230 mesh (63 µm) (Bathurst Is., 1996)</v>
      </c>
      <c r="O23">
        <v>1</v>
      </c>
      <c r="P23" t="s">
        <v>89</v>
      </c>
      <c r="Q23" t="s">
        <v>56</v>
      </c>
      <c r="R23" t="s">
        <v>75</v>
      </c>
      <c r="S23" t="s">
        <v>411</v>
      </c>
      <c r="T23" t="s">
        <v>190</v>
      </c>
      <c r="U23" t="s">
        <v>113</v>
      </c>
      <c r="V23" t="s">
        <v>55</v>
      </c>
      <c r="W23" t="s">
        <v>412</v>
      </c>
      <c r="X23" t="s">
        <v>91</v>
      </c>
      <c r="Y23" t="s">
        <v>413</v>
      </c>
      <c r="Z23" t="s">
        <v>63</v>
      </c>
      <c r="AA23" t="s">
        <v>64</v>
      </c>
      <c r="AB23" t="s">
        <v>56</v>
      </c>
      <c r="AC23" t="s">
        <v>185</v>
      </c>
      <c r="AD23" t="s">
        <v>284</v>
      </c>
      <c r="AE23" t="s">
        <v>414</v>
      </c>
      <c r="AF23" t="s">
        <v>415</v>
      </c>
      <c r="AG23" t="s">
        <v>231</v>
      </c>
      <c r="AH23" t="s">
        <v>75</v>
      </c>
      <c r="AI23" t="s">
        <v>70</v>
      </c>
      <c r="AJ23" t="s">
        <v>71</v>
      </c>
      <c r="AK23" t="s">
        <v>72</v>
      </c>
      <c r="AL23" t="s">
        <v>230</v>
      </c>
      <c r="AM23" t="s">
        <v>227</v>
      </c>
      <c r="AN23" t="s">
        <v>74</v>
      </c>
      <c r="AO23" t="s">
        <v>64</v>
      </c>
      <c r="AP23" t="s">
        <v>416</v>
      </c>
      <c r="AQ23" t="s">
        <v>325</v>
      </c>
      <c r="AR23" t="s">
        <v>209</v>
      </c>
      <c r="AS23" t="s">
        <v>57</v>
      </c>
      <c r="AT23" t="s">
        <v>82</v>
      </c>
      <c r="AU23" t="s">
        <v>130</v>
      </c>
      <c r="AV23" t="s">
        <v>230</v>
      </c>
      <c r="AW23" t="s">
        <v>145</v>
      </c>
      <c r="AX23" t="s">
        <v>417</v>
      </c>
      <c r="AY23" t="s">
        <v>418</v>
      </c>
    </row>
    <row r="24" spans="1:51" hidden="1" x14ac:dyDescent="0.3">
      <c r="A24" t="s">
        <v>419</v>
      </c>
      <c r="B24" t="s">
        <v>420</v>
      </c>
      <c r="C24" s="1" t="str">
        <f t="shared" si="0"/>
        <v>21:0868</v>
      </c>
      <c r="D24" s="1" t="str">
        <f t="shared" si="1"/>
        <v>21:0245</v>
      </c>
      <c r="E24" t="s">
        <v>421</v>
      </c>
      <c r="F24" t="s">
        <v>422</v>
      </c>
      <c r="H24">
        <v>75.796957699999993</v>
      </c>
      <c r="I24">
        <v>-99.140423600000005</v>
      </c>
      <c r="J24" s="1" t="str">
        <f t="shared" si="2"/>
        <v>NGR bulk stream sediment</v>
      </c>
      <c r="K24" s="1" t="str">
        <f t="shared" si="3"/>
        <v>-230 mesh (63 µm) (Bathurst Is., 1996)</v>
      </c>
      <c r="O24">
        <v>1</v>
      </c>
      <c r="P24" t="s">
        <v>89</v>
      </c>
      <c r="Q24" t="s">
        <v>56</v>
      </c>
      <c r="R24" t="s">
        <v>423</v>
      </c>
      <c r="S24" t="s">
        <v>424</v>
      </c>
      <c r="T24" t="s">
        <v>270</v>
      </c>
      <c r="U24" t="s">
        <v>76</v>
      </c>
      <c r="V24" t="s">
        <v>185</v>
      </c>
      <c r="W24" t="s">
        <v>337</v>
      </c>
      <c r="X24" t="s">
        <v>91</v>
      </c>
      <c r="Y24" t="s">
        <v>425</v>
      </c>
      <c r="Z24" t="s">
        <v>254</v>
      </c>
      <c r="AA24" t="s">
        <v>64</v>
      </c>
      <c r="AB24" t="s">
        <v>56</v>
      </c>
      <c r="AC24" t="s">
        <v>55</v>
      </c>
      <c r="AD24" t="s">
        <v>426</v>
      </c>
      <c r="AE24" t="s">
        <v>143</v>
      </c>
      <c r="AF24" t="s">
        <v>340</v>
      </c>
      <c r="AG24" t="s">
        <v>194</v>
      </c>
      <c r="AH24" t="s">
        <v>326</v>
      </c>
      <c r="AI24" t="s">
        <v>70</v>
      </c>
      <c r="AJ24" t="s">
        <v>71</v>
      </c>
      <c r="AK24" t="s">
        <v>72</v>
      </c>
      <c r="AL24" t="s">
        <v>73</v>
      </c>
      <c r="AM24" t="s">
        <v>150</v>
      </c>
      <c r="AN24" t="s">
        <v>265</v>
      </c>
      <c r="AO24" t="s">
        <v>64</v>
      </c>
      <c r="AP24" t="s">
        <v>427</v>
      </c>
      <c r="AQ24" t="s">
        <v>114</v>
      </c>
      <c r="AR24" t="s">
        <v>320</v>
      </c>
      <c r="AS24" t="s">
        <v>124</v>
      </c>
      <c r="AT24" t="s">
        <v>428</v>
      </c>
      <c r="AU24" t="s">
        <v>189</v>
      </c>
      <c r="AV24" t="s">
        <v>258</v>
      </c>
      <c r="AW24" t="s">
        <v>101</v>
      </c>
      <c r="AX24" t="s">
        <v>107</v>
      </c>
      <c r="AY24" t="s">
        <v>429</v>
      </c>
    </row>
    <row r="25" spans="1:51" hidden="1" x14ac:dyDescent="0.3">
      <c r="A25" t="s">
        <v>430</v>
      </c>
      <c r="B25" t="s">
        <v>431</v>
      </c>
      <c r="C25" s="1" t="str">
        <f t="shared" si="0"/>
        <v>21:0868</v>
      </c>
      <c r="D25" s="1" t="str">
        <f t="shared" si="1"/>
        <v>21:0245</v>
      </c>
      <c r="E25" t="s">
        <v>432</v>
      </c>
      <c r="F25" t="s">
        <v>433</v>
      </c>
      <c r="H25">
        <v>75.784066999999993</v>
      </c>
      <c r="I25">
        <v>-99.327876099999997</v>
      </c>
      <c r="J25" s="1" t="str">
        <f t="shared" si="2"/>
        <v>NGR bulk stream sediment</v>
      </c>
      <c r="K25" s="1" t="str">
        <f t="shared" si="3"/>
        <v>-230 mesh (63 µm) (Bathurst Is., 1996)</v>
      </c>
      <c r="O25">
        <v>1</v>
      </c>
      <c r="P25" t="s">
        <v>89</v>
      </c>
      <c r="Q25" t="s">
        <v>56</v>
      </c>
      <c r="R25" t="s">
        <v>434</v>
      </c>
      <c r="S25" t="s">
        <v>389</v>
      </c>
      <c r="T25" t="s">
        <v>131</v>
      </c>
      <c r="U25" t="s">
        <v>118</v>
      </c>
      <c r="V25" t="s">
        <v>150</v>
      </c>
      <c r="W25" t="s">
        <v>412</v>
      </c>
      <c r="X25" t="s">
        <v>91</v>
      </c>
      <c r="Y25" t="s">
        <v>435</v>
      </c>
      <c r="Z25" t="s">
        <v>150</v>
      </c>
      <c r="AA25" t="s">
        <v>64</v>
      </c>
      <c r="AB25" t="s">
        <v>56</v>
      </c>
      <c r="AC25" t="s">
        <v>190</v>
      </c>
      <c r="AD25" t="s">
        <v>271</v>
      </c>
      <c r="AE25" t="s">
        <v>143</v>
      </c>
      <c r="AF25" t="s">
        <v>436</v>
      </c>
      <c r="AG25" t="s">
        <v>93</v>
      </c>
      <c r="AH25" t="s">
        <v>381</v>
      </c>
      <c r="AI25" t="s">
        <v>70</v>
      </c>
      <c r="AJ25" t="s">
        <v>71</v>
      </c>
      <c r="AK25" t="s">
        <v>72</v>
      </c>
      <c r="AL25" t="s">
        <v>73</v>
      </c>
      <c r="AM25" t="s">
        <v>75</v>
      </c>
      <c r="AN25" t="s">
        <v>100</v>
      </c>
      <c r="AO25" t="s">
        <v>64</v>
      </c>
      <c r="AP25" t="s">
        <v>437</v>
      </c>
      <c r="AQ25" t="s">
        <v>172</v>
      </c>
      <c r="AR25" t="s">
        <v>438</v>
      </c>
      <c r="AS25" t="s">
        <v>103</v>
      </c>
      <c r="AT25" t="s">
        <v>309</v>
      </c>
      <c r="AU25" t="s">
        <v>189</v>
      </c>
      <c r="AV25" t="s">
        <v>271</v>
      </c>
      <c r="AW25" t="s">
        <v>91</v>
      </c>
      <c r="AX25" t="s">
        <v>107</v>
      </c>
      <c r="AY25" t="s">
        <v>439</v>
      </c>
    </row>
    <row r="26" spans="1:51" hidden="1" x14ac:dyDescent="0.3">
      <c r="A26" t="s">
        <v>440</v>
      </c>
      <c r="B26" t="s">
        <v>441</v>
      </c>
      <c r="C26" s="1" t="str">
        <f t="shared" si="0"/>
        <v>21:0868</v>
      </c>
      <c r="D26" s="1" t="str">
        <f t="shared" si="1"/>
        <v>21:0245</v>
      </c>
      <c r="E26" t="s">
        <v>442</v>
      </c>
      <c r="F26" t="s">
        <v>443</v>
      </c>
      <c r="H26">
        <v>75.788086399999997</v>
      </c>
      <c r="I26">
        <v>-99.324682800000005</v>
      </c>
      <c r="J26" s="1" t="str">
        <f t="shared" si="2"/>
        <v>NGR bulk stream sediment</v>
      </c>
      <c r="K26" s="1" t="str">
        <f t="shared" si="3"/>
        <v>-230 mesh (63 µm) (Bathurst Is., 1996)</v>
      </c>
      <c r="O26">
        <v>1</v>
      </c>
      <c r="P26" t="s">
        <v>89</v>
      </c>
      <c r="Q26" t="s">
        <v>56</v>
      </c>
      <c r="R26" t="s">
        <v>444</v>
      </c>
      <c r="S26" t="s">
        <v>445</v>
      </c>
      <c r="T26" t="s">
        <v>446</v>
      </c>
      <c r="U26" t="s">
        <v>185</v>
      </c>
      <c r="V26" t="s">
        <v>150</v>
      </c>
      <c r="W26" t="s">
        <v>447</v>
      </c>
      <c r="X26" t="s">
        <v>76</v>
      </c>
      <c r="Y26" t="s">
        <v>448</v>
      </c>
      <c r="Z26" t="s">
        <v>185</v>
      </c>
      <c r="AA26" t="s">
        <v>64</v>
      </c>
      <c r="AB26" t="s">
        <v>56</v>
      </c>
      <c r="AC26" t="s">
        <v>55</v>
      </c>
      <c r="AD26" t="s">
        <v>449</v>
      </c>
      <c r="AE26" t="s">
        <v>143</v>
      </c>
      <c r="AF26" t="s">
        <v>206</v>
      </c>
      <c r="AG26" t="s">
        <v>242</v>
      </c>
      <c r="AH26" t="s">
        <v>185</v>
      </c>
      <c r="AI26" t="s">
        <v>70</v>
      </c>
      <c r="AJ26" t="s">
        <v>71</v>
      </c>
      <c r="AK26" t="s">
        <v>72</v>
      </c>
      <c r="AL26" t="s">
        <v>271</v>
      </c>
      <c r="AM26" t="s">
        <v>75</v>
      </c>
      <c r="AN26" t="s">
        <v>238</v>
      </c>
      <c r="AO26" t="s">
        <v>64</v>
      </c>
      <c r="AP26" t="s">
        <v>450</v>
      </c>
      <c r="AQ26" t="s">
        <v>399</v>
      </c>
      <c r="AR26" t="s">
        <v>438</v>
      </c>
      <c r="AS26" t="s">
        <v>356</v>
      </c>
      <c r="AT26" t="s">
        <v>207</v>
      </c>
      <c r="AU26" t="s">
        <v>106</v>
      </c>
      <c r="AV26" t="s">
        <v>130</v>
      </c>
      <c r="AW26" t="s">
        <v>101</v>
      </c>
      <c r="AX26" t="s">
        <v>451</v>
      </c>
      <c r="AY26" t="s">
        <v>452</v>
      </c>
    </row>
    <row r="27" spans="1:51" hidden="1" x14ac:dyDescent="0.3">
      <c r="A27" t="s">
        <v>453</v>
      </c>
      <c r="B27" t="s">
        <v>454</v>
      </c>
      <c r="C27" s="1" t="str">
        <f t="shared" si="0"/>
        <v>21:0868</v>
      </c>
      <c r="D27" s="1" t="str">
        <f t="shared" si="1"/>
        <v>21:0245</v>
      </c>
      <c r="E27" t="s">
        <v>455</v>
      </c>
      <c r="F27" t="s">
        <v>456</v>
      </c>
      <c r="H27">
        <v>76.041844699999999</v>
      </c>
      <c r="I27">
        <v>-99.983255700000001</v>
      </c>
      <c r="J27" s="1" t="str">
        <f t="shared" si="2"/>
        <v>NGR bulk stream sediment</v>
      </c>
      <c r="K27" s="1" t="str">
        <f t="shared" si="3"/>
        <v>-230 mesh (63 µm) (Bathurst Is., 1996)</v>
      </c>
      <c r="O27">
        <v>1</v>
      </c>
      <c r="P27" t="s">
        <v>76</v>
      </c>
      <c r="Q27" t="s">
        <v>56</v>
      </c>
      <c r="R27" t="s">
        <v>381</v>
      </c>
      <c r="S27" t="s">
        <v>400</v>
      </c>
      <c r="T27" t="s">
        <v>254</v>
      </c>
      <c r="U27" t="s">
        <v>113</v>
      </c>
      <c r="V27" t="s">
        <v>190</v>
      </c>
      <c r="W27" t="s">
        <v>208</v>
      </c>
      <c r="X27" t="s">
        <v>76</v>
      </c>
      <c r="Y27" t="s">
        <v>457</v>
      </c>
      <c r="Z27" t="s">
        <v>94</v>
      </c>
      <c r="AA27" t="s">
        <v>64</v>
      </c>
      <c r="AB27" t="s">
        <v>56</v>
      </c>
      <c r="AC27" t="s">
        <v>113</v>
      </c>
      <c r="AD27" t="s">
        <v>371</v>
      </c>
      <c r="AE27" t="s">
        <v>143</v>
      </c>
      <c r="AF27" t="s">
        <v>92</v>
      </c>
      <c r="AG27" t="s">
        <v>299</v>
      </c>
      <c r="AH27" t="s">
        <v>150</v>
      </c>
      <c r="AI27" t="s">
        <v>70</v>
      </c>
      <c r="AJ27" t="s">
        <v>71</v>
      </c>
      <c r="AK27" t="s">
        <v>72</v>
      </c>
      <c r="AL27" t="s">
        <v>73</v>
      </c>
      <c r="AM27" t="s">
        <v>162</v>
      </c>
      <c r="AN27" t="s">
        <v>168</v>
      </c>
      <c r="AO27" t="s">
        <v>64</v>
      </c>
      <c r="AP27" t="s">
        <v>458</v>
      </c>
      <c r="AQ27" t="s">
        <v>204</v>
      </c>
      <c r="AR27" t="s">
        <v>170</v>
      </c>
      <c r="AS27" t="s">
        <v>105</v>
      </c>
      <c r="AT27" t="s">
        <v>242</v>
      </c>
      <c r="AU27" t="s">
        <v>271</v>
      </c>
      <c r="AV27" t="s">
        <v>258</v>
      </c>
      <c r="AW27" t="s">
        <v>151</v>
      </c>
      <c r="AX27" t="s">
        <v>459</v>
      </c>
      <c r="AY27" t="s">
        <v>460</v>
      </c>
    </row>
    <row r="28" spans="1:51" hidden="1" x14ac:dyDescent="0.3">
      <c r="A28" t="s">
        <v>461</v>
      </c>
      <c r="B28" t="s">
        <v>462</v>
      </c>
      <c r="C28" s="1" t="str">
        <f t="shared" si="0"/>
        <v>21:0868</v>
      </c>
      <c r="D28" s="1" t="str">
        <f t="shared" si="1"/>
        <v>21:0245</v>
      </c>
      <c r="E28" t="s">
        <v>463</v>
      </c>
      <c r="F28" t="s">
        <v>464</v>
      </c>
      <c r="H28">
        <v>76.047303299999996</v>
      </c>
      <c r="I28">
        <v>-99.998718699999998</v>
      </c>
      <c r="J28" s="1" t="str">
        <f t="shared" si="2"/>
        <v>NGR bulk stream sediment</v>
      </c>
      <c r="K28" s="1" t="str">
        <f t="shared" si="3"/>
        <v>-230 mesh (63 µm) (Bathurst Is., 1996)</v>
      </c>
      <c r="O28">
        <v>1</v>
      </c>
      <c r="P28" t="s">
        <v>63</v>
      </c>
      <c r="Q28" t="s">
        <v>56</v>
      </c>
      <c r="R28" t="s">
        <v>354</v>
      </c>
      <c r="S28" t="s">
        <v>400</v>
      </c>
      <c r="T28" t="s">
        <v>300</v>
      </c>
      <c r="U28" t="s">
        <v>113</v>
      </c>
      <c r="V28" t="s">
        <v>113</v>
      </c>
      <c r="W28" t="s">
        <v>191</v>
      </c>
      <c r="X28" t="s">
        <v>91</v>
      </c>
      <c r="Y28" t="s">
        <v>465</v>
      </c>
      <c r="Z28" t="s">
        <v>160</v>
      </c>
      <c r="AA28" t="s">
        <v>64</v>
      </c>
      <c r="AB28" t="s">
        <v>56</v>
      </c>
      <c r="AC28" t="s">
        <v>64</v>
      </c>
      <c r="AD28" t="s">
        <v>466</v>
      </c>
      <c r="AE28" t="s">
        <v>143</v>
      </c>
      <c r="AF28" t="s">
        <v>92</v>
      </c>
      <c r="AG28" t="s">
        <v>435</v>
      </c>
      <c r="AH28" t="s">
        <v>467</v>
      </c>
      <c r="AI28" t="s">
        <v>70</v>
      </c>
      <c r="AJ28" t="s">
        <v>71</v>
      </c>
      <c r="AK28" t="s">
        <v>72</v>
      </c>
      <c r="AL28" t="s">
        <v>73</v>
      </c>
      <c r="AM28" t="s">
        <v>149</v>
      </c>
      <c r="AN28" t="s">
        <v>131</v>
      </c>
      <c r="AO28" t="s">
        <v>64</v>
      </c>
      <c r="AP28" t="s">
        <v>468</v>
      </c>
      <c r="AQ28" t="s">
        <v>298</v>
      </c>
      <c r="AR28" t="s">
        <v>447</v>
      </c>
      <c r="AS28" t="s">
        <v>311</v>
      </c>
      <c r="AT28" t="s">
        <v>446</v>
      </c>
      <c r="AU28" t="s">
        <v>106</v>
      </c>
      <c r="AV28" t="s">
        <v>271</v>
      </c>
      <c r="AW28" t="s">
        <v>146</v>
      </c>
      <c r="AX28" t="s">
        <v>469</v>
      </c>
      <c r="AY28" t="s">
        <v>470</v>
      </c>
    </row>
    <row r="29" spans="1:51" hidden="1" x14ac:dyDescent="0.3">
      <c r="A29" t="s">
        <v>471</v>
      </c>
      <c r="B29" t="s">
        <v>472</v>
      </c>
      <c r="C29" s="1" t="str">
        <f t="shared" si="0"/>
        <v>21:0868</v>
      </c>
      <c r="D29" s="1" t="str">
        <f t="shared" si="1"/>
        <v>21:0245</v>
      </c>
      <c r="E29" t="s">
        <v>473</v>
      </c>
      <c r="F29" t="s">
        <v>474</v>
      </c>
      <c r="H29">
        <v>76.027608299999997</v>
      </c>
      <c r="I29">
        <v>-99.970548399999998</v>
      </c>
      <c r="J29" s="1" t="str">
        <f t="shared" si="2"/>
        <v>NGR bulk stream sediment</v>
      </c>
      <c r="K29" s="1" t="str">
        <f t="shared" si="3"/>
        <v>-230 mesh (63 µm) (Bathurst Is., 1996)</v>
      </c>
      <c r="O29">
        <v>1</v>
      </c>
      <c r="P29" t="s">
        <v>94</v>
      </c>
      <c r="Q29" t="s">
        <v>56</v>
      </c>
      <c r="R29" t="s">
        <v>475</v>
      </c>
      <c r="S29" t="s">
        <v>476</v>
      </c>
      <c r="T29" t="s">
        <v>220</v>
      </c>
      <c r="U29" t="s">
        <v>63</v>
      </c>
      <c r="V29" t="s">
        <v>185</v>
      </c>
      <c r="W29" t="s">
        <v>370</v>
      </c>
      <c r="X29" t="s">
        <v>91</v>
      </c>
      <c r="Y29" t="s">
        <v>95</v>
      </c>
      <c r="Z29" t="s">
        <v>113</v>
      </c>
      <c r="AA29" t="s">
        <v>64</v>
      </c>
      <c r="AB29" t="s">
        <v>56</v>
      </c>
      <c r="AC29" t="s">
        <v>190</v>
      </c>
      <c r="AD29" t="s">
        <v>477</v>
      </c>
      <c r="AE29" t="s">
        <v>97</v>
      </c>
      <c r="AF29" t="s">
        <v>285</v>
      </c>
      <c r="AG29" t="s">
        <v>309</v>
      </c>
      <c r="AH29" t="s">
        <v>63</v>
      </c>
      <c r="AI29" t="s">
        <v>70</v>
      </c>
      <c r="AJ29" t="s">
        <v>71</v>
      </c>
      <c r="AK29" t="s">
        <v>72</v>
      </c>
      <c r="AL29" t="s">
        <v>73</v>
      </c>
      <c r="AM29" t="s">
        <v>326</v>
      </c>
      <c r="AN29" t="s">
        <v>63</v>
      </c>
      <c r="AO29" t="s">
        <v>64</v>
      </c>
      <c r="AP29" t="s">
        <v>478</v>
      </c>
      <c r="AQ29" t="s">
        <v>80</v>
      </c>
      <c r="AR29" t="s">
        <v>298</v>
      </c>
      <c r="AS29" t="s">
        <v>336</v>
      </c>
      <c r="AT29" t="s">
        <v>242</v>
      </c>
      <c r="AU29" t="s">
        <v>271</v>
      </c>
      <c r="AV29" t="s">
        <v>258</v>
      </c>
      <c r="AW29" t="s">
        <v>125</v>
      </c>
      <c r="AX29" t="s">
        <v>479</v>
      </c>
      <c r="AY29" t="s">
        <v>480</v>
      </c>
    </row>
    <row r="30" spans="1:51" hidden="1" x14ac:dyDescent="0.3">
      <c r="A30" t="s">
        <v>481</v>
      </c>
      <c r="B30" t="s">
        <v>482</v>
      </c>
      <c r="C30" s="1" t="str">
        <f t="shared" si="0"/>
        <v>21:0868</v>
      </c>
      <c r="D30" s="1" t="str">
        <f t="shared" si="1"/>
        <v>21:0245</v>
      </c>
      <c r="E30" t="s">
        <v>483</v>
      </c>
      <c r="F30" t="s">
        <v>484</v>
      </c>
      <c r="H30">
        <v>76.1255424</v>
      </c>
      <c r="I30">
        <v>-99.783276400000005</v>
      </c>
      <c r="J30" s="1" t="str">
        <f t="shared" si="2"/>
        <v>NGR bulk stream sediment</v>
      </c>
      <c r="K30" s="1" t="str">
        <f t="shared" si="3"/>
        <v>-230 mesh (63 µm) (Bathurst Is., 1996)</v>
      </c>
      <c r="O30">
        <v>1</v>
      </c>
      <c r="P30" t="s">
        <v>89</v>
      </c>
      <c r="Q30" t="s">
        <v>56</v>
      </c>
      <c r="R30" t="s">
        <v>485</v>
      </c>
      <c r="S30" t="s">
        <v>90</v>
      </c>
      <c r="T30" t="s">
        <v>256</v>
      </c>
      <c r="U30" t="s">
        <v>113</v>
      </c>
      <c r="V30" t="s">
        <v>150</v>
      </c>
      <c r="W30" t="s">
        <v>208</v>
      </c>
      <c r="X30" t="s">
        <v>76</v>
      </c>
      <c r="Y30" t="s">
        <v>486</v>
      </c>
      <c r="Z30" t="s">
        <v>75</v>
      </c>
      <c r="AA30" t="s">
        <v>64</v>
      </c>
      <c r="AB30" t="s">
        <v>56</v>
      </c>
      <c r="AC30" t="s">
        <v>94</v>
      </c>
      <c r="AD30" t="s">
        <v>230</v>
      </c>
      <c r="AE30" t="s">
        <v>343</v>
      </c>
      <c r="AF30" t="s">
        <v>186</v>
      </c>
      <c r="AG30" t="s">
        <v>125</v>
      </c>
      <c r="AH30" t="s">
        <v>391</v>
      </c>
      <c r="AI30" t="s">
        <v>70</v>
      </c>
      <c r="AJ30" t="s">
        <v>71</v>
      </c>
      <c r="AK30" t="s">
        <v>121</v>
      </c>
      <c r="AL30" t="s">
        <v>73</v>
      </c>
      <c r="AM30" t="s">
        <v>75</v>
      </c>
      <c r="AN30" t="s">
        <v>275</v>
      </c>
      <c r="AO30" t="s">
        <v>64</v>
      </c>
      <c r="AP30" t="s">
        <v>487</v>
      </c>
      <c r="AQ30" t="s">
        <v>273</v>
      </c>
      <c r="AR30" t="s">
        <v>229</v>
      </c>
      <c r="AS30" t="s">
        <v>103</v>
      </c>
      <c r="AT30" t="s">
        <v>428</v>
      </c>
      <c r="AU30" t="s">
        <v>488</v>
      </c>
      <c r="AV30" t="s">
        <v>258</v>
      </c>
      <c r="AW30" t="s">
        <v>101</v>
      </c>
      <c r="AX30" t="s">
        <v>489</v>
      </c>
      <c r="AY30" t="s">
        <v>490</v>
      </c>
    </row>
    <row r="31" spans="1:51" hidden="1" x14ac:dyDescent="0.3">
      <c r="A31" t="s">
        <v>491</v>
      </c>
      <c r="B31" t="s">
        <v>492</v>
      </c>
      <c r="C31" s="1" t="str">
        <f t="shared" si="0"/>
        <v>21:0868</v>
      </c>
      <c r="D31" s="1" t="str">
        <f t="shared" si="1"/>
        <v>21:0245</v>
      </c>
      <c r="E31" t="s">
        <v>493</v>
      </c>
      <c r="F31" t="s">
        <v>494</v>
      </c>
      <c r="H31">
        <v>76.125481800000003</v>
      </c>
      <c r="I31">
        <v>-99.802065799999994</v>
      </c>
      <c r="J31" s="1" t="str">
        <f t="shared" si="2"/>
        <v>NGR bulk stream sediment</v>
      </c>
      <c r="K31" s="1" t="str">
        <f t="shared" si="3"/>
        <v>-230 mesh (63 µm) (Bathurst Is., 1996)</v>
      </c>
      <c r="O31">
        <v>1</v>
      </c>
      <c r="P31" t="s">
        <v>89</v>
      </c>
      <c r="Q31" t="s">
        <v>56</v>
      </c>
      <c r="R31" t="s">
        <v>75</v>
      </c>
      <c r="S31" t="s">
        <v>495</v>
      </c>
      <c r="T31" t="s">
        <v>162</v>
      </c>
      <c r="U31" t="s">
        <v>118</v>
      </c>
      <c r="V31" t="s">
        <v>150</v>
      </c>
      <c r="W31" t="s">
        <v>436</v>
      </c>
      <c r="X31" t="s">
        <v>91</v>
      </c>
      <c r="Y31" t="s">
        <v>95</v>
      </c>
      <c r="Z31" t="s">
        <v>75</v>
      </c>
      <c r="AA31" t="s">
        <v>64</v>
      </c>
      <c r="AB31" t="s">
        <v>56</v>
      </c>
      <c r="AC31" t="s">
        <v>336</v>
      </c>
      <c r="AD31" t="s">
        <v>496</v>
      </c>
      <c r="AE31" t="s">
        <v>92</v>
      </c>
      <c r="AF31" t="s">
        <v>320</v>
      </c>
      <c r="AG31" t="s">
        <v>307</v>
      </c>
      <c r="AH31" t="s">
        <v>270</v>
      </c>
      <c r="AI31" t="s">
        <v>70</v>
      </c>
      <c r="AJ31" t="s">
        <v>71</v>
      </c>
      <c r="AK31" t="s">
        <v>72</v>
      </c>
      <c r="AL31" t="s">
        <v>174</v>
      </c>
      <c r="AM31" t="s">
        <v>185</v>
      </c>
      <c r="AN31" t="s">
        <v>270</v>
      </c>
      <c r="AO31" t="s">
        <v>64</v>
      </c>
      <c r="AP31" t="s">
        <v>497</v>
      </c>
      <c r="AQ31" t="s">
        <v>382</v>
      </c>
      <c r="AR31" t="s">
        <v>61</v>
      </c>
      <c r="AS31" t="s">
        <v>57</v>
      </c>
      <c r="AT31" t="s">
        <v>74</v>
      </c>
      <c r="AU31" t="s">
        <v>130</v>
      </c>
      <c r="AV31" t="s">
        <v>174</v>
      </c>
      <c r="AW31" t="s">
        <v>91</v>
      </c>
      <c r="AX31" t="s">
        <v>314</v>
      </c>
      <c r="AY31" t="s">
        <v>498</v>
      </c>
    </row>
    <row r="32" spans="1:51" hidden="1" x14ac:dyDescent="0.3">
      <c r="A32" t="s">
        <v>499</v>
      </c>
      <c r="B32" t="s">
        <v>500</v>
      </c>
      <c r="C32" s="1" t="str">
        <f t="shared" si="0"/>
        <v>21:0868</v>
      </c>
      <c r="D32" s="1" t="str">
        <f t="shared" si="1"/>
        <v>21:0245</v>
      </c>
      <c r="E32" t="s">
        <v>501</v>
      </c>
      <c r="F32" t="s">
        <v>502</v>
      </c>
      <c r="H32">
        <v>76.129888300000005</v>
      </c>
      <c r="I32">
        <v>-99.949044599999993</v>
      </c>
      <c r="J32" s="1" t="str">
        <f t="shared" si="2"/>
        <v>NGR bulk stream sediment</v>
      </c>
      <c r="K32" s="1" t="str">
        <f t="shared" si="3"/>
        <v>-230 mesh (63 µm) (Bathurst Is., 1996)</v>
      </c>
      <c r="O32">
        <v>1</v>
      </c>
      <c r="P32" t="s">
        <v>89</v>
      </c>
      <c r="Q32" t="s">
        <v>56</v>
      </c>
      <c r="R32" t="s">
        <v>254</v>
      </c>
      <c r="S32" t="s">
        <v>424</v>
      </c>
      <c r="T32" t="s">
        <v>150</v>
      </c>
      <c r="U32" t="s">
        <v>113</v>
      </c>
      <c r="V32" t="s">
        <v>75</v>
      </c>
      <c r="W32" t="s">
        <v>503</v>
      </c>
      <c r="X32" t="s">
        <v>76</v>
      </c>
      <c r="Y32" t="s">
        <v>465</v>
      </c>
      <c r="Z32" t="s">
        <v>99</v>
      </c>
      <c r="AA32" t="s">
        <v>64</v>
      </c>
      <c r="AB32" t="s">
        <v>56</v>
      </c>
      <c r="AC32" t="s">
        <v>78</v>
      </c>
      <c r="AD32" t="s">
        <v>504</v>
      </c>
      <c r="AE32" t="s">
        <v>337</v>
      </c>
      <c r="AF32" t="s">
        <v>505</v>
      </c>
      <c r="AG32" t="s">
        <v>256</v>
      </c>
      <c r="AH32" t="s">
        <v>334</v>
      </c>
      <c r="AI32" t="s">
        <v>70</v>
      </c>
      <c r="AJ32" t="s">
        <v>71</v>
      </c>
      <c r="AK32" t="s">
        <v>72</v>
      </c>
      <c r="AL32" t="s">
        <v>73</v>
      </c>
      <c r="AM32" t="s">
        <v>150</v>
      </c>
      <c r="AN32" t="s">
        <v>150</v>
      </c>
      <c r="AO32" t="s">
        <v>64</v>
      </c>
      <c r="AP32" t="s">
        <v>506</v>
      </c>
      <c r="AQ32" t="s">
        <v>399</v>
      </c>
      <c r="AR32" t="s">
        <v>507</v>
      </c>
      <c r="AS32" t="s">
        <v>274</v>
      </c>
      <c r="AT32" t="s">
        <v>168</v>
      </c>
      <c r="AU32" t="s">
        <v>106</v>
      </c>
      <c r="AV32" t="s">
        <v>258</v>
      </c>
      <c r="AW32" t="s">
        <v>256</v>
      </c>
      <c r="AX32" t="s">
        <v>508</v>
      </c>
      <c r="AY32" t="s">
        <v>509</v>
      </c>
    </row>
    <row r="33" spans="1:51" hidden="1" x14ac:dyDescent="0.3">
      <c r="A33" t="s">
        <v>510</v>
      </c>
      <c r="B33" t="s">
        <v>511</v>
      </c>
      <c r="C33" s="1" t="str">
        <f t="shared" si="0"/>
        <v>21:0868</v>
      </c>
      <c r="D33" s="1" t="str">
        <f t="shared" si="1"/>
        <v>21:0245</v>
      </c>
      <c r="E33" t="s">
        <v>512</v>
      </c>
      <c r="F33" t="s">
        <v>513</v>
      </c>
      <c r="H33">
        <v>76.156787199999997</v>
      </c>
      <c r="I33">
        <v>-99.998632900000004</v>
      </c>
      <c r="J33" s="1" t="str">
        <f t="shared" si="2"/>
        <v>NGR bulk stream sediment</v>
      </c>
      <c r="K33" s="1" t="str">
        <f t="shared" si="3"/>
        <v>-230 mesh (63 µm) (Bathurst Is., 1996)</v>
      </c>
      <c r="O33">
        <v>1</v>
      </c>
      <c r="P33" t="s">
        <v>89</v>
      </c>
      <c r="Q33" t="s">
        <v>56</v>
      </c>
      <c r="R33" t="s">
        <v>328</v>
      </c>
      <c r="S33" t="s">
        <v>252</v>
      </c>
      <c r="T33" t="s">
        <v>275</v>
      </c>
      <c r="U33" t="s">
        <v>113</v>
      </c>
      <c r="V33" t="s">
        <v>113</v>
      </c>
      <c r="W33" t="s">
        <v>342</v>
      </c>
      <c r="X33" t="s">
        <v>91</v>
      </c>
      <c r="Y33" t="s">
        <v>164</v>
      </c>
      <c r="Z33" t="s">
        <v>113</v>
      </c>
      <c r="AA33" t="s">
        <v>64</v>
      </c>
      <c r="AB33" t="s">
        <v>56</v>
      </c>
      <c r="AC33" t="s">
        <v>69</v>
      </c>
      <c r="AD33" t="s">
        <v>258</v>
      </c>
      <c r="AE33" t="s">
        <v>122</v>
      </c>
      <c r="AF33" t="s">
        <v>186</v>
      </c>
      <c r="AG33" t="s">
        <v>231</v>
      </c>
      <c r="AH33" t="s">
        <v>514</v>
      </c>
      <c r="AI33" t="s">
        <v>70</v>
      </c>
      <c r="AJ33" t="s">
        <v>71</v>
      </c>
      <c r="AK33" t="s">
        <v>72</v>
      </c>
      <c r="AL33" t="s">
        <v>230</v>
      </c>
      <c r="AM33" t="s">
        <v>129</v>
      </c>
      <c r="AN33" t="s">
        <v>428</v>
      </c>
      <c r="AO33" t="s">
        <v>64</v>
      </c>
      <c r="AP33" t="s">
        <v>515</v>
      </c>
      <c r="AQ33" t="s">
        <v>204</v>
      </c>
      <c r="AR33" t="s">
        <v>67</v>
      </c>
      <c r="AS33" t="s">
        <v>336</v>
      </c>
      <c r="AT33" t="s">
        <v>265</v>
      </c>
      <c r="AU33" t="s">
        <v>130</v>
      </c>
      <c r="AV33" t="s">
        <v>230</v>
      </c>
      <c r="AW33" t="s">
        <v>151</v>
      </c>
      <c r="AX33" t="s">
        <v>232</v>
      </c>
      <c r="AY33" t="s">
        <v>516</v>
      </c>
    </row>
    <row r="34" spans="1:51" hidden="1" x14ac:dyDescent="0.3">
      <c r="A34" t="s">
        <v>517</v>
      </c>
      <c r="B34" t="s">
        <v>518</v>
      </c>
      <c r="C34" s="1" t="str">
        <f t="shared" si="0"/>
        <v>21:0868</v>
      </c>
      <c r="D34" s="1" t="str">
        <f t="shared" ref="D34:D65" si="4">HYPERLINK("http://geochem.nrcan.gc.ca/cdogs/content/svy/svy210245_e.htm", "21:0245")</f>
        <v>21:0245</v>
      </c>
      <c r="E34" t="s">
        <v>512</v>
      </c>
      <c r="F34" t="s">
        <v>519</v>
      </c>
      <c r="H34">
        <v>76.156787199999997</v>
      </c>
      <c r="I34">
        <v>-99.998632900000004</v>
      </c>
      <c r="J34" s="1" t="str">
        <f t="shared" ref="J34:J65" si="5">HYPERLINK("http://geochem.nrcan.gc.ca/cdogs/content/kwd/kwd020030_e.htm", "NGR bulk stream sediment")</f>
        <v>NGR bulk stream sediment</v>
      </c>
      <c r="K34" s="1" t="str">
        <f t="shared" ref="K34:K54" si="6">HYPERLINK("http://geochem.nrcan.gc.ca/cdogs/content/kwd/kwd080098_e.htm", "-230 mesh (63 µm) (Bathurst Is., 1996)")</f>
        <v>-230 mesh (63 µm) (Bathurst Is., 1996)</v>
      </c>
      <c r="O34">
        <v>1</v>
      </c>
      <c r="P34" t="s">
        <v>89</v>
      </c>
      <c r="Q34" t="s">
        <v>56</v>
      </c>
      <c r="R34" t="s">
        <v>254</v>
      </c>
      <c r="S34" t="s">
        <v>520</v>
      </c>
      <c r="T34" t="s">
        <v>403</v>
      </c>
      <c r="U34" t="s">
        <v>254</v>
      </c>
      <c r="V34" t="s">
        <v>149</v>
      </c>
      <c r="W34" t="s">
        <v>340</v>
      </c>
      <c r="X34" t="s">
        <v>76</v>
      </c>
      <c r="Y34" t="s">
        <v>521</v>
      </c>
      <c r="Z34" t="s">
        <v>94</v>
      </c>
      <c r="AA34" t="s">
        <v>64</v>
      </c>
      <c r="AB34" t="s">
        <v>56</v>
      </c>
      <c r="AC34" t="s">
        <v>190</v>
      </c>
      <c r="AD34" t="s">
        <v>175</v>
      </c>
      <c r="AE34" t="s">
        <v>143</v>
      </c>
      <c r="AF34" t="s">
        <v>436</v>
      </c>
      <c r="AG34" t="s">
        <v>354</v>
      </c>
      <c r="AH34" t="s">
        <v>377</v>
      </c>
      <c r="AI34" t="s">
        <v>70</v>
      </c>
      <c r="AJ34" t="s">
        <v>71</v>
      </c>
      <c r="AK34" t="s">
        <v>522</v>
      </c>
      <c r="AL34" t="s">
        <v>130</v>
      </c>
      <c r="AM34" t="s">
        <v>129</v>
      </c>
      <c r="AN34" t="s">
        <v>270</v>
      </c>
      <c r="AO34" t="s">
        <v>64</v>
      </c>
      <c r="AP34" t="s">
        <v>523</v>
      </c>
      <c r="AQ34" t="s">
        <v>357</v>
      </c>
      <c r="AR34" t="s">
        <v>524</v>
      </c>
      <c r="AS34" t="s">
        <v>163</v>
      </c>
      <c r="AT34" t="s">
        <v>76</v>
      </c>
      <c r="AU34" t="s">
        <v>271</v>
      </c>
      <c r="AV34" t="s">
        <v>152</v>
      </c>
      <c r="AW34" t="s">
        <v>176</v>
      </c>
      <c r="AX34" t="s">
        <v>479</v>
      </c>
      <c r="AY34" t="s">
        <v>525</v>
      </c>
    </row>
    <row r="35" spans="1:51" hidden="1" x14ac:dyDescent="0.3">
      <c r="A35" t="s">
        <v>526</v>
      </c>
      <c r="B35" t="s">
        <v>527</v>
      </c>
      <c r="C35" s="1" t="str">
        <f t="shared" si="0"/>
        <v>21:0868</v>
      </c>
      <c r="D35" s="1" t="str">
        <f t="shared" si="4"/>
        <v>21:0245</v>
      </c>
      <c r="E35" t="s">
        <v>528</v>
      </c>
      <c r="F35" t="s">
        <v>529</v>
      </c>
      <c r="H35">
        <v>76.037703100000002</v>
      </c>
      <c r="I35">
        <v>-98.497540799999996</v>
      </c>
      <c r="J35" s="1" t="str">
        <f t="shared" si="5"/>
        <v>NGR bulk stream sediment</v>
      </c>
      <c r="K35" s="1" t="str">
        <f t="shared" si="6"/>
        <v>-230 mesh (63 µm) (Bathurst Is., 1996)</v>
      </c>
      <c r="O35">
        <v>1</v>
      </c>
      <c r="P35" t="s">
        <v>89</v>
      </c>
      <c r="Q35" t="s">
        <v>56</v>
      </c>
      <c r="R35" t="s">
        <v>265</v>
      </c>
      <c r="S35" t="s">
        <v>184</v>
      </c>
      <c r="T35" t="s">
        <v>475</v>
      </c>
      <c r="U35" t="s">
        <v>75</v>
      </c>
      <c r="V35" t="s">
        <v>63</v>
      </c>
      <c r="W35" t="s">
        <v>507</v>
      </c>
      <c r="X35" t="s">
        <v>60</v>
      </c>
      <c r="Y35" t="s">
        <v>153</v>
      </c>
      <c r="Z35" t="s">
        <v>99</v>
      </c>
      <c r="AA35" t="s">
        <v>64</v>
      </c>
      <c r="AB35" t="s">
        <v>56</v>
      </c>
      <c r="AC35" t="s">
        <v>64</v>
      </c>
      <c r="AD35" t="s">
        <v>530</v>
      </c>
      <c r="AE35" t="s">
        <v>367</v>
      </c>
      <c r="AF35" t="s">
        <v>298</v>
      </c>
      <c r="AG35" t="s">
        <v>106</v>
      </c>
      <c r="AH35" t="s">
        <v>300</v>
      </c>
      <c r="AI35" t="s">
        <v>70</v>
      </c>
      <c r="AJ35" t="s">
        <v>71</v>
      </c>
      <c r="AK35" t="s">
        <v>72</v>
      </c>
      <c r="AL35" t="s">
        <v>73</v>
      </c>
      <c r="AM35" t="s">
        <v>129</v>
      </c>
      <c r="AN35" t="s">
        <v>126</v>
      </c>
      <c r="AO35" t="s">
        <v>64</v>
      </c>
      <c r="AP35" t="s">
        <v>438</v>
      </c>
      <c r="AQ35" t="s">
        <v>311</v>
      </c>
      <c r="AR35" t="s">
        <v>166</v>
      </c>
      <c r="AS35" t="s">
        <v>336</v>
      </c>
      <c r="AT35" t="s">
        <v>265</v>
      </c>
      <c r="AU35" t="s">
        <v>258</v>
      </c>
      <c r="AV35" t="s">
        <v>230</v>
      </c>
      <c r="AW35" t="s">
        <v>299</v>
      </c>
      <c r="AX35" t="s">
        <v>531</v>
      </c>
      <c r="AY35" t="s">
        <v>532</v>
      </c>
    </row>
    <row r="36" spans="1:51" hidden="1" x14ac:dyDescent="0.3">
      <c r="A36" t="s">
        <v>533</v>
      </c>
      <c r="B36" t="s">
        <v>534</v>
      </c>
      <c r="C36" s="1" t="str">
        <f t="shared" si="0"/>
        <v>21:0868</v>
      </c>
      <c r="D36" s="1" t="str">
        <f t="shared" si="4"/>
        <v>21:0245</v>
      </c>
      <c r="E36" t="s">
        <v>535</v>
      </c>
      <c r="F36" t="s">
        <v>536</v>
      </c>
      <c r="H36">
        <v>76.035972400000006</v>
      </c>
      <c r="I36">
        <v>-98.497044900000006</v>
      </c>
      <c r="J36" s="1" t="str">
        <f t="shared" si="5"/>
        <v>NGR bulk stream sediment</v>
      </c>
      <c r="K36" s="1" t="str">
        <f t="shared" si="6"/>
        <v>-230 mesh (63 µm) (Bathurst Is., 1996)</v>
      </c>
      <c r="O36">
        <v>1</v>
      </c>
      <c r="P36" t="s">
        <v>89</v>
      </c>
      <c r="Q36" t="s">
        <v>56</v>
      </c>
      <c r="R36" t="s">
        <v>100</v>
      </c>
      <c r="S36" t="s">
        <v>537</v>
      </c>
      <c r="T36" t="s">
        <v>75</v>
      </c>
      <c r="U36" t="s">
        <v>75</v>
      </c>
      <c r="V36" t="s">
        <v>63</v>
      </c>
      <c r="W36" t="s">
        <v>401</v>
      </c>
      <c r="X36" t="s">
        <v>60</v>
      </c>
      <c r="Y36" t="s">
        <v>538</v>
      </c>
      <c r="Z36" t="s">
        <v>149</v>
      </c>
      <c r="AA36" t="s">
        <v>64</v>
      </c>
      <c r="AB36" t="s">
        <v>56</v>
      </c>
      <c r="AC36" t="s">
        <v>63</v>
      </c>
      <c r="AD36" t="s">
        <v>539</v>
      </c>
      <c r="AE36" t="s">
        <v>143</v>
      </c>
      <c r="AF36" t="s">
        <v>192</v>
      </c>
      <c r="AG36" t="s">
        <v>106</v>
      </c>
      <c r="AH36" t="s">
        <v>514</v>
      </c>
      <c r="AI36" t="s">
        <v>70</v>
      </c>
      <c r="AJ36" t="s">
        <v>71</v>
      </c>
      <c r="AK36" t="s">
        <v>72</v>
      </c>
      <c r="AL36" t="s">
        <v>81</v>
      </c>
      <c r="AM36" t="s">
        <v>139</v>
      </c>
      <c r="AN36" t="s">
        <v>265</v>
      </c>
      <c r="AO36" t="s">
        <v>64</v>
      </c>
      <c r="AP36" t="s">
        <v>540</v>
      </c>
      <c r="AQ36" t="s">
        <v>541</v>
      </c>
      <c r="AR36" t="s">
        <v>414</v>
      </c>
      <c r="AS36" t="s">
        <v>124</v>
      </c>
      <c r="AT36" t="s">
        <v>100</v>
      </c>
      <c r="AU36" t="s">
        <v>488</v>
      </c>
      <c r="AV36" t="s">
        <v>174</v>
      </c>
      <c r="AW36" t="s">
        <v>101</v>
      </c>
      <c r="AX36" t="s">
        <v>259</v>
      </c>
      <c r="AY36" t="s">
        <v>542</v>
      </c>
    </row>
    <row r="37" spans="1:51" hidden="1" x14ac:dyDescent="0.3">
      <c r="A37" t="s">
        <v>543</v>
      </c>
      <c r="B37" t="s">
        <v>544</v>
      </c>
      <c r="C37" s="1" t="str">
        <f t="shared" si="0"/>
        <v>21:0868</v>
      </c>
      <c r="D37" s="1" t="str">
        <f t="shared" si="4"/>
        <v>21:0245</v>
      </c>
      <c r="E37" t="s">
        <v>545</v>
      </c>
      <c r="F37" t="s">
        <v>546</v>
      </c>
      <c r="H37">
        <v>76.057206100000002</v>
      </c>
      <c r="I37">
        <v>-98.387801800000005</v>
      </c>
      <c r="J37" s="1" t="str">
        <f t="shared" si="5"/>
        <v>NGR bulk stream sediment</v>
      </c>
      <c r="K37" s="1" t="str">
        <f t="shared" si="6"/>
        <v>-230 mesh (63 µm) (Bathurst Is., 1996)</v>
      </c>
      <c r="O37">
        <v>1</v>
      </c>
      <c r="P37" t="s">
        <v>89</v>
      </c>
      <c r="Q37" t="s">
        <v>56</v>
      </c>
      <c r="R37" t="s">
        <v>444</v>
      </c>
      <c r="S37" t="s">
        <v>547</v>
      </c>
      <c r="T37" t="s">
        <v>75</v>
      </c>
      <c r="U37" t="s">
        <v>149</v>
      </c>
      <c r="V37" t="s">
        <v>63</v>
      </c>
      <c r="W37" t="s">
        <v>351</v>
      </c>
      <c r="X37" t="s">
        <v>60</v>
      </c>
      <c r="Y37" t="s">
        <v>548</v>
      </c>
      <c r="Z37" t="s">
        <v>185</v>
      </c>
      <c r="AA37" t="s">
        <v>64</v>
      </c>
      <c r="AB37" t="s">
        <v>56</v>
      </c>
      <c r="AC37" t="s">
        <v>63</v>
      </c>
      <c r="AD37" t="s">
        <v>459</v>
      </c>
      <c r="AE37" t="s">
        <v>143</v>
      </c>
      <c r="AF37" t="s">
        <v>342</v>
      </c>
      <c r="AG37" t="s">
        <v>81</v>
      </c>
      <c r="AH37" t="s">
        <v>282</v>
      </c>
      <c r="AI37" t="s">
        <v>70</v>
      </c>
      <c r="AJ37" t="s">
        <v>71</v>
      </c>
      <c r="AK37" t="s">
        <v>72</v>
      </c>
      <c r="AL37" t="s">
        <v>271</v>
      </c>
      <c r="AM37" t="s">
        <v>326</v>
      </c>
      <c r="AN37" t="s">
        <v>242</v>
      </c>
      <c r="AO37" t="s">
        <v>64</v>
      </c>
      <c r="AP37" t="s">
        <v>549</v>
      </c>
      <c r="AQ37" t="s">
        <v>78</v>
      </c>
      <c r="AR37" t="s">
        <v>192</v>
      </c>
      <c r="AS37" t="s">
        <v>274</v>
      </c>
      <c r="AT37" t="s">
        <v>146</v>
      </c>
      <c r="AU37" t="s">
        <v>130</v>
      </c>
      <c r="AV37" t="s">
        <v>152</v>
      </c>
      <c r="AW37" t="s">
        <v>435</v>
      </c>
      <c r="AX37" t="s">
        <v>405</v>
      </c>
      <c r="AY37" t="s">
        <v>550</v>
      </c>
    </row>
    <row r="38" spans="1:51" hidden="1" x14ac:dyDescent="0.3">
      <c r="A38" t="s">
        <v>551</v>
      </c>
      <c r="B38" t="s">
        <v>552</v>
      </c>
      <c r="C38" s="1" t="str">
        <f t="shared" si="0"/>
        <v>21:0868</v>
      </c>
      <c r="D38" s="1" t="str">
        <f t="shared" si="4"/>
        <v>21:0245</v>
      </c>
      <c r="E38" t="s">
        <v>553</v>
      </c>
      <c r="F38" t="s">
        <v>554</v>
      </c>
      <c r="H38">
        <v>76.0856469</v>
      </c>
      <c r="I38">
        <v>-98.207412300000001</v>
      </c>
      <c r="J38" s="1" t="str">
        <f t="shared" si="5"/>
        <v>NGR bulk stream sediment</v>
      </c>
      <c r="K38" s="1" t="str">
        <f t="shared" si="6"/>
        <v>-230 mesh (63 µm) (Bathurst Is., 1996)</v>
      </c>
      <c r="O38">
        <v>1</v>
      </c>
      <c r="P38" t="s">
        <v>63</v>
      </c>
      <c r="Q38" t="s">
        <v>56</v>
      </c>
      <c r="R38" t="s">
        <v>555</v>
      </c>
      <c r="S38" t="s">
        <v>556</v>
      </c>
      <c r="T38" t="s">
        <v>226</v>
      </c>
      <c r="U38" t="s">
        <v>163</v>
      </c>
      <c r="V38" t="s">
        <v>113</v>
      </c>
      <c r="W38" t="s">
        <v>342</v>
      </c>
      <c r="X38" t="s">
        <v>91</v>
      </c>
      <c r="Y38" t="s">
        <v>557</v>
      </c>
      <c r="Z38" t="s">
        <v>185</v>
      </c>
      <c r="AA38" t="s">
        <v>64</v>
      </c>
      <c r="AB38" t="s">
        <v>56</v>
      </c>
      <c r="AC38" t="s">
        <v>64</v>
      </c>
      <c r="AD38" t="s">
        <v>284</v>
      </c>
      <c r="AE38" t="s">
        <v>143</v>
      </c>
      <c r="AF38" t="s">
        <v>210</v>
      </c>
      <c r="AG38" t="s">
        <v>488</v>
      </c>
      <c r="AH38" t="s">
        <v>220</v>
      </c>
      <c r="AI38" t="s">
        <v>70</v>
      </c>
      <c r="AJ38" t="s">
        <v>71</v>
      </c>
      <c r="AK38" t="s">
        <v>72</v>
      </c>
      <c r="AL38" t="s">
        <v>73</v>
      </c>
      <c r="AM38" t="s">
        <v>444</v>
      </c>
      <c r="AN38" t="s">
        <v>299</v>
      </c>
      <c r="AO38" t="s">
        <v>64</v>
      </c>
      <c r="AP38" t="s">
        <v>202</v>
      </c>
      <c r="AQ38" t="s">
        <v>124</v>
      </c>
      <c r="AR38" t="s">
        <v>524</v>
      </c>
      <c r="AS38" t="s">
        <v>171</v>
      </c>
      <c r="AT38" t="s">
        <v>251</v>
      </c>
      <c r="AU38" t="s">
        <v>258</v>
      </c>
      <c r="AV38" t="s">
        <v>271</v>
      </c>
      <c r="AW38" t="s">
        <v>151</v>
      </c>
      <c r="AX38" t="s">
        <v>558</v>
      </c>
      <c r="AY38" t="s">
        <v>559</v>
      </c>
    </row>
    <row r="39" spans="1:51" hidden="1" x14ac:dyDescent="0.3">
      <c r="A39" t="s">
        <v>560</v>
      </c>
      <c r="B39" t="s">
        <v>561</v>
      </c>
      <c r="C39" s="1" t="str">
        <f t="shared" si="0"/>
        <v>21:0868</v>
      </c>
      <c r="D39" s="1" t="str">
        <f t="shared" si="4"/>
        <v>21:0245</v>
      </c>
      <c r="E39" t="s">
        <v>562</v>
      </c>
      <c r="F39" t="s">
        <v>563</v>
      </c>
      <c r="H39">
        <v>76.102609000000001</v>
      </c>
      <c r="I39">
        <v>-98.254768999999996</v>
      </c>
      <c r="J39" s="1" t="str">
        <f t="shared" si="5"/>
        <v>NGR bulk stream sediment</v>
      </c>
      <c r="K39" s="1" t="str">
        <f t="shared" si="6"/>
        <v>-230 mesh (63 µm) (Bathurst Is., 1996)</v>
      </c>
      <c r="O39">
        <v>1</v>
      </c>
      <c r="P39" t="s">
        <v>89</v>
      </c>
      <c r="Q39" t="s">
        <v>56</v>
      </c>
      <c r="R39" t="s">
        <v>309</v>
      </c>
      <c r="S39" t="s">
        <v>564</v>
      </c>
      <c r="T39" t="s">
        <v>98</v>
      </c>
      <c r="U39" t="s">
        <v>105</v>
      </c>
      <c r="V39" t="s">
        <v>63</v>
      </c>
      <c r="W39" t="s">
        <v>244</v>
      </c>
      <c r="X39" t="s">
        <v>60</v>
      </c>
      <c r="Y39" t="s">
        <v>565</v>
      </c>
      <c r="Z39" t="s">
        <v>99</v>
      </c>
      <c r="AA39" t="s">
        <v>64</v>
      </c>
      <c r="AB39" t="s">
        <v>56</v>
      </c>
      <c r="AC39" t="s">
        <v>64</v>
      </c>
      <c r="AD39" t="s">
        <v>566</v>
      </c>
      <c r="AE39" t="s">
        <v>567</v>
      </c>
      <c r="AF39" t="s">
        <v>289</v>
      </c>
      <c r="AG39" t="s">
        <v>327</v>
      </c>
      <c r="AH39" t="s">
        <v>282</v>
      </c>
      <c r="AI39" t="s">
        <v>70</v>
      </c>
      <c r="AJ39" t="s">
        <v>71</v>
      </c>
      <c r="AK39" t="s">
        <v>72</v>
      </c>
      <c r="AL39" t="s">
        <v>73</v>
      </c>
      <c r="AM39" t="s">
        <v>326</v>
      </c>
      <c r="AN39" t="s">
        <v>73</v>
      </c>
      <c r="AO39" t="s">
        <v>64</v>
      </c>
      <c r="AP39" t="s">
        <v>438</v>
      </c>
      <c r="AQ39" t="s">
        <v>80</v>
      </c>
      <c r="AR39" t="s">
        <v>223</v>
      </c>
      <c r="AS39" t="s">
        <v>55</v>
      </c>
      <c r="AT39" t="s">
        <v>146</v>
      </c>
      <c r="AU39" t="s">
        <v>258</v>
      </c>
      <c r="AV39" t="s">
        <v>130</v>
      </c>
      <c r="AW39" t="s">
        <v>151</v>
      </c>
      <c r="AX39" t="s">
        <v>568</v>
      </c>
      <c r="AY39" t="s">
        <v>569</v>
      </c>
    </row>
    <row r="40" spans="1:51" hidden="1" x14ac:dyDescent="0.3">
      <c r="A40" t="s">
        <v>570</v>
      </c>
      <c r="B40" t="s">
        <v>571</v>
      </c>
      <c r="C40" s="1" t="str">
        <f t="shared" si="0"/>
        <v>21:0868</v>
      </c>
      <c r="D40" s="1" t="str">
        <f t="shared" si="4"/>
        <v>21:0245</v>
      </c>
      <c r="E40" t="s">
        <v>572</v>
      </c>
      <c r="F40" t="s">
        <v>573</v>
      </c>
      <c r="H40">
        <v>76.286898300000004</v>
      </c>
      <c r="I40">
        <v>-98.424878000000007</v>
      </c>
      <c r="J40" s="1" t="str">
        <f t="shared" si="5"/>
        <v>NGR bulk stream sediment</v>
      </c>
      <c r="K40" s="1" t="str">
        <f t="shared" si="6"/>
        <v>-230 mesh (63 µm) (Bathurst Is., 1996)</v>
      </c>
      <c r="O40">
        <v>1</v>
      </c>
      <c r="P40" t="s">
        <v>89</v>
      </c>
      <c r="Q40" t="s">
        <v>56</v>
      </c>
      <c r="R40" t="s">
        <v>328</v>
      </c>
      <c r="S40" t="s">
        <v>556</v>
      </c>
      <c r="T40" t="s">
        <v>190</v>
      </c>
      <c r="U40" t="s">
        <v>150</v>
      </c>
      <c r="V40" t="s">
        <v>185</v>
      </c>
      <c r="W40" t="s">
        <v>438</v>
      </c>
      <c r="X40" t="s">
        <v>91</v>
      </c>
      <c r="Y40" t="s">
        <v>574</v>
      </c>
      <c r="Z40" t="s">
        <v>150</v>
      </c>
      <c r="AA40" t="s">
        <v>64</v>
      </c>
      <c r="AB40" t="s">
        <v>56</v>
      </c>
      <c r="AC40" t="s">
        <v>76</v>
      </c>
      <c r="AD40" t="s">
        <v>566</v>
      </c>
      <c r="AE40" t="s">
        <v>143</v>
      </c>
      <c r="AF40" t="s">
        <v>244</v>
      </c>
      <c r="AG40" t="s">
        <v>271</v>
      </c>
      <c r="AH40" t="s">
        <v>368</v>
      </c>
      <c r="AI40" t="s">
        <v>70</v>
      </c>
      <c r="AJ40" t="s">
        <v>71</v>
      </c>
      <c r="AK40" t="s">
        <v>72</v>
      </c>
      <c r="AL40" t="s">
        <v>258</v>
      </c>
      <c r="AM40" t="s">
        <v>75</v>
      </c>
      <c r="AN40" t="s">
        <v>68</v>
      </c>
      <c r="AO40" t="s">
        <v>64</v>
      </c>
      <c r="AP40" t="s">
        <v>186</v>
      </c>
      <c r="AQ40" t="s">
        <v>172</v>
      </c>
      <c r="AR40" t="s">
        <v>414</v>
      </c>
      <c r="AS40" t="s">
        <v>124</v>
      </c>
      <c r="AT40" t="s">
        <v>428</v>
      </c>
      <c r="AU40" t="s">
        <v>488</v>
      </c>
      <c r="AV40" t="s">
        <v>258</v>
      </c>
      <c r="AW40" t="s">
        <v>68</v>
      </c>
      <c r="AX40" t="s">
        <v>489</v>
      </c>
      <c r="AY40" t="s">
        <v>575</v>
      </c>
    </row>
    <row r="41" spans="1:51" hidden="1" x14ac:dyDescent="0.3">
      <c r="A41" t="s">
        <v>576</v>
      </c>
      <c r="B41" t="s">
        <v>577</v>
      </c>
      <c r="C41" s="1" t="str">
        <f t="shared" si="0"/>
        <v>21:0868</v>
      </c>
      <c r="D41" s="1" t="str">
        <f t="shared" si="4"/>
        <v>21:0245</v>
      </c>
      <c r="E41" t="s">
        <v>578</v>
      </c>
      <c r="F41" t="s">
        <v>579</v>
      </c>
      <c r="H41">
        <v>76.318593500000006</v>
      </c>
      <c r="I41">
        <v>-98.371415200000001</v>
      </c>
      <c r="J41" s="1" t="str">
        <f t="shared" si="5"/>
        <v>NGR bulk stream sediment</v>
      </c>
      <c r="K41" s="1" t="str">
        <f t="shared" si="6"/>
        <v>-230 mesh (63 µm) (Bathurst Is., 1996)</v>
      </c>
      <c r="O41">
        <v>1</v>
      </c>
      <c r="P41" t="s">
        <v>89</v>
      </c>
      <c r="Q41" t="s">
        <v>56</v>
      </c>
      <c r="R41" t="s">
        <v>580</v>
      </c>
      <c r="S41" t="s">
        <v>581</v>
      </c>
      <c r="T41" t="s">
        <v>150</v>
      </c>
      <c r="U41" t="s">
        <v>140</v>
      </c>
      <c r="V41" t="s">
        <v>118</v>
      </c>
      <c r="W41" t="s">
        <v>204</v>
      </c>
      <c r="X41" t="s">
        <v>64</v>
      </c>
      <c r="Y41" t="s">
        <v>582</v>
      </c>
      <c r="Z41" t="s">
        <v>76</v>
      </c>
      <c r="AA41" t="s">
        <v>64</v>
      </c>
      <c r="AB41" t="s">
        <v>56</v>
      </c>
      <c r="AC41" t="s">
        <v>94</v>
      </c>
      <c r="AD41" t="s">
        <v>583</v>
      </c>
      <c r="AE41" t="s">
        <v>67</v>
      </c>
      <c r="AF41" t="s">
        <v>171</v>
      </c>
      <c r="AG41" t="s">
        <v>167</v>
      </c>
      <c r="AH41" t="s">
        <v>358</v>
      </c>
      <c r="AI41" t="s">
        <v>70</v>
      </c>
      <c r="AJ41" t="s">
        <v>71</v>
      </c>
      <c r="AK41" t="s">
        <v>72</v>
      </c>
      <c r="AL41" t="s">
        <v>73</v>
      </c>
      <c r="AM41" t="s">
        <v>169</v>
      </c>
      <c r="AN41" t="s">
        <v>225</v>
      </c>
      <c r="AO41" t="s">
        <v>64</v>
      </c>
      <c r="AP41" t="s">
        <v>351</v>
      </c>
      <c r="AQ41" t="s">
        <v>190</v>
      </c>
      <c r="AR41" t="s">
        <v>103</v>
      </c>
      <c r="AS41" t="s">
        <v>150</v>
      </c>
      <c r="AT41" t="s">
        <v>176</v>
      </c>
      <c r="AU41" t="s">
        <v>175</v>
      </c>
      <c r="AV41" t="s">
        <v>73</v>
      </c>
      <c r="AW41" t="s">
        <v>488</v>
      </c>
      <c r="AX41" t="s">
        <v>584</v>
      </c>
      <c r="AY41" t="s">
        <v>585</v>
      </c>
    </row>
    <row r="42" spans="1:51" hidden="1" x14ac:dyDescent="0.3">
      <c r="A42" t="s">
        <v>586</v>
      </c>
      <c r="B42" t="s">
        <v>587</v>
      </c>
      <c r="C42" s="1" t="str">
        <f t="shared" si="0"/>
        <v>21:0868</v>
      </c>
      <c r="D42" s="1" t="str">
        <f t="shared" si="4"/>
        <v>21:0245</v>
      </c>
      <c r="E42" t="s">
        <v>588</v>
      </c>
      <c r="F42" t="s">
        <v>589</v>
      </c>
      <c r="H42">
        <v>76.315156000000002</v>
      </c>
      <c r="I42">
        <v>-98.394707100000005</v>
      </c>
      <c r="J42" s="1" t="str">
        <f t="shared" si="5"/>
        <v>NGR bulk stream sediment</v>
      </c>
      <c r="K42" s="1" t="str">
        <f t="shared" si="6"/>
        <v>-230 mesh (63 µm) (Bathurst Is., 1996)</v>
      </c>
      <c r="O42">
        <v>1</v>
      </c>
      <c r="P42" t="s">
        <v>89</v>
      </c>
      <c r="Q42" t="s">
        <v>56</v>
      </c>
      <c r="R42" t="s">
        <v>194</v>
      </c>
      <c r="S42" t="s">
        <v>590</v>
      </c>
      <c r="T42" t="s">
        <v>75</v>
      </c>
      <c r="U42" t="s">
        <v>94</v>
      </c>
      <c r="V42" t="s">
        <v>254</v>
      </c>
      <c r="W42" t="s">
        <v>116</v>
      </c>
      <c r="X42" t="s">
        <v>76</v>
      </c>
      <c r="Y42" t="s">
        <v>231</v>
      </c>
      <c r="Z42" t="s">
        <v>150</v>
      </c>
      <c r="AA42" t="s">
        <v>64</v>
      </c>
      <c r="AB42" t="s">
        <v>56</v>
      </c>
      <c r="AC42" t="s">
        <v>118</v>
      </c>
      <c r="AD42" t="s">
        <v>591</v>
      </c>
      <c r="AE42" t="s">
        <v>208</v>
      </c>
      <c r="AF42" t="s">
        <v>122</v>
      </c>
      <c r="AG42" t="s">
        <v>258</v>
      </c>
      <c r="AH42" t="s">
        <v>185</v>
      </c>
      <c r="AI42" t="s">
        <v>70</v>
      </c>
      <c r="AJ42" t="s">
        <v>71</v>
      </c>
      <c r="AK42" t="s">
        <v>72</v>
      </c>
      <c r="AL42" t="s">
        <v>130</v>
      </c>
      <c r="AM42" t="s">
        <v>254</v>
      </c>
      <c r="AN42" t="s">
        <v>256</v>
      </c>
      <c r="AO42" t="s">
        <v>91</v>
      </c>
      <c r="AP42" t="s">
        <v>127</v>
      </c>
      <c r="AQ42" t="s">
        <v>172</v>
      </c>
      <c r="AR42" t="s">
        <v>414</v>
      </c>
      <c r="AS42" t="s">
        <v>357</v>
      </c>
      <c r="AT42" t="s">
        <v>428</v>
      </c>
      <c r="AU42" t="s">
        <v>488</v>
      </c>
      <c r="AV42" t="s">
        <v>258</v>
      </c>
      <c r="AW42" t="s">
        <v>592</v>
      </c>
      <c r="AX42" t="s">
        <v>276</v>
      </c>
      <c r="AY42" t="s">
        <v>593</v>
      </c>
    </row>
    <row r="43" spans="1:51" hidden="1" x14ac:dyDescent="0.3">
      <c r="A43" t="s">
        <v>594</v>
      </c>
      <c r="B43" t="s">
        <v>595</v>
      </c>
      <c r="C43" s="1" t="str">
        <f t="shared" si="0"/>
        <v>21:0868</v>
      </c>
      <c r="D43" s="1" t="str">
        <f t="shared" si="4"/>
        <v>21:0245</v>
      </c>
      <c r="E43" t="s">
        <v>596</v>
      </c>
      <c r="F43" t="s">
        <v>597</v>
      </c>
      <c r="H43">
        <v>76.469685100000007</v>
      </c>
      <c r="I43">
        <v>-98.194933899999995</v>
      </c>
      <c r="J43" s="1" t="str">
        <f t="shared" si="5"/>
        <v>NGR bulk stream sediment</v>
      </c>
      <c r="K43" s="1" t="str">
        <f t="shared" si="6"/>
        <v>-230 mesh (63 µm) (Bathurst Is., 1996)</v>
      </c>
      <c r="O43">
        <v>1</v>
      </c>
      <c r="P43" t="s">
        <v>89</v>
      </c>
      <c r="Q43" t="s">
        <v>56</v>
      </c>
      <c r="R43" t="s">
        <v>275</v>
      </c>
      <c r="S43" t="s">
        <v>445</v>
      </c>
      <c r="T43" t="s">
        <v>220</v>
      </c>
      <c r="U43" t="s">
        <v>75</v>
      </c>
      <c r="V43" t="s">
        <v>185</v>
      </c>
      <c r="W43" t="s">
        <v>221</v>
      </c>
      <c r="X43" t="s">
        <v>91</v>
      </c>
      <c r="Y43" t="s">
        <v>176</v>
      </c>
      <c r="Z43" t="s">
        <v>75</v>
      </c>
      <c r="AA43" t="s">
        <v>64</v>
      </c>
      <c r="AB43" t="s">
        <v>56</v>
      </c>
      <c r="AC43" t="s">
        <v>69</v>
      </c>
      <c r="AD43" t="s">
        <v>598</v>
      </c>
      <c r="AE43" t="s">
        <v>143</v>
      </c>
      <c r="AF43" t="s">
        <v>436</v>
      </c>
      <c r="AG43" t="s">
        <v>126</v>
      </c>
      <c r="AH43" t="s">
        <v>377</v>
      </c>
      <c r="AI43" t="s">
        <v>70</v>
      </c>
      <c r="AJ43" t="s">
        <v>71</v>
      </c>
      <c r="AK43" t="s">
        <v>72</v>
      </c>
      <c r="AL43" t="s">
        <v>488</v>
      </c>
      <c r="AM43" t="s">
        <v>75</v>
      </c>
      <c r="AN43" t="s">
        <v>94</v>
      </c>
      <c r="AO43" t="s">
        <v>64</v>
      </c>
      <c r="AP43" t="s">
        <v>599</v>
      </c>
      <c r="AQ43" t="s">
        <v>541</v>
      </c>
      <c r="AR43" t="s">
        <v>507</v>
      </c>
      <c r="AS43" t="s">
        <v>140</v>
      </c>
      <c r="AT43" t="s">
        <v>100</v>
      </c>
      <c r="AU43" t="s">
        <v>189</v>
      </c>
      <c r="AV43" t="s">
        <v>73</v>
      </c>
      <c r="AW43" t="s">
        <v>123</v>
      </c>
      <c r="AX43" t="s">
        <v>489</v>
      </c>
      <c r="AY43" t="s">
        <v>600</v>
      </c>
    </row>
    <row r="44" spans="1:51" hidden="1" x14ac:dyDescent="0.3">
      <c r="A44" t="s">
        <v>601</v>
      </c>
      <c r="B44" t="s">
        <v>602</v>
      </c>
      <c r="C44" s="1" t="str">
        <f t="shared" si="0"/>
        <v>21:0868</v>
      </c>
      <c r="D44" s="1" t="str">
        <f t="shared" si="4"/>
        <v>21:0245</v>
      </c>
      <c r="E44" t="s">
        <v>603</v>
      </c>
      <c r="F44" t="s">
        <v>604</v>
      </c>
      <c r="H44">
        <v>76.487723099999997</v>
      </c>
      <c r="I44">
        <v>-98.193917900000002</v>
      </c>
      <c r="J44" s="1" t="str">
        <f t="shared" si="5"/>
        <v>NGR bulk stream sediment</v>
      </c>
      <c r="K44" s="1" t="str">
        <f t="shared" si="6"/>
        <v>-230 mesh (63 µm) (Bathurst Is., 1996)</v>
      </c>
      <c r="O44">
        <v>1</v>
      </c>
      <c r="P44" t="s">
        <v>89</v>
      </c>
      <c r="Q44" t="s">
        <v>56</v>
      </c>
      <c r="R44" t="s">
        <v>300</v>
      </c>
      <c r="S44" t="s">
        <v>547</v>
      </c>
      <c r="T44" t="s">
        <v>75</v>
      </c>
      <c r="U44" t="s">
        <v>185</v>
      </c>
      <c r="V44" t="s">
        <v>150</v>
      </c>
      <c r="W44" t="s">
        <v>323</v>
      </c>
      <c r="X44" t="s">
        <v>91</v>
      </c>
      <c r="Y44" t="s">
        <v>605</v>
      </c>
      <c r="Z44" t="s">
        <v>105</v>
      </c>
      <c r="AA44" t="s">
        <v>64</v>
      </c>
      <c r="AB44" t="s">
        <v>56</v>
      </c>
      <c r="AC44" t="s">
        <v>185</v>
      </c>
      <c r="AD44" t="s">
        <v>152</v>
      </c>
      <c r="AE44" t="s">
        <v>143</v>
      </c>
      <c r="AF44" t="s">
        <v>208</v>
      </c>
      <c r="AG44" t="s">
        <v>580</v>
      </c>
      <c r="AH44" t="s">
        <v>391</v>
      </c>
      <c r="AI44" t="s">
        <v>70</v>
      </c>
      <c r="AJ44" t="s">
        <v>71</v>
      </c>
      <c r="AK44" t="s">
        <v>72</v>
      </c>
      <c r="AL44" t="s">
        <v>189</v>
      </c>
      <c r="AM44" t="s">
        <v>149</v>
      </c>
      <c r="AN44" t="s">
        <v>309</v>
      </c>
      <c r="AO44" t="s">
        <v>64</v>
      </c>
      <c r="AP44" t="s">
        <v>606</v>
      </c>
      <c r="AQ44" t="s">
        <v>289</v>
      </c>
      <c r="AR44" t="s">
        <v>92</v>
      </c>
      <c r="AS44" t="s">
        <v>607</v>
      </c>
      <c r="AT44" t="s">
        <v>555</v>
      </c>
      <c r="AU44" t="s">
        <v>212</v>
      </c>
      <c r="AV44" t="s">
        <v>81</v>
      </c>
      <c r="AW44" t="s">
        <v>313</v>
      </c>
      <c r="AX44" t="s">
        <v>469</v>
      </c>
      <c r="AY44" t="s">
        <v>608</v>
      </c>
    </row>
    <row r="45" spans="1:51" hidden="1" x14ac:dyDescent="0.3">
      <c r="A45" t="s">
        <v>609</v>
      </c>
      <c r="B45" t="s">
        <v>610</v>
      </c>
      <c r="C45" s="1" t="str">
        <f t="shared" si="0"/>
        <v>21:0868</v>
      </c>
      <c r="D45" s="1" t="str">
        <f t="shared" si="4"/>
        <v>21:0245</v>
      </c>
      <c r="E45" t="s">
        <v>611</v>
      </c>
      <c r="F45" t="s">
        <v>612</v>
      </c>
      <c r="H45">
        <v>76.450712300000006</v>
      </c>
      <c r="I45">
        <v>-98.183955800000007</v>
      </c>
      <c r="J45" s="1" t="str">
        <f t="shared" si="5"/>
        <v>NGR bulk stream sediment</v>
      </c>
      <c r="K45" s="1" t="str">
        <f t="shared" si="6"/>
        <v>-230 mesh (63 µm) (Bathurst Is., 1996)</v>
      </c>
      <c r="O45">
        <v>1</v>
      </c>
      <c r="P45" t="s">
        <v>89</v>
      </c>
      <c r="Q45" t="s">
        <v>56</v>
      </c>
      <c r="R45" t="s">
        <v>76</v>
      </c>
      <c r="S45" t="s">
        <v>613</v>
      </c>
      <c r="T45" t="s">
        <v>403</v>
      </c>
      <c r="U45" t="s">
        <v>190</v>
      </c>
      <c r="V45" t="s">
        <v>185</v>
      </c>
      <c r="W45" t="s">
        <v>241</v>
      </c>
      <c r="X45" t="s">
        <v>271</v>
      </c>
      <c r="Y45" t="s">
        <v>614</v>
      </c>
      <c r="Z45" t="s">
        <v>113</v>
      </c>
      <c r="AA45" t="s">
        <v>64</v>
      </c>
      <c r="AB45" t="s">
        <v>56</v>
      </c>
      <c r="AC45" t="s">
        <v>60</v>
      </c>
      <c r="AD45" t="s">
        <v>205</v>
      </c>
      <c r="AE45" t="s">
        <v>143</v>
      </c>
      <c r="AF45" t="s">
        <v>273</v>
      </c>
      <c r="AG45" t="s">
        <v>189</v>
      </c>
      <c r="AH45" t="s">
        <v>94</v>
      </c>
      <c r="AI45" t="s">
        <v>70</v>
      </c>
      <c r="AJ45" t="s">
        <v>71</v>
      </c>
      <c r="AK45" t="s">
        <v>72</v>
      </c>
      <c r="AL45" t="s">
        <v>73</v>
      </c>
      <c r="AM45" t="s">
        <v>131</v>
      </c>
      <c r="AN45" t="s">
        <v>145</v>
      </c>
      <c r="AO45" t="s">
        <v>64</v>
      </c>
      <c r="AP45" t="s">
        <v>223</v>
      </c>
      <c r="AQ45" t="s">
        <v>103</v>
      </c>
      <c r="AR45" t="s">
        <v>298</v>
      </c>
      <c r="AS45" t="s">
        <v>57</v>
      </c>
      <c r="AT45" t="s">
        <v>76</v>
      </c>
      <c r="AU45" t="s">
        <v>258</v>
      </c>
      <c r="AV45" t="s">
        <v>73</v>
      </c>
      <c r="AW45" t="s">
        <v>125</v>
      </c>
      <c r="AX45" t="s">
        <v>568</v>
      </c>
      <c r="AY45" t="s">
        <v>615</v>
      </c>
    </row>
    <row r="46" spans="1:51" hidden="1" x14ac:dyDescent="0.3">
      <c r="A46" t="s">
        <v>616</v>
      </c>
      <c r="B46" t="s">
        <v>617</v>
      </c>
      <c r="C46" s="1" t="str">
        <f t="shared" si="0"/>
        <v>21:0868</v>
      </c>
      <c r="D46" s="1" t="str">
        <f t="shared" si="4"/>
        <v>21:0245</v>
      </c>
      <c r="E46" t="s">
        <v>618</v>
      </c>
      <c r="F46" t="s">
        <v>619</v>
      </c>
      <c r="H46">
        <v>76.321726100000006</v>
      </c>
      <c r="I46">
        <v>-99.876389700000004</v>
      </c>
      <c r="J46" s="1" t="str">
        <f t="shared" si="5"/>
        <v>NGR bulk stream sediment</v>
      </c>
      <c r="K46" s="1" t="str">
        <f t="shared" si="6"/>
        <v>-230 mesh (63 µm) (Bathurst Is., 1996)</v>
      </c>
      <c r="O46">
        <v>1</v>
      </c>
      <c r="P46" t="s">
        <v>89</v>
      </c>
      <c r="Q46" t="s">
        <v>56</v>
      </c>
      <c r="R46" t="s">
        <v>227</v>
      </c>
      <c r="S46" t="s">
        <v>620</v>
      </c>
      <c r="T46" t="s">
        <v>118</v>
      </c>
      <c r="U46" t="s">
        <v>185</v>
      </c>
      <c r="V46" t="s">
        <v>113</v>
      </c>
      <c r="W46" t="s">
        <v>191</v>
      </c>
      <c r="X46" t="s">
        <v>91</v>
      </c>
      <c r="Y46" t="s">
        <v>621</v>
      </c>
      <c r="Z46" t="s">
        <v>150</v>
      </c>
      <c r="AA46" t="s">
        <v>64</v>
      </c>
      <c r="AB46" t="s">
        <v>56</v>
      </c>
      <c r="AC46" t="s">
        <v>163</v>
      </c>
      <c r="AD46" t="s">
        <v>426</v>
      </c>
      <c r="AE46" t="s">
        <v>143</v>
      </c>
      <c r="AF46" t="s">
        <v>202</v>
      </c>
      <c r="AG46" t="s">
        <v>101</v>
      </c>
      <c r="AH46" t="s">
        <v>326</v>
      </c>
      <c r="AI46" t="s">
        <v>70</v>
      </c>
      <c r="AJ46" t="s">
        <v>71</v>
      </c>
      <c r="AK46" t="s">
        <v>622</v>
      </c>
      <c r="AL46" t="s">
        <v>73</v>
      </c>
      <c r="AM46" t="s">
        <v>211</v>
      </c>
      <c r="AN46" t="s">
        <v>444</v>
      </c>
      <c r="AO46" t="s">
        <v>64</v>
      </c>
      <c r="AP46" t="s">
        <v>623</v>
      </c>
      <c r="AQ46" t="s">
        <v>607</v>
      </c>
      <c r="AR46" t="s">
        <v>624</v>
      </c>
      <c r="AS46" t="s">
        <v>57</v>
      </c>
      <c r="AT46" t="s">
        <v>275</v>
      </c>
      <c r="AU46" t="s">
        <v>488</v>
      </c>
      <c r="AV46" t="s">
        <v>73</v>
      </c>
      <c r="AW46" t="s">
        <v>101</v>
      </c>
      <c r="AX46" t="s">
        <v>417</v>
      </c>
      <c r="AY46" t="s">
        <v>625</v>
      </c>
    </row>
    <row r="47" spans="1:51" hidden="1" x14ac:dyDescent="0.3">
      <c r="A47" t="s">
        <v>626</v>
      </c>
      <c r="B47" t="s">
        <v>627</v>
      </c>
      <c r="C47" s="1" t="str">
        <f t="shared" si="0"/>
        <v>21:0868</v>
      </c>
      <c r="D47" s="1" t="str">
        <f t="shared" si="4"/>
        <v>21:0245</v>
      </c>
      <c r="E47" t="s">
        <v>628</v>
      </c>
      <c r="F47" t="s">
        <v>629</v>
      </c>
      <c r="H47">
        <v>76.354759999999999</v>
      </c>
      <c r="I47">
        <v>-99.735373699999997</v>
      </c>
      <c r="J47" s="1" t="str">
        <f t="shared" si="5"/>
        <v>NGR bulk stream sediment</v>
      </c>
      <c r="K47" s="1" t="str">
        <f t="shared" si="6"/>
        <v>-230 mesh (63 µm) (Bathurst Is., 1996)</v>
      </c>
      <c r="O47">
        <v>1</v>
      </c>
      <c r="P47" t="s">
        <v>89</v>
      </c>
      <c r="Q47" t="s">
        <v>56</v>
      </c>
      <c r="R47" t="s">
        <v>423</v>
      </c>
      <c r="S47" t="s">
        <v>620</v>
      </c>
      <c r="T47" t="s">
        <v>307</v>
      </c>
      <c r="U47" t="s">
        <v>118</v>
      </c>
      <c r="V47" t="s">
        <v>185</v>
      </c>
      <c r="W47" t="s">
        <v>244</v>
      </c>
      <c r="X47" t="s">
        <v>91</v>
      </c>
      <c r="Y47" t="s">
        <v>125</v>
      </c>
      <c r="Z47" t="s">
        <v>185</v>
      </c>
      <c r="AA47" t="s">
        <v>64</v>
      </c>
      <c r="AB47" t="s">
        <v>56</v>
      </c>
      <c r="AC47" t="s">
        <v>55</v>
      </c>
      <c r="AD47" t="s">
        <v>630</v>
      </c>
      <c r="AE47" t="s">
        <v>143</v>
      </c>
      <c r="AF47" t="s">
        <v>241</v>
      </c>
      <c r="AG47" t="s">
        <v>93</v>
      </c>
      <c r="AH47" t="s">
        <v>467</v>
      </c>
      <c r="AI47" t="s">
        <v>70</v>
      </c>
      <c r="AJ47" t="s">
        <v>71</v>
      </c>
      <c r="AK47" t="s">
        <v>72</v>
      </c>
      <c r="AL47" t="s">
        <v>73</v>
      </c>
      <c r="AM47" t="s">
        <v>475</v>
      </c>
      <c r="AN47" t="s">
        <v>93</v>
      </c>
      <c r="AO47" t="s">
        <v>64</v>
      </c>
      <c r="AP47" t="s">
        <v>631</v>
      </c>
      <c r="AQ47" t="s">
        <v>325</v>
      </c>
      <c r="AR47" t="s">
        <v>97</v>
      </c>
      <c r="AS47" t="s">
        <v>171</v>
      </c>
      <c r="AT47" t="s">
        <v>118</v>
      </c>
      <c r="AU47" t="s">
        <v>81</v>
      </c>
      <c r="AV47" t="s">
        <v>174</v>
      </c>
      <c r="AW47" t="s">
        <v>358</v>
      </c>
      <c r="AX47" t="s">
        <v>314</v>
      </c>
      <c r="AY47" t="s">
        <v>632</v>
      </c>
    </row>
    <row r="48" spans="1:51" hidden="1" x14ac:dyDescent="0.3">
      <c r="A48" t="s">
        <v>633</v>
      </c>
      <c r="B48" t="s">
        <v>634</v>
      </c>
      <c r="C48" s="1" t="str">
        <f t="shared" si="0"/>
        <v>21:0868</v>
      </c>
      <c r="D48" s="1" t="str">
        <f t="shared" si="4"/>
        <v>21:0245</v>
      </c>
      <c r="E48" t="s">
        <v>635</v>
      </c>
      <c r="F48" t="s">
        <v>636</v>
      </c>
      <c r="H48">
        <v>76.3365467</v>
      </c>
      <c r="I48">
        <v>-100.0034337</v>
      </c>
      <c r="J48" s="1" t="str">
        <f t="shared" si="5"/>
        <v>NGR bulk stream sediment</v>
      </c>
      <c r="K48" s="1" t="str">
        <f t="shared" si="6"/>
        <v>-230 mesh (63 µm) (Bathurst Is., 1996)</v>
      </c>
      <c r="O48">
        <v>1</v>
      </c>
      <c r="P48" t="s">
        <v>118</v>
      </c>
      <c r="Q48" t="s">
        <v>56</v>
      </c>
      <c r="R48" t="s">
        <v>162</v>
      </c>
      <c r="S48" t="s">
        <v>637</v>
      </c>
      <c r="T48" t="s">
        <v>146</v>
      </c>
      <c r="U48" t="s">
        <v>118</v>
      </c>
      <c r="V48" t="s">
        <v>150</v>
      </c>
      <c r="W48" t="s">
        <v>92</v>
      </c>
      <c r="X48" t="s">
        <v>76</v>
      </c>
      <c r="Y48" t="s">
        <v>638</v>
      </c>
      <c r="Z48" t="s">
        <v>254</v>
      </c>
      <c r="AA48" t="s">
        <v>64</v>
      </c>
      <c r="AB48" t="s">
        <v>56</v>
      </c>
      <c r="AC48" t="s">
        <v>99</v>
      </c>
      <c r="AD48" t="s">
        <v>504</v>
      </c>
      <c r="AE48" t="s">
        <v>143</v>
      </c>
      <c r="AF48" t="s">
        <v>206</v>
      </c>
      <c r="AG48" t="s">
        <v>258</v>
      </c>
      <c r="AH48" t="s">
        <v>150</v>
      </c>
      <c r="AI48" t="s">
        <v>70</v>
      </c>
      <c r="AJ48" t="s">
        <v>71</v>
      </c>
      <c r="AK48" t="s">
        <v>121</v>
      </c>
      <c r="AL48" t="s">
        <v>73</v>
      </c>
      <c r="AM48" t="s">
        <v>99</v>
      </c>
      <c r="AN48" t="s">
        <v>74</v>
      </c>
      <c r="AO48" t="s">
        <v>64</v>
      </c>
      <c r="AP48" t="s">
        <v>639</v>
      </c>
      <c r="AQ48" t="s">
        <v>128</v>
      </c>
      <c r="AR48" t="s">
        <v>401</v>
      </c>
      <c r="AS48" t="s">
        <v>80</v>
      </c>
      <c r="AT48" t="s">
        <v>434</v>
      </c>
      <c r="AU48" t="s">
        <v>153</v>
      </c>
      <c r="AV48" t="s">
        <v>130</v>
      </c>
      <c r="AW48" t="s">
        <v>76</v>
      </c>
      <c r="AX48" t="s">
        <v>640</v>
      </c>
      <c r="AY48" t="s">
        <v>641</v>
      </c>
    </row>
    <row r="49" spans="1:51" hidden="1" x14ac:dyDescent="0.3">
      <c r="A49" t="s">
        <v>642</v>
      </c>
      <c r="B49" t="s">
        <v>643</v>
      </c>
      <c r="C49" s="1" t="str">
        <f t="shared" si="0"/>
        <v>21:0868</v>
      </c>
      <c r="D49" s="1" t="str">
        <f t="shared" si="4"/>
        <v>21:0245</v>
      </c>
      <c r="E49" t="s">
        <v>644</v>
      </c>
      <c r="F49" t="s">
        <v>645</v>
      </c>
      <c r="H49">
        <v>76.140214599999993</v>
      </c>
      <c r="I49">
        <v>-100.06078479999999</v>
      </c>
      <c r="J49" s="1" t="str">
        <f t="shared" si="5"/>
        <v>NGR bulk stream sediment</v>
      </c>
      <c r="K49" s="1" t="str">
        <f t="shared" si="6"/>
        <v>-230 mesh (63 µm) (Bathurst Is., 1996)</v>
      </c>
      <c r="O49">
        <v>1</v>
      </c>
      <c r="P49" t="s">
        <v>89</v>
      </c>
      <c r="Q49" t="s">
        <v>56</v>
      </c>
      <c r="R49" t="s">
        <v>183</v>
      </c>
      <c r="S49" t="s">
        <v>646</v>
      </c>
      <c r="T49" t="s">
        <v>139</v>
      </c>
      <c r="U49" t="s">
        <v>254</v>
      </c>
      <c r="V49" t="s">
        <v>113</v>
      </c>
      <c r="W49" t="s">
        <v>505</v>
      </c>
      <c r="X49" t="s">
        <v>76</v>
      </c>
      <c r="Y49" t="s">
        <v>647</v>
      </c>
      <c r="Z49" t="s">
        <v>113</v>
      </c>
      <c r="AA49" t="s">
        <v>64</v>
      </c>
      <c r="AB49" t="s">
        <v>56</v>
      </c>
      <c r="AC49" t="s">
        <v>94</v>
      </c>
      <c r="AD49" t="s">
        <v>648</v>
      </c>
      <c r="AE49" t="s">
        <v>649</v>
      </c>
      <c r="AF49" t="s">
        <v>438</v>
      </c>
      <c r="AG49" t="s">
        <v>147</v>
      </c>
      <c r="AH49" t="s">
        <v>368</v>
      </c>
      <c r="AI49" t="s">
        <v>70</v>
      </c>
      <c r="AJ49" t="s">
        <v>71</v>
      </c>
      <c r="AK49" t="s">
        <v>72</v>
      </c>
      <c r="AL49" t="s">
        <v>73</v>
      </c>
      <c r="AM49" t="s">
        <v>185</v>
      </c>
      <c r="AN49" t="s">
        <v>313</v>
      </c>
      <c r="AO49" t="s">
        <v>64</v>
      </c>
      <c r="AP49" t="s">
        <v>650</v>
      </c>
      <c r="AQ49" t="s">
        <v>80</v>
      </c>
      <c r="AR49" t="s">
        <v>104</v>
      </c>
      <c r="AS49" t="s">
        <v>160</v>
      </c>
      <c r="AT49" t="s">
        <v>265</v>
      </c>
      <c r="AU49" t="s">
        <v>271</v>
      </c>
      <c r="AV49" t="s">
        <v>73</v>
      </c>
      <c r="AW49" t="s">
        <v>231</v>
      </c>
      <c r="AX49" t="s">
        <v>651</v>
      </c>
      <c r="AY49" t="s">
        <v>652</v>
      </c>
    </row>
    <row r="50" spans="1:51" hidden="1" x14ac:dyDescent="0.3">
      <c r="A50" t="s">
        <v>653</v>
      </c>
      <c r="B50" t="s">
        <v>654</v>
      </c>
      <c r="C50" s="1" t="str">
        <f t="shared" si="0"/>
        <v>21:0868</v>
      </c>
      <c r="D50" s="1" t="str">
        <f t="shared" si="4"/>
        <v>21:0245</v>
      </c>
      <c r="E50" t="s">
        <v>655</v>
      </c>
      <c r="F50" t="s">
        <v>656</v>
      </c>
      <c r="H50">
        <v>76.077316600000003</v>
      </c>
      <c r="I50">
        <v>-100.7483344</v>
      </c>
      <c r="J50" s="1" t="str">
        <f t="shared" si="5"/>
        <v>NGR bulk stream sediment</v>
      </c>
      <c r="K50" s="1" t="str">
        <f t="shared" si="6"/>
        <v>-230 mesh (63 µm) (Bathurst Is., 1996)</v>
      </c>
      <c r="O50">
        <v>1</v>
      </c>
      <c r="P50" t="s">
        <v>76</v>
      </c>
      <c r="Q50" t="s">
        <v>56</v>
      </c>
      <c r="R50" t="s">
        <v>326</v>
      </c>
      <c r="S50" t="s">
        <v>657</v>
      </c>
      <c r="T50" t="s">
        <v>74</v>
      </c>
      <c r="U50" t="s">
        <v>118</v>
      </c>
      <c r="V50" t="s">
        <v>99</v>
      </c>
      <c r="W50" t="s">
        <v>503</v>
      </c>
      <c r="X50" t="s">
        <v>76</v>
      </c>
      <c r="Y50" t="s">
        <v>658</v>
      </c>
      <c r="Z50" t="s">
        <v>190</v>
      </c>
      <c r="AA50" t="s">
        <v>64</v>
      </c>
      <c r="AB50" t="s">
        <v>56</v>
      </c>
      <c r="AC50" t="s">
        <v>69</v>
      </c>
      <c r="AD50" t="s">
        <v>496</v>
      </c>
      <c r="AE50" t="s">
        <v>143</v>
      </c>
      <c r="AF50" t="s">
        <v>188</v>
      </c>
      <c r="AG50" t="s">
        <v>231</v>
      </c>
      <c r="AH50" t="s">
        <v>227</v>
      </c>
      <c r="AI50" t="s">
        <v>70</v>
      </c>
      <c r="AJ50" t="s">
        <v>71</v>
      </c>
      <c r="AK50" t="s">
        <v>72</v>
      </c>
      <c r="AL50" t="s">
        <v>73</v>
      </c>
      <c r="AM50" t="s">
        <v>69</v>
      </c>
      <c r="AN50" t="s">
        <v>354</v>
      </c>
      <c r="AO50" t="s">
        <v>64</v>
      </c>
      <c r="AP50" t="s">
        <v>659</v>
      </c>
      <c r="AQ50" t="s">
        <v>104</v>
      </c>
      <c r="AR50" t="s">
        <v>337</v>
      </c>
      <c r="AS50" t="s">
        <v>80</v>
      </c>
      <c r="AT50" t="s">
        <v>270</v>
      </c>
      <c r="AU50" t="s">
        <v>106</v>
      </c>
      <c r="AV50" t="s">
        <v>81</v>
      </c>
      <c r="AW50" t="s">
        <v>242</v>
      </c>
      <c r="AX50" t="s">
        <v>449</v>
      </c>
      <c r="AY50" t="s">
        <v>660</v>
      </c>
    </row>
    <row r="51" spans="1:51" hidden="1" x14ac:dyDescent="0.3">
      <c r="A51" t="s">
        <v>661</v>
      </c>
      <c r="B51" t="s">
        <v>662</v>
      </c>
      <c r="C51" s="1" t="str">
        <f t="shared" si="0"/>
        <v>21:0868</v>
      </c>
      <c r="D51" s="1" t="str">
        <f t="shared" si="4"/>
        <v>21:0245</v>
      </c>
      <c r="E51" t="s">
        <v>663</v>
      </c>
      <c r="F51" t="s">
        <v>664</v>
      </c>
      <c r="H51">
        <v>76.110633500000006</v>
      </c>
      <c r="I51">
        <v>-100.5014595</v>
      </c>
      <c r="J51" s="1" t="str">
        <f t="shared" si="5"/>
        <v>NGR bulk stream sediment</v>
      </c>
      <c r="K51" s="1" t="str">
        <f t="shared" si="6"/>
        <v>-230 mesh (63 µm) (Bathurst Is., 1996)</v>
      </c>
      <c r="O51">
        <v>1</v>
      </c>
      <c r="P51" t="s">
        <v>89</v>
      </c>
      <c r="Q51" t="s">
        <v>56</v>
      </c>
      <c r="R51" t="s">
        <v>211</v>
      </c>
      <c r="S51" t="s">
        <v>665</v>
      </c>
      <c r="T51" t="s">
        <v>150</v>
      </c>
      <c r="U51" t="s">
        <v>63</v>
      </c>
      <c r="V51" t="s">
        <v>254</v>
      </c>
      <c r="W51" t="s">
        <v>412</v>
      </c>
      <c r="X51" t="s">
        <v>76</v>
      </c>
      <c r="Y51" t="s">
        <v>231</v>
      </c>
      <c r="Z51" t="s">
        <v>75</v>
      </c>
      <c r="AA51" t="s">
        <v>64</v>
      </c>
      <c r="AB51" t="s">
        <v>56</v>
      </c>
      <c r="AC51" t="s">
        <v>150</v>
      </c>
      <c r="AD51" t="s">
        <v>174</v>
      </c>
      <c r="AE51" t="s">
        <v>143</v>
      </c>
      <c r="AF51" t="s">
        <v>186</v>
      </c>
      <c r="AG51" t="s">
        <v>68</v>
      </c>
      <c r="AH51" t="s">
        <v>666</v>
      </c>
      <c r="AI51" t="s">
        <v>70</v>
      </c>
      <c r="AJ51" t="s">
        <v>71</v>
      </c>
      <c r="AK51" t="s">
        <v>72</v>
      </c>
      <c r="AL51" t="s">
        <v>73</v>
      </c>
      <c r="AM51" t="s">
        <v>254</v>
      </c>
      <c r="AN51" t="s">
        <v>94</v>
      </c>
      <c r="AO51" t="s">
        <v>64</v>
      </c>
      <c r="AP51" t="s">
        <v>667</v>
      </c>
      <c r="AQ51" t="s">
        <v>399</v>
      </c>
      <c r="AR51" t="s">
        <v>624</v>
      </c>
      <c r="AS51" t="s">
        <v>80</v>
      </c>
      <c r="AT51" t="s">
        <v>94</v>
      </c>
      <c r="AU51" t="s">
        <v>189</v>
      </c>
      <c r="AV51" t="s">
        <v>258</v>
      </c>
      <c r="AW51" t="s">
        <v>68</v>
      </c>
      <c r="AX51" t="s">
        <v>668</v>
      </c>
      <c r="AY51" t="s">
        <v>669</v>
      </c>
    </row>
    <row r="52" spans="1:51" hidden="1" x14ac:dyDescent="0.3">
      <c r="A52" t="s">
        <v>670</v>
      </c>
      <c r="B52" t="s">
        <v>671</v>
      </c>
      <c r="C52" s="1" t="str">
        <f t="shared" si="0"/>
        <v>21:0868</v>
      </c>
      <c r="D52" s="1" t="str">
        <f t="shared" si="4"/>
        <v>21:0245</v>
      </c>
      <c r="E52" t="s">
        <v>672</v>
      </c>
      <c r="F52" t="s">
        <v>673</v>
      </c>
      <c r="H52">
        <v>76.089603499999996</v>
      </c>
      <c r="I52">
        <v>-100.746493</v>
      </c>
      <c r="J52" s="1" t="str">
        <f t="shared" si="5"/>
        <v>NGR bulk stream sediment</v>
      </c>
      <c r="K52" s="1" t="str">
        <f t="shared" si="6"/>
        <v>-230 mesh (63 µm) (Bathurst Is., 1996)</v>
      </c>
      <c r="O52">
        <v>1</v>
      </c>
      <c r="P52" t="s">
        <v>91</v>
      </c>
      <c r="Q52" t="s">
        <v>56</v>
      </c>
      <c r="R52" t="s">
        <v>131</v>
      </c>
      <c r="S52" t="s">
        <v>445</v>
      </c>
      <c r="T52" t="s">
        <v>183</v>
      </c>
      <c r="U52" t="s">
        <v>60</v>
      </c>
      <c r="V52" t="s">
        <v>75</v>
      </c>
      <c r="W52" t="s">
        <v>188</v>
      </c>
      <c r="X52" t="s">
        <v>91</v>
      </c>
      <c r="Y52" t="s">
        <v>674</v>
      </c>
      <c r="Z52" t="s">
        <v>204</v>
      </c>
      <c r="AA52" t="s">
        <v>64</v>
      </c>
      <c r="AB52" t="s">
        <v>56</v>
      </c>
      <c r="AC52" t="s">
        <v>99</v>
      </c>
      <c r="AD52" t="s">
        <v>675</v>
      </c>
      <c r="AE52" t="s">
        <v>367</v>
      </c>
      <c r="AF52" t="s">
        <v>206</v>
      </c>
      <c r="AG52" t="s">
        <v>60</v>
      </c>
      <c r="AH52" t="s">
        <v>211</v>
      </c>
      <c r="AI52" t="s">
        <v>70</v>
      </c>
      <c r="AJ52" t="s">
        <v>71</v>
      </c>
      <c r="AK52" t="s">
        <v>72</v>
      </c>
      <c r="AL52" t="s">
        <v>176</v>
      </c>
      <c r="AM52" t="s">
        <v>55</v>
      </c>
      <c r="AN52" t="s">
        <v>444</v>
      </c>
      <c r="AO52" t="s">
        <v>64</v>
      </c>
      <c r="AP52" t="s">
        <v>676</v>
      </c>
      <c r="AQ52" t="s">
        <v>97</v>
      </c>
      <c r="AR52" t="s">
        <v>188</v>
      </c>
      <c r="AS52" t="s">
        <v>172</v>
      </c>
      <c r="AT52" t="s">
        <v>475</v>
      </c>
      <c r="AU52" t="s">
        <v>60</v>
      </c>
      <c r="AV52" t="s">
        <v>488</v>
      </c>
      <c r="AW52" t="s">
        <v>485</v>
      </c>
      <c r="AX52" t="s">
        <v>677</v>
      </c>
      <c r="AY52" t="s">
        <v>678</v>
      </c>
    </row>
    <row r="53" spans="1:51" hidden="1" x14ac:dyDescent="0.3">
      <c r="A53" t="s">
        <v>679</v>
      </c>
      <c r="B53" t="s">
        <v>680</v>
      </c>
      <c r="C53" s="1" t="str">
        <f t="shared" si="0"/>
        <v>21:0868</v>
      </c>
      <c r="D53" s="1" t="str">
        <f t="shared" si="4"/>
        <v>21:0245</v>
      </c>
      <c r="E53" t="s">
        <v>681</v>
      </c>
      <c r="F53" t="s">
        <v>682</v>
      </c>
      <c r="H53">
        <v>76.072167300000004</v>
      </c>
      <c r="I53">
        <v>-100.82499869999999</v>
      </c>
      <c r="J53" s="1" t="str">
        <f t="shared" si="5"/>
        <v>NGR bulk stream sediment</v>
      </c>
      <c r="K53" s="1" t="str">
        <f t="shared" si="6"/>
        <v>-230 mesh (63 µm) (Bathurst Is., 1996)</v>
      </c>
      <c r="O53">
        <v>1</v>
      </c>
      <c r="P53" t="s">
        <v>118</v>
      </c>
      <c r="Q53" t="s">
        <v>56</v>
      </c>
      <c r="R53" t="s">
        <v>99</v>
      </c>
      <c r="S53" t="s">
        <v>637</v>
      </c>
      <c r="T53" t="s">
        <v>75</v>
      </c>
      <c r="U53" t="s">
        <v>118</v>
      </c>
      <c r="V53" t="s">
        <v>254</v>
      </c>
      <c r="W53" t="s">
        <v>412</v>
      </c>
      <c r="X53" t="s">
        <v>76</v>
      </c>
      <c r="Y53" t="s">
        <v>683</v>
      </c>
      <c r="Z53" t="s">
        <v>149</v>
      </c>
      <c r="AA53" t="s">
        <v>64</v>
      </c>
      <c r="AB53" t="s">
        <v>56</v>
      </c>
      <c r="AC53" t="s">
        <v>185</v>
      </c>
      <c r="AD53" t="s">
        <v>684</v>
      </c>
      <c r="AE53" t="s">
        <v>649</v>
      </c>
      <c r="AF53" t="s">
        <v>412</v>
      </c>
      <c r="AG53" t="s">
        <v>173</v>
      </c>
      <c r="AH53" t="s">
        <v>75</v>
      </c>
      <c r="AI53" t="s">
        <v>70</v>
      </c>
      <c r="AJ53" t="s">
        <v>71</v>
      </c>
      <c r="AK53" t="s">
        <v>72</v>
      </c>
      <c r="AL53" t="s">
        <v>106</v>
      </c>
      <c r="AM53" t="s">
        <v>99</v>
      </c>
      <c r="AN53" t="s">
        <v>328</v>
      </c>
      <c r="AO53" t="s">
        <v>64</v>
      </c>
      <c r="AP53" t="s">
        <v>685</v>
      </c>
      <c r="AQ53" t="s">
        <v>79</v>
      </c>
      <c r="AR53" t="s">
        <v>269</v>
      </c>
      <c r="AS53" t="s">
        <v>541</v>
      </c>
      <c r="AT53" t="s">
        <v>226</v>
      </c>
      <c r="AU53" t="s">
        <v>106</v>
      </c>
      <c r="AV53" t="s">
        <v>73</v>
      </c>
      <c r="AW53" t="s">
        <v>76</v>
      </c>
      <c r="AX53" t="s">
        <v>686</v>
      </c>
      <c r="AY53" t="s">
        <v>687</v>
      </c>
    </row>
    <row r="54" spans="1:51" hidden="1" x14ac:dyDescent="0.3">
      <c r="A54" t="s">
        <v>688</v>
      </c>
      <c r="B54" t="s">
        <v>689</v>
      </c>
      <c r="C54" s="1" t="str">
        <f t="shared" si="0"/>
        <v>21:0868</v>
      </c>
      <c r="D54" s="1" t="str">
        <f t="shared" si="4"/>
        <v>21:0245</v>
      </c>
      <c r="E54" t="s">
        <v>690</v>
      </c>
      <c r="F54" t="s">
        <v>691</v>
      </c>
      <c r="H54">
        <v>76.086667700000007</v>
      </c>
      <c r="I54">
        <v>-100.8162031</v>
      </c>
      <c r="J54" s="1" t="str">
        <f t="shared" si="5"/>
        <v>NGR bulk stream sediment</v>
      </c>
      <c r="K54" s="1" t="str">
        <f t="shared" si="6"/>
        <v>-230 mesh (63 µm) (Bathurst Is., 1996)</v>
      </c>
      <c r="O54">
        <v>1</v>
      </c>
      <c r="P54" t="s">
        <v>63</v>
      </c>
      <c r="Q54" t="s">
        <v>56</v>
      </c>
      <c r="R54" t="s">
        <v>220</v>
      </c>
      <c r="S54" t="s">
        <v>692</v>
      </c>
      <c r="T54" t="s">
        <v>326</v>
      </c>
      <c r="U54" t="s">
        <v>76</v>
      </c>
      <c r="V54" t="s">
        <v>99</v>
      </c>
      <c r="W54" t="s">
        <v>206</v>
      </c>
      <c r="X54" t="s">
        <v>76</v>
      </c>
      <c r="Y54" t="s">
        <v>693</v>
      </c>
      <c r="Z54" t="s">
        <v>57</v>
      </c>
      <c r="AA54" t="s">
        <v>64</v>
      </c>
      <c r="AB54" t="s">
        <v>56</v>
      </c>
      <c r="AC54" t="s">
        <v>185</v>
      </c>
      <c r="AD54" t="s">
        <v>648</v>
      </c>
      <c r="AE54" t="s">
        <v>66</v>
      </c>
      <c r="AF54" t="s">
        <v>694</v>
      </c>
      <c r="AG54" t="s">
        <v>488</v>
      </c>
      <c r="AH54" t="s">
        <v>254</v>
      </c>
      <c r="AI54" t="s">
        <v>70</v>
      </c>
      <c r="AJ54" t="s">
        <v>71</v>
      </c>
      <c r="AK54" t="s">
        <v>72</v>
      </c>
      <c r="AL54" t="s">
        <v>73</v>
      </c>
      <c r="AM54" t="s">
        <v>55</v>
      </c>
      <c r="AN54" t="s">
        <v>514</v>
      </c>
      <c r="AO54" t="s">
        <v>64</v>
      </c>
      <c r="AP54" t="s">
        <v>695</v>
      </c>
      <c r="AQ54" t="s">
        <v>166</v>
      </c>
      <c r="AR54" t="s">
        <v>206</v>
      </c>
      <c r="AS54" t="s">
        <v>128</v>
      </c>
      <c r="AT54" t="s">
        <v>475</v>
      </c>
      <c r="AU54" t="s">
        <v>225</v>
      </c>
      <c r="AV54" t="s">
        <v>488</v>
      </c>
      <c r="AW54" t="s">
        <v>238</v>
      </c>
      <c r="AX54" t="s">
        <v>696</v>
      </c>
      <c r="AY54" t="s">
        <v>697</v>
      </c>
    </row>
    <row r="55" spans="1:51" hidden="1" x14ac:dyDescent="0.3">
      <c r="A55" t="s">
        <v>698</v>
      </c>
      <c r="B55" t="s">
        <v>699</v>
      </c>
      <c r="C55" s="1" t="str">
        <f t="shared" si="0"/>
        <v>21:0868</v>
      </c>
      <c r="D55" s="1" t="str">
        <f t="shared" si="4"/>
        <v>21:0245</v>
      </c>
      <c r="E55" t="s">
        <v>53</v>
      </c>
      <c r="F55" t="s">
        <v>700</v>
      </c>
      <c r="H55">
        <v>75.836631800000006</v>
      </c>
      <c r="I55">
        <v>-101.33293020000001</v>
      </c>
      <c r="J55" s="1" t="str">
        <f t="shared" si="5"/>
        <v>NGR bulk stream sediment</v>
      </c>
      <c r="K55" s="1" t="str">
        <f t="shared" ref="K55:K86" si="7">HYPERLINK("http://geochem.nrcan.gc.ca/cdogs/content/kwd/kwd080099_e.htm", "-80 mesh (177 µm) (Bathurst Is., 1996)")</f>
        <v>-80 mesh (177 µm) (Bathurst Is., 1996)</v>
      </c>
      <c r="O55">
        <v>1</v>
      </c>
      <c r="P55" t="s">
        <v>149</v>
      </c>
      <c r="Q55" t="s">
        <v>56</v>
      </c>
      <c r="R55" t="s">
        <v>163</v>
      </c>
      <c r="S55" t="s">
        <v>701</v>
      </c>
      <c r="T55" t="s">
        <v>541</v>
      </c>
      <c r="U55" t="s">
        <v>60</v>
      </c>
      <c r="V55" t="s">
        <v>149</v>
      </c>
      <c r="W55" t="s">
        <v>166</v>
      </c>
      <c r="X55" t="s">
        <v>271</v>
      </c>
      <c r="Y55" t="s">
        <v>702</v>
      </c>
      <c r="Z55" t="s">
        <v>94</v>
      </c>
      <c r="AA55" t="s">
        <v>64</v>
      </c>
      <c r="AB55" t="s">
        <v>56</v>
      </c>
      <c r="AC55" t="s">
        <v>118</v>
      </c>
      <c r="AD55" t="s">
        <v>703</v>
      </c>
      <c r="AE55" t="s">
        <v>143</v>
      </c>
      <c r="AF55" t="s">
        <v>273</v>
      </c>
      <c r="AG55" t="s">
        <v>358</v>
      </c>
      <c r="AH55" t="s">
        <v>254</v>
      </c>
      <c r="AI55" t="s">
        <v>70</v>
      </c>
      <c r="AJ55" t="s">
        <v>71</v>
      </c>
      <c r="AK55" t="s">
        <v>72</v>
      </c>
      <c r="AL55" t="s">
        <v>152</v>
      </c>
      <c r="AM55" t="s">
        <v>218</v>
      </c>
      <c r="AN55" t="s">
        <v>113</v>
      </c>
      <c r="AO55" t="s">
        <v>64</v>
      </c>
      <c r="AP55" t="s">
        <v>127</v>
      </c>
      <c r="AQ55" t="s">
        <v>357</v>
      </c>
      <c r="AR55" t="s">
        <v>399</v>
      </c>
      <c r="AS55" t="s">
        <v>160</v>
      </c>
      <c r="AT55" t="s">
        <v>207</v>
      </c>
      <c r="AU55" t="s">
        <v>153</v>
      </c>
      <c r="AV55" t="s">
        <v>174</v>
      </c>
      <c r="AW55" t="s">
        <v>76</v>
      </c>
      <c r="AX55" t="s">
        <v>704</v>
      </c>
      <c r="AY55" t="s">
        <v>705</v>
      </c>
    </row>
    <row r="56" spans="1:51" hidden="1" x14ac:dyDescent="0.3">
      <c r="A56" t="s">
        <v>706</v>
      </c>
      <c r="B56" t="s">
        <v>707</v>
      </c>
      <c r="C56" s="1" t="str">
        <f t="shared" si="0"/>
        <v>21:0868</v>
      </c>
      <c r="D56" s="1" t="str">
        <f t="shared" si="4"/>
        <v>21:0245</v>
      </c>
      <c r="E56" t="s">
        <v>87</v>
      </c>
      <c r="F56" t="s">
        <v>708</v>
      </c>
      <c r="H56">
        <v>75.6225685</v>
      </c>
      <c r="I56">
        <v>-102.322681</v>
      </c>
      <c r="J56" s="1" t="str">
        <f t="shared" si="5"/>
        <v>NGR bulk stream sediment</v>
      </c>
      <c r="K56" s="1" t="str">
        <f t="shared" si="7"/>
        <v>-80 mesh (177 µm) (Bathurst Is., 1996)</v>
      </c>
      <c r="O56">
        <v>1</v>
      </c>
      <c r="P56" t="s">
        <v>113</v>
      </c>
      <c r="Q56" t="s">
        <v>56</v>
      </c>
      <c r="R56" t="s">
        <v>99</v>
      </c>
      <c r="S56" t="s">
        <v>657</v>
      </c>
      <c r="T56" t="s">
        <v>149</v>
      </c>
      <c r="U56" t="s">
        <v>60</v>
      </c>
      <c r="V56" t="s">
        <v>149</v>
      </c>
      <c r="W56" t="s">
        <v>92</v>
      </c>
      <c r="X56" t="s">
        <v>60</v>
      </c>
      <c r="Y56" t="s">
        <v>709</v>
      </c>
      <c r="Z56" t="s">
        <v>63</v>
      </c>
      <c r="AA56" t="s">
        <v>64</v>
      </c>
      <c r="AB56" t="s">
        <v>56</v>
      </c>
      <c r="AC56" t="s">
        <v>60</v>
      </c>
      <c r="AD56" t="s">
        <v>710</v>
      </c>
      <c r="AE56" t="s">
        <v>711</v>
      </c>
      <c r="AF56" t="s">
        <v>298</v>
      </c>
      <c r="AG56" t="s">
        <v>183</v>
      </c>
      <c r="AH56" t="s">
        <v>69</v>
      </c>
      <c r="AI56" t="s">
        <v>70</v>
      </c>
      <c r="AJ56" t="s">
        <v>71</v>
      </c>
      <c r="AK56" t="s">
        <v>72</v>
      </c>
      <c r="AL56" t="s">
        <v>73</v>
      </c>
      <c r="AM56" t="s">
        <v>307</v>
      </c>
      <c r="AN56" t="s">
        <v>146</v>
      </c>
      <c r="AO56" t="s">
        <v>64</v>
      </c>
      <c r="AP56" t="s">
        <v>712</v>
      </c>
      <c r="AQ56" t="s">
        <v>124</v>
      </c>
      <c r="AR56" t="s">
        <v>210</v>
      </c>
      <c r="AS56" t="s">
        <v>160</v>
      </c>
      <c r="AT56" t="s">
        <v>82</v>
      </c>
      <c r="AU56" t="s">
        <v>106</v>
      </c>
      <c r="AV56" t="s">
        <v>258</v>
      </c>
      <c r="AW56" t="s">
        <v>91</v>
      </c>
      <c r="AX56" t="s">
        <v>107</v>
      </c>
      <c r="AY56" t="s">
        <v>713</v>
      </c>
    </row>
    <row r="57" spans="1:51" hidden="1" x14ac:dyDescent="0.3">
      <c r="A57" t="s">
        <v>714</v>
      </c>
      <c r="B57" t="s">
        <v>715</v>
      </c>
      <c r="C57" s="1" t="str">
        <f t="shared" si="0"/>
        <v>21:0868</v>
      </c>
      <c r="D57" s="1" t="str">
        <f t="shared" si="4"/>
        <v>21:0245</v>
      </c>
      <c r="E57" t="s">
        <v>111</v>
      </c>
      <c r="F57" t="s">
        <v>716</v>
      </c>
      <c r="H57">
        <v>75.912451899999994</v>
      </c>
      <c r="I57">
        <v>-100.0510544</v>
      </c>
      <c r="J57" s="1" t="str">
        <f t="shared" si="5"/>
        <v>NGR bulk stream sediment</v>
      </c>
      <c r="K57" s="1" t="str">
        <f t="shared" si="7"/>
        <v>-80 mesh (177 µm) (Bathurst Is., 1996)</v>
      </c>
      <c r="O57">
        <v>1</v>
      </c>
      <c r="P57" t="s">
        <v>89</v>
      </c>
      <c r="Q57" t="s">
        <v>56</v>
      </c>
      <c r="R57" t="s">
        <v>607</v>
      </c>
      <c r="S57" t="s">
        <v>590</v>
      </c>
      <c r="T57" t="s">
        <v>73</v>
      </c>
      <c r="U57" t="s">
        <v>60</v>
      </c>
      <c r="V57" t="s">
        <v>624</v>
      </c>
      <c r="W57" t="s">
        <v>717</v>
      </c>
      <c r="X57" t="s">
        <v>94</v>
      </c>
      <c r="Y57" t="s">
        <v>718</v>
      </c>
      <c r="Z57" t="s">
        <v>76</v>
      </c>
      <c r="AA57" t="s">
        <v>64</v>
      </c>
      <c r="AB57" t="s">
        <v>56</v>
      </c>
      <c r="AC57" t="s">
        <v>64</v>
      </c>
      <c r="AD57" t="s">
        <v>719</v>
      </c>
      <c r="AE57" t="s">
        <v>201</v>
      </c>
      <c r="AF57" t="s">
        <v>92</v>
      </c>
      <c r="AG57" t="s">
        <v>169</v>
      </c>
      <c r="AH57" t="s">
        <v>357</v>
      </c>
      <c r="AI57" t="s">
        <v>70</v>
      </c>
      <c r="AJ57" t="s">
        <v>71</v>
      </c>
      <c r="AK57" t="s">
        <v>72</v>
      </c>
      <c r="AL57" t="s">
        <v>212</v>
      </c>
      <c r="AM57" t="s">
        <v>336</v>
      </c>
      <c r="AN57" t="s">
        <v>592</v>
      </c>
      <c r="AO57" t="s">
        <v>113</v>
      </c>
      <c r="AP57" t="s">
        <v>639</v>
      </c>
      <c r="AQ57" t="s">
        <v>210</v>
      </c>
      <c r="AR57" t="s">
        <v>720</v>
      </c>
      <c r="AS57" t="s">
        <v>311</v>
      </c>
      <c r="AT57" t="s">
        <v>721</v>
      </c>
      <c r="AU57" t="s">
        <v>81</v>
      </c>
      <c r="AV57" t="s">
        <v>327</v>
      </c>
      <c r="AW57" t="s">
        <v>63</v>
      </c>
      <c r="AX57" t="s">
        <v>722</v>
      </c>
      <c r="AY57" t="s">
        <v>723</v>
      </c>
    </row>
    <row r="58" spans="1:51" hidden="1" x14ac:dyDescent="0.3">
      <c r="A58" t="s">
        <v>724</v>
      </c>
      <c r="B58" t="s">
        <v>725</v>
      </c>
      <c r="C58" s="1" t="str">
        <f t="shared" si="0"/>
        <v>21:0868</v>
      </c>
      <c r="D58" s="1" t="str">
        <f t="shared" si="4"/>
        <v>21:0245</v>
      </c>
      <c r="E58" t="s">
        <v>136</v>
      </c>
      <c r="F58" t="s">
        <v>726</v>
      </c>
      <c r="H58">
        <v>75.497390699999997</v>
      </c>
      <c r="I58">
        <v>-98.070036000000002</v>
      </c>
      <c r="J58" s="1" t="str">
        <f t="shared" si="5"/>
        <v>NGR bulk stream sediment</v>
      </c>
      <c r="K58" s="1" t="str">
        <f t="shared" si="7"/>
        <v>-80 mesh (177 µm) (Bathurst Is., 1996)</v>
      </c>
      <c r="O58">
        <v>1</v>
      </c>
      <c r="P58" t="s">
        <v>89</v>
      </c>
      <c r="Q58" t="s">
        <v>56</v>
      </c>
      <c r="R58" t="s">
        <v>231</v>
      </c>
      <c r="S58" t="s">
        <v>727</v>
      </c>
      <c r="T58" t="s">
        <v>309</v>
      </c>
      <c r="U58" t="s">
        <v>69</v>
      </c>
      <c r="V58" t="s">
        <v>60</v>
      </c>
      <c r="W58" t="s">
        <v>163</v>
      </c>
      <c r="X58" t="s">
        <v>64</v>
      </c>
      <c r="Y58" t="s">
        <v>728</v>
      </c>
      <c r="Z58" t="s">
        <v>76</v>
      </c>
      <c r="AA58" t="s">
        <v>64</v>
      </c>
      <c r="AB58" t="s">
        <v>56</v>
      </c>
      <c r="AC58" t="s">
        <v>60</v>
      </c>
      <c r="AD58" t="s">
        <v>142</v>
      </c>
      <c r="AE58" t="s">
        <v>79</v>
      </c>
      <c r="AF58" t="s">
        <v>171</v>
      </c>
      <c r="AG58" t="s">
        <v>144</v>
      </c>
      <c r="AH58" t="s">
        <v>60</v>
      </c>
      <c r="AI58" t="s">
        <v>70</v>
      </c>
      <c r="AJ58" t="s">
        <v>71</v>
      </c>
      <c r="AK58" t="s">
        <v>72</v>
      </c>
      <c r="AL58" t="s">
        <v>73</v>
      </c>
      <c r="AM58" t="s">
        <v>126</v>
      </c>
      <c r="AN58" t="s">
        <v>126</v>
      </c>
      <c r="AO58" t="s">
        <v>64</v>
      </c>
      <c r="AP58" t="s">
        <v>343</v>
      </c>
      <c r="AQ58" t="s">
        <v>75</v>
      </c>
      <c r="AR58" t="s">
        <v>336</v>
      </c>
      <c r="AS58" t="s">
        <v>63</v>
      </c>
      <c r="AT58" t="s">
        <v>212</v>
      </c>
      <c r="AU58" t="s">
        <v>479</v>
      </c>
      <c r="AV58" t="s">
        <v>73</v>
      </c>
      <c r="AW58" t="s">
        <v>271</v>
      </c>
      <c r="AX58" t="s">
        <v>366</v>
      </c>
      <c r="AY58" t="s">
        <v>729</v>
      </c>
    </row>
    <row r="59" spans="1:51" hidden="1" x14ac:dyDescent="0.3">
      <c r="A59" t="s">
        <v>730</v>
      </c>
      <c r="B59" t="s">
        <v>731</v>
      </c>
      <c r="C59" s="1" t="str">
        <f t="shared" si="0"/>
        <v>21:0868</v>
      </c>
      <c r="D59" s="1" t="str">
        <f t="shared" si="4"/>
        <v>21:0245</v>
      </c>
      <c r="E59" t="s">
        <v>158</v>
      </c>
      <c r="F59" t="s">
        <v>732</v>
      </c>
      <c r="H59">
        <v>75.473815700000003</v>
      </c>
      <c r="I59">
        <v>-98.025289599999994</v>
      </c>
      <c r="J59" s="1" t="str">
        <f t="shared" si="5"/>
        <v>NGR bulk stream sediment</v>
      </c>
      <c r="K59" s="1" t="str">
        <f t="shared" si="7"/>
        <v>-80 mesh (177 µm) (Bathurst Is., 1996)</v>
      </c>
      <c r="O59">
        <v>1</v>
      </c>
      <c r="P59" t="s">
        <v>89</v>
      </c>
      <c r="Q59" t="s">
        <v>56</v>
      </c>
      <c r="R59" t="s">
        <v>76</v>
      </c>
      <c r="S59" t="s">
        <v>161</v>
      </c>
      <c r="T59" t="s">
        <v>220</v>
      </c>
      <c r="U59" t="s">
        <v>69</v>
      </c>
      <c r="V59" t="s">
        <v>76</v>
      </c>
      <c r="W59" t="s">
        <v>356</v>
      </c>
      <c r="X59" t="s">
        <v>271</v>
      </c>
      <c r="Y59" t="s">
        <v>733</v>
      </c>
      <c r="Z59" t="s">
        <v>118</v>
      </c>
      <c r="AA59" t="s">
        <v>64</v>
      </c>
      <c r="AB59" t="s">
        <v>56</v>
      </c>
      <c r="AC59" t="s">
        <v>91</v>
      </c>
      <c r="AD59" t="s">
        <v>297</v>
      </c>
      <c r="AE59" t="s">
        <v>143</v>
      </c>
      <c r="AF59" t="s">
        <v>128</v>
      </c>
      <c r="AG59" t="s">
        <v>144</v>
      </c>
      <c r="AH59" t="s">
        <v>251</v>
      </c>
      <c r="AI59" t="s">
        <v>70</v>
      </c>
      <c r="AJ59" t="s">
        <v>71</v>
      </c>
      <c r="AK59" t="s">
        <v>72</v>
      </c>
      <c r="AL59" t="s">
        <v>73</v>
      </c>
      <c r="AM59" t="s">
        <v>238</v>
      </c>
      <c r="AN59" t="s">
        <v>358</v>
      </c>
      <c r="AO59" t="s">
        <v>64</v>
      </c>
      <c r="AP59" t="s">
        <v>369</v>
      </c>
      <c r="AQ59" t="s">
        <v>55</v>
      </c>
      <c r="AR59" t="s">
        <v>382</v>
      </c>
      <c r="AS59" t="s">
        <v>254</v>
      </c>
      <c r="AT59" t="s">
        <v>358</v>
      </c>
      <c r="AU59" t="s">
        <v>230</v>
      </c>
      <c r="AV59" t="s">
        <v>175</v>
      </c>
      <c r="AW59" t="s">
        <v>153</v>
      </c>
      <c r="AX59" t="s">
        <v>154</v>
      </c>
      <c r="AY59" t="s">
        <v>734</v>
      </c>
    </row>
    <row r="60" spans="1:51" hidden="1" x14ac:dyDescent="0.3">
      <c r="A60" t="s">
        <v>735</v>
      </c>
      <c r="B60" t="s">
        <v>736</v>
      </c>
      <c r="C60" s="1" t="str">
        <f t="shared" si="0"/>
        <v>21:0868</v>
      </c>
      <c r="D60" s="1" t="str">
        <f t="shared" si="4"/>
        <v>21:0245</v>
      </c>
      <c r="E60" t="s">
        <v>181</v>
      </c>
      <c r="F60" t="s">
        <v>737</v>
      </c>
      <c r="H60">
        <v>75.492728900000003</v>
      </c>
      <c r="I60">
        <v>-98.038496300000006</v>
      </c>
      <c r="J60" s="1" t="str">
        <f t="shared" si="5"/>
        <v>NGR bulk stream sediment</v>
      </c>
      <c r="K60" s="1" t="str">
        <f t="shared" si="7"/>
        <v>-80 mesh (177 µm) (Bathurst Is., 1996)</v>
      </c>
      <c r="O60">
        <v>1</v>
      </c>
      <c r="P60" t="s">
        <v>91</v>
      </c>
      <c r="Q60" t="s">
        <v>56</v>
      </c>
      <c r="R60" t="s">
        <v>358</v>
      </c>
      <c r="S60" t="s">
        <v>738</v>
      </c>
      <c r="T60" t="s">
        <v>173</v>
      </c>
      <c r="U60" t="s">
        <v>60</v>
      </c>
      <c r="V60" t="s">
        <v>76</v>
      </c>
      <c r="W60" t="s">
        <v>124</v>
      </c>
      <c r="X60" t="s">
        <v>64</v>
      </c>
      <c r="Y60" t="s">
        <v>739</v>
      </c>
      <c r="Z60" t="s">
        <v>254</v>
      </c>
      <c r="AA60" t="s">
        <v>64</v>
      </c>
      <c r="AB60" t="s">
        <v>56</v>
      </c>
      <c r="AC60" t="s">
        <v>60</v>
      </c>
      <c r="AD60" t="s">
        <v>740</v>
      </c>
      <c r="AE60" t="s">
        <v>143</v>
      </c>
      <c r="AF60" t="s">
        <v>80</v>
      </c>
      <c r="AG60" t="s">
        <v>167</v>
      </c>
      <c r="AH60" t="s">
        <v>147</v>
      </c>
      <c r="AI60" t="s">
        <v>70</v>
      </c>
      <c r="AJ60" t="s">
        <v>71</v>
      </c>
      <c r="AK60" t="s">
        <v>72</v>
      </c>
      <c r="AL60" t="s">
        <v>73</v>
      </c>
      <c r="AM60" t="s">
        <v>94</v>
      </c>
      <c r="AN60" t="s">
        <v>299</v>
      </c>
      <c r="AO60" t="s">
        <v>64</v>
      </c>
      <c r="AP60" t="s">
        <v>369</v>
      </c>
      <c r="AQ60" t="s">
        <v>57</v>
      </c>
      <c r="AR60" t="s">
        <v>193</v>
      </c>
      <c r="AS60" t="s">
        <v>254</v>
      </c>
      <c r="AT60" t="s">
        <v>145</v>
      </c>
      <c r="AU60" t="s">
        <v>174</v>
      </c>
      <c r="AV60" t="s">
        <v>73</v>
      </c>
      <c r="AW60" t="s">
        <v>225</v>
      </c>
      <c r="AX60" t="s">
        <v>651</v>
      </c>
      <c r="AY60" t="s">
        <v>741</v>
      </c>
    </row>
    <row r="61" spans="1:51" hidden="1" x14ac:dyDescent="0.3">
      <c r="A61" t="s">
        <v>742</v>
      </c>
      <c r="B61" t="s">
        <v>743</v>
      </c>
      <c r="C61" s="1" t="str">
        <f t="shared" si="0"/>
        <v>21:0868</v>
      </c>
      <c r="D61" s="1" t="str">
        <f t="shared" si="4"/>
        <v>21:0245</v>
      </c>
      <c r="E61" t="s">
        <v>199</v>
      </c>
      <c r="F61" t="s">
        <v>744</v>
      </c>
      <c r="H61">
        <v>75.5168891</v>
      </c>
      <c r="I61">
        <v>-97.963019799999998</v>
      </c>
      <c r="J61" s="1" t="str">
        <f t="shared" si="5"/>
        <v>NGR bulk stream sediment</v>
      </c>
      <c r="K61" s="1" t="str">
        <f t="shared" si="7"/>
        <v>-80 mesh (177 µm) (Bathurst Is., 1996)</v>
      </c>
      <c r="O61">
        <v>1</v>
      </c>
      <c r="P61" t="s">
        <v>89</v>
      </c>
      <c r="Q61" t="s">
        <v>56</v>
      </c>
      <c r="R61" t="s">
        <v>145</v>
      </c>
      <c r="S61" t="s">
        <v>745</v>
      </c>
      <c r="T61" t="s">
        <v>434</v>
      </c>
      <c r="U61" t="s">
        <v>76</v>
      </c>
      <c r="V61" t="s">
        <v>118</v>
      </c>
      <c r="W61" t="s">
        <v>78</v>
      </c>
      <c r="X61" t="s">
        <v>271</v>
      </c>
      <c r="Y61" t="s">
        <v>65</v>
      </c>
      <c r="Z61" t="s">
        <v>185</v>
      </c>
      <c r="AA61" t="s">
        <v>64</v>
      </c>
      <c r="AB61" t="s">
        <v>56</v>
      </c>
      <c r="AC61" t="s">
        <v>64</v>
      </c>
      <c r="AD61" t="s">
        <v>746</v>
      </c>
      <c r="AE61" t="s">
        <v>143</v>
      </c>
      <c r="AF61" t="s">
        <v>273</v>
      </c>
      <c r="AG61" t="s">
        <v>144</v>
      </c>
      <c r="AH61" t="s">
        <v>251</v>
      </c>
      <c r="AI61" t="s">
        <v>70</v>
      </c>
      <c r="AJ61" t="s">
        <v>71</v>
      </c>
      <c r="AK61" t="s">
        <v>72</v>
      </c>
      <c r="AL61" t="s">
        <v>73</v>
      </c>
      <c r="AM61" t="s">
        <v>63</v>
      </c>
      <c r="AN61" t="s">
        <v>189</v>
      </c>
      <c r="AO61" t="s">
        <v>271</v>
      </c>
      <c r="AP61" t="s">
        <v>369</v>
      </c>
      <c r="AQ61" t="s">
        <v>160</v>
      </c>
      <c r="AR61" t="s">
        <v>59</v>
      </c>
      <c r="AS61" t="s">
        <v>149</v>
      </c>
      <c r="AT61" t="s">
        <v>147</v>
      </c>
      <c r="AU61" t="s">
        <v>258</v>
      </c>
      <c r="AV61" t="s">
        <v>230</v>
      </c>
      <c r="AW61" t="s">
        <v>60</v>
      </c>
      <c r="AX61" t="s">
        <v>301</v>
      </c>
      <c r="AY61" t="s">
        <v>747</v>
      </c>
    </row>
    <row r="62" spans="1:51" hidden="1" x14ac:dyDescent="0.3">
      <c r="A62" t="s">
        <v>748</v>
      </c>
      <c r="B62" t="s">
        <v>749</v>
      </c>
      <c r="C62" s="1" t="str">
        <f t="shared" si="0"/>
        <v>21:0868</v>
      </c>
      <c r="D62" s="1" t="str">
        <f t="shared" si="4"/>
        <v>21:0245</v>
      </c>
      <c r="E62" t="s">
        <v>216</v>
      </c>
      <c r="F62" t="s">
        <v>750</v>
      </c>
      <c r="H62">
        <v>75.820816100000002</v>
      </c>
      <c r="I62">
        <v>-98.4975357</v>
      </c>
      <c r="J62" s="1" t="str">
        <f t="shared" si="5"/>
        <v>NGR bulk stream sediment</v>
      </c>
      <c r="K62" s="1" t="str">
        <f t="shared" si="7"/>
        <v>-80 mesh (177 µm) (Bathurst Is., 1996)</v>
      </c>
      <c r="O62">
        <v>1</v>
      </c>
      <c r="P62" t="s">
        <v>89</v>
      </c>
      <c r="Q62" t="s">
        <v>56</v>
      </c>
      <c r="R62" t="s">
        <v>74</v>
      </c>
      <c r="S62" t="s">
        <v>751</v>
      </c>
      <c r="T62" t="s">
        <v>265</v>
      </c>
      <c r="U62" t="s">
        <v>94</v>
      </c>
      <c r="V62" t="s">
        <v>63</v>
      </c>
      <c r="W62" t="s">
        <v>324</v>
      </c>
      <c r="X62" t="s">
        <v>60</v>
      </c>
      <c r="Y62" t="s">
        <v>752</v>
      </c>
      <c r="Z62" t="s">
        <v>94</v>
      </c>
      <c r="AA62" t="s">
        <v>64</v>
      </c>
      <c r="AB62" t="s">
        <v>56</v>
      </c>
      <c r="AC62" t="s">
        <v>150</v>
      </c>
      <c r="AD62" t="s">
        <v>469</v>
      </c>
      <c r="AE62" t="s">
        <v>143</v>
      </c>
      <c r="AF62" t="s">
        <v>414</v>
      </c>
      <c r="AG62" t="s">
        <v>327</v>
      </c>
      <c r="AH62" t="s">
        <v>300</v>
      </c>
      <c r="AI62" t="s">
        <v>70</v>
      </c>
      <c r="AJ62" t="s">
        <v>71</v>
      </c>
      <c r="AK62" t="s">
        <v>72</v>
      </c>
      <c r="AL62" t="s">
        <v>73</v>
      </c>
      <c r="AM62" t="s">
        <v>467</v>
      </c>
      <c r="AN62" t="s">
        <v>218</v>
      </c>
      <c r="AO62" t="s">
        <v>64</v>
      </c>
      <c r="AP62" t="s">
        <v>753</v>
      </c>
      <c r="AQ62" t="s">
        <v>78</v>
      </c>
      <c r="AR62" t="s">
        <v>166</v>
      </c>
      <c r="AS62" t="s">
        <v>55</v>
      </c>
      <c r="AT62" t="s">
        <v>146</v>
      </c>
      <c r="AU62" t="s">
        <v>258</v>
      </c>
      <c r="AV62" t="s">
        <v>152</v>
      </c>
      <c r="AW62" t="s">
        <v>176</v>
      </c>
      <c r="AX62" t="s">
        <v>301</v>
      </c>
      <c r="AY62" t="s">
        <v>754</v>
      </c>
    </row>
    <row r="63" spans="1:51" hidden="1" x14ac:dyDescent="0.3">
      <c r="A63" t="s">
        <v>755</v>
      </c>
      <c r="B63" t="s">
        <v>756</v>
      </c>
      <c r="C63" s="1" t="str">
        <f t="shared" si="0"/>
        <v>21:0868</v>
      </c>
      <c r="D63" s="1" t="str">
        <f t="shared" si="4"/>
        <v>21:0245</v>
      </c>
      <c r="E63" t="s">
        <v>236</v>
      </c>
      <c r="F63" t="s">
        <v>757</v>
      </c>
      <c r="H63">
        <v>75.800206299999999</v>
      </c>
      <c r="I63">
        <v>-98.658100500000003</v>
      </c>
      <c r="J63" s="1" t="str">
        <f t="shared" si="5"/>
        <v>NGR bulk stream sediment</v>
      </c>
      <c r="K63" s="1" t="str">
        <f t="shared" si="7"/>
        <v>-80 mesh (177 µm) (Bathurst Is., 1996)</v>
      </c>
      <c r="O63">
        <v>1</v>
      </c>
      <c r="P63" t="s">
        <v>89</v>
      </c>
      <c r="Q63" t="s">
        <v>56</v>
      </c>
      <c r="R63" t="s">
        <v>74</v>
      </c>
      <c r="S63" t="s">
        <v>219</v>
      </c>
      <c r="T63" t="s">
        <v>218</v>
      </c>
      <c r="U63" t="s">
        <v>94</v>
      </c>
      <c r="V63" t="s">
        <v>63</v>
      </c>
      <c r="W63" t="s">
        <v>324</v>
      </c>
      <c r="X63" t="s">
        <v>91</v>
      </c>
      <c r="Y63" t="s">
        <v>296</v>
      </c>
      <c r="Z63" t="s">
        <v>94</v>
      </c>
      <c r="AA63" t="s">
        <v>64</v>
      </c>
      <c r="AB63" t="s">
        <v>56</v>
      </c>
      <c r="AC63" t="s">
        <v>64</v>
      </c>
      <c r="AD63" t="s">
        <v>758</v>
      </c>
      <c r="AE63" t="s">
        <v>143</v>
      </c>
      <c r="AF63" t="s">
        <v>221</v>
      </c>
      <c r="AG63" t="s">
        <v>81</v>
      </c>
      <c r="AH63" t="s">
        <v>168</v>
      </c>
      <c r="AI63" t="s">
        <v>70</v>
      </c>
      <c r="AJ63" t="s">
        <v>71</v>
      </c>
      <c r="AK63" t="s">
        <v>72</v>
      </c>
      <c r="AL63" t="s">
        <v>73</v>
      </c>
      <c r="AM63" t="s">
        <v>113</v>
      </c>
      <c r="AN63" t="s">
        <v>146</v>
      </c>
      <c r="AO63" t="s">
        <v>64</v>
      </c>
      <c r="AP63" t="s">
        <v>412</v>
      </c>
      <c r="AQ63" t="s">
        <v>382</v>
      </c>
      <c r="AR63" t="s">
        <v>209</v>
      </c>
      <c r="AS63" t="s">
        <v>171</v>
      </c>
      <c r="AT63" t="s">
        <v>146</v>
      </c>
      <c r="AU63" t="s">
        <v>271</v>
      </c>
      <c r="AV63" t="s">
        <v>258</v>
      </c>
      <c r="AW63" t="s">
        <v>176</v>
      </c>
      <c r="AX63" t="s">
        <v>177</v>
      </c>
      <c r="AY63" t="s">
        <v>759</v>
      </c>
    </row>
    <row r="64" spans="1:51" hidden="1" x14ac:dyDescent="0.3">
      <c r="A64" t="s">
        <v>760</v>
      </c>
      <c r="B64" t="s">
        <v>761</v>
      </c>
      <c r="C64" s="1" t="str">
        <f t="shared" si="0"/>
        <v>21:0868</v>
      </c>
      <c r="D64" s="1" t="str">
        <f t="shared" si="4"/>
        <v>21:0245</v>
      </c>
      <c r="E64" t="s">
        <v>249</v>
      </c>
      <c r="F64" t="s">
        <v>762</v>
      </c>
      <c r="H64">
        <v>75.834698399999994</v>
      </c>
      <c r="I64">
        <v>-98.655674700000006</v>
      </c>
      <c r="J64" s="1" t="str">
        <f t="shared" si="5"/>
        <v>NGR bulk stream sediment</v>
      </c>
      <c r="K64" s="1" t="str">
        <f t="shared" si="7"/>
        <v>-80 mesh (177 µm) (Bathurst Is., 1996)</v>
      </c>
      <c r="O64">
        <v>1</v>
      </c>
      <c r="P64" t="s">
        <v>89</v>
      </c>
      <c r="Q64" t="s">
        <v>56</v>
      </c>
      <c r="R64" t="s">
        <v>145</v>
      </c>
      <c r="S64" t="s">
        <v>763</v>
      </c>
      <c r="T64" t="s">
        <v>147</v>
      </c>
      <c r="U64" t="s">
        <v>94</v>
      </c>
      <c r="V64" t="s">
        <v>94</v>
      </c>
      <c r="W64" t="s">
        <v>312</v>
      </c>
      <c r="X64" t="s">
        <v>60</v>
      </c>
      <c r="Y64" t="s">
        <v>752</v>
      </c>
      <c r="Z64" t="s">
        <v>113</v>
      </c>
      <c r="AA64" t="s">
        <v>64</v>
      </c>
      <c r="AB64" t="s">
        <v>56</v>
      </c>
      <c r="AC64" t="s">
        <v>185</v>
      </c>
      <c r="AD64" t="s">
        <v>764</v>
      </c>
      <c r="AE64" t="s">
        <v>143</v>
      </c>
      <c r="AF64" t="s">
        <v>116</v>
      </c>
      <c r="AG64" t="s">
        <v>81</v>
      </c>
      <c r="AH64" t="s">
        <v>354</v>
      </c>
      <c r="AI64" t="s">
        <v>70</v>
      </c>
      <c r="AJ64" t="s">
        <v>71</v>
      </c>
      <c r="AK64" t="s">
        <v>72</v>
      </c>
      <c r="AL64" t="s">
        <v>130</v>
      </c>
      <c r="AM64" t="s">
        <v>368</v>
      </c>
      <c r="AN64" t="s">
        <v>93</v>
      </c>
      <c r="AO64" t="s">
        <v>64</v>
      </c>
      <c r="AP64" t="s">
        <v>765</v>
      </c>
      <c r="AQ64" t="s">
        <v>541</v>
      </c>
      <c r="AR64" t="s">
        <v>221</v>
      </c>
      <c r="AS64" t="s">
        <v>171</v>
      </c>
      <c r="AT64" t="s">
        <v>328</v>
      </c>
      <c r="AU64" t="s">
        <v>81</v>
      </c>
      <c r="AV64" t="s">
        <v>230</v>
      </c>
      <c r="AW64" t="s">
        <v>435</v>
      </c>
      <c r="AX64" t="s">
        <v>405</v>
      </c>
      <c r="AY64" t="s">
        <v>766</v>
      </c>
    </row>
    <row r="65" spans="1:51" hidden="1" x14ac:dyDescent="0.3">
      <c r="A65" t="s">
        <v>767</v>
      </c>
      <c r="B65" t="s">
        <v>768</v>
      </c>
      <c r="C65" s="1" t="str">
        <f t="shared" si="0"/>
        <v>21:0868</v>
      </c>
      <c r="D65" s="1" t="str">
        <f t="shared" si="4"/>
        <v>21:0245</v>
      </c>
      <c r="E65" t="s">
        <v>263</v>
      </c>
      <c r="F65" t="s">
        <v>769</v>
      </c>
      <c r="H65">
        <v>75.863003300000003</v>
      </c>
      <c r="I65">
        <v>-98.720031500000005</v>
      </c>
      <c r="J65" s="1" t="str">
        <f t="shared" si="5"/>
        <v>NGR bulk stream sediment</v>
      </c>
      <c r="K65" s="1" t="str">
        <f t="shared" si="7"/>
        <v>-80 mesh (177 µm) (Bathurst Is., 1996)</v>
      </c>
      <c r="O65">
        <v>1</v>
      </c>
      <c r="P65" t="s">
        <v>89</v>
      </c>
      <c r="Q65" t="s">
        <v>56</v>
      </c>
      <c r="R65" t="s">
        <v>93</v>
      </c>
      <c r="S65" t="s">
        <v>90</v>
      </c>
      <c r="T65" t="s">
        <v>173</v>
      </c>
      <c r="U65" t="s">
        <v>118</v>
      </c>
      <c r="V65" t="s">
        <v>63</v>
      </c>
      <c r="W65" t="s">
        <v>192</v>
      </c>
      <c r="X65" t="s">
        <v>91</v>
      </c>
      <c r="Y65" t="s">
        <v>770</v>
      </c>
      <c r="Z65" t="s">
        <v>113</v>
      </c>
      <c r="AA65" t="s">
        <v>64</v>
      </c>
      <c r="AB65" t="s">
        <v>56</v>
      </c>
      <c r="AC65" t="s">
        <v>99</v>
      </c>
      <c r="AD65" t="s">
        <v>771</v>
      </c>
      <c r="AE65" t="s">
        <v>143</v>
      </c>
      <c r="AF65" t="s">
        <v>772</v>
      </c>
      <c r="AG65" t="s">
        <v>271</v>
      </c>
      <c r="AH65" t="s">
        <v>300</v>
      </c>
      <c r="AI65" t="s">
        <v>70</v>
      </c>
      <c r="AJ65" t="s">
        <v>71</v>
      </c>
      <c r="AK65" t="s">
        <v>72</v>
      </c>
      <c r="AL65" t="s">
        <v>73</v>
      </c>
      <c r="AM65" t="s">
        <v>368</v>
      </c>
      <c r="AN65" t="s">
        <v>313</v>
      </c>
      <c r="AO65" t="s">
        <v>64</v>
      </c>
      <c r="AP65" t="s">
        <v>269</v>
      </c>
      <c r="AQ65" t="s">
        <v>356</v>
      </c>
      <c r="AR65" t="s">
        <v>61</v>
      </c>
      <c r="AS65" t="s">
        <v>57</v>
      </c>
      <c r="AT65" t="s">
        <v>218</v>
      </c>
      <c r="AU65" t="s">
        <v>130</v>
      </c>
      <c r="AV65" t="s">
        <v>152</v>
      </c>
      <c r="AW65" t="s">
        <v>125</v>
      </c>
      <c r="AX65" t="s">
        <v>479</v>
      </c>
      <c r="AY65" t="s">
        <v>773</v>
      </c>
    </row>
    <row r="66" spans="1:51" hidden="1" x14ac:dyDescent="0.3">
      <c r="A66" t="s">
        <v>774</v>
      </c>
      <c r="B66" t="s">
        <v>775</v>
      </c>
      <c r="C66" s="1" t="str">
        <f t="shared" ref="C66:C129" si="8">HYPERLINK("http://geochem.nrcan.gc.ca/cdogs/content/bdl/bdl210868_e.htm", "21:0868")</f>
        <v>21:0868</v>
      </c>
      <c r="D66" s="1" t="str">
        <f t="shared" ref="D66:D97" si="9">HYPERLINK("http://geochem.nrcan.gc.ca/cdogs/content/svy/svy210245_e.htm", "21:0245")</f>
        <v>21:0245</v>
      </c>
      <c r="E66" t="s">
        <v>280</v>
      </c>
      <c r="F66" t="s">
        <v>776</v>
      </c>
      <c r="H66">
        <v>75.967621800000003</v>
      </c>
      <c r="I66">
        <v>-97.964934900000003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si="7"/>
        <v>-80 mesh (177 µm) (Bathurst Is., 1996)</v>
      </c>
      <c r="O66">
        <v>1</v>
      </c>
      <c r="P66" t="s">
        <v>89</v>
      </c>
      <c r="Q66" t="s">
        <v>56</v>
      </c>
      <c r="R66" t="s">
        <v>146</v>
      </c>
      <c r="S66" t="s">
        <v>295</v>
      </c>
      <c r="T66" t="s">
        <v>129</v>
      </c>
      <c r="U66" t="s">
        <v>75</v>
      </c>
      <c r="V66" t="s">
        <v>94</v>
      </c>
      <c r="W66" t="s">
        <v>541</v>
      </c>
      <c r="X66" t="s">
        <v>60</v>
      </c>
      <c r="Y66" t="s">
        <v>777</v>
      </c>
      <c r="Z66" t="s">
        <v>113</v>
      </c>
      <c r="AA66" t="s">
        <v>64</v>
      </c>
      <c r="AB66" t="s">
        <v>56</v>
      </c>
      <c r="AC66" t="s">
        <v>94</v>
      </c>
      <c r="AD66" t="s">
        <v>778</v>
      </c>
      <c r="AE66" t="s">
        <v>143</v>
      </c>
      <c r="AF66" t="s">
        <v>273</v>
      </c>
      <c r="AG66" t="s">
        <v>327</v>
      </c>
      <c r="AH66" t="s">
        <v>256</v>
      </c>
      <c r="AI66" t="s">
        <v>70</v>
      </c>
      <c r="AJ66" t="s">
        <v>71</v>
      </c>
      <c r="AK66" t="s">
        <v>72</v>
      </c>
      <c r="AL66" t="s">
        <v>73</v>
      </c>
      <c r="AM66" t="s">
        <v>118</v>
      </c>
      <c r="AN66" t="s">
        <v>123</v>
      </c>
      <c r="AO66" t="s">
        <v>64</v>
      </c>
      <c r="AP66" t="s">
        <v>779</v>
      </c>
      <c r="AQ66" t="s">
        <v>336</v>
      </c>
      <c r="AR66" t="s">
        <v>204</v>
      </c>
      <c r="AS66" t="s">
        <v>254</v>
      </c>
      <c r="AT66" t="s">
        <v>151</v>
      </c>
      <c r="AU66" t="s">
        <v>230</v>
      </c>
      <c r="AV66" t="s">
        <v>73</v>
      </c>
      <c r="AW66" t="s">
        <v>106</v>
      </c>
      <c r="AX66" t="s">
        <v>780</v>
      </c>
      <c r="AY66" t="s">
        <v>781</v>
      </c>
    </row>
    <row r="67" spans="1:51" hidden="1" x14ac:dyDescent="0.3">
      <c r="A67" t="s">
        <v>782</v>
      </c>
      <c r="B67" t="s">
        <v>783</v>
      </c>
      <c r="C67" s="1" t="str">
        <f t="shared" si="8"/>
        <v>21:0868</v>
      </c>
      <c r="D67" s="1" t="str">
        <f t="shared" si="9"/>
        <v>21:0245</v>
      </c>
      <c r="E67" t="s">
        <v>293</v>
      </c>
      <c r="F67" t="s">
        <v>784</v>
      </c>
      <c r="H67">
        <v>75.959835100000006</v>
      </c>
      <c r="I67">
        <v>-97.882400200000006</v>
      </c>
      <c r="J67" s="1" t="str">
        <f t="shared" si="10"/>
        <v>NGR bulk stream sediment</v>
      </c>
      <c r="K67" s="1" t="str">
        <f t="shared" si="7"/>
        <v>-80 mesh (177 µm) (Bathurst Is., 1996)</v>
      </c>
      <c r="O67">
        <v>1</v>
      </c>
      <c r="P67" t="s">
        <v>118</v>
      </c>
      <c r="Q67" t="s">
        <v>56</v>
      </c>
      <c r="R67" t="s">
        <v>242</v>
      </c>
      <c r="S67" t="s">
        <v>785</v>
      </c>
      <c r="T67" t="s">
        <v>194</v>
      </c>
      <c r="U67" t="s">
        <v>69</v>
      </c>
      <c r="V67" t="s">
        <v>76</v>
      </c>
      <c r="W67" t="s">
        <v>311</v>
      </c>
      <c r="X67" t="s">
        <v>271</v>
      </c>
      <c r="Y67" t="s">
        <v>786</v>
      </c>
      <c r="Z67" t="s">
        <v>113</v>
      </c>
      <c r="AA67" t="s">
        <v>64</v>
      </c>
      <c r="AB67" t="s">
        <v>56</v>
      </c>
      <c r="AC67" t="s">
        <v>91</v>
      </c>
      <c r="AD67" t="s">
        <v>787</v>
      </c>
      <c r="AE67" t="s">
        <v>143</v>
      </c>
      <c r="AF67" t="s">
        <v>204</v>
      </c>
      <c r="AG67" t="s">
        <v>153</v>
      </c>
      <c r="AH67" t="s">
        <v>592</v>
      </c>
      <c r="AI67" t="s">
        <v>70</v>
      </c>
      <c r="AJ67" t="s">
        <v>71</v>
      </c>
      <c r="AK67" t="s">
        <v>341</v>
      </c>
      <c r="AL67" t="s">
        <v>73</v>
      </c>
      <c r="AM67" t="s">
        <v>146</v>
      </c>
      <c r="AN67" t="s">
        <v>123</v>
      </c>
      <c r="AO67" t="s">
        <v>64</v>
      </c>
      <c r="AP67" t="s">
        <v>788</v>
      </c>
      <c r="AQ67" t="s">
        <v>163</v>
      </c>
      <c r="AR67" t="s">
        <v>274</v>
      </c>
      <c r="AS67" t="s">
        <v>185</v>
      </c>
      <c r="AT67" t="s">
        <v>225</v>
      </c>
      <c r="AU67" t="s">
        <v>230</v>
      </c>
      <c r="AV67" t="s">
        <v>73</v>
      </c>
      <c r="AW67" t="s">
        <v>81</v>
      </c>
      <c r="AX67" t="s">
        <v>566</v>
      </c>
      <c r="AY67" t="s">
        <v>789</v>
      </c>
    </row>
    <row r="68" spans="1:51" hidden="1" x14ac:dyDescent="0.3">
      <c r="A68" t="s">
        <v>790</v>
      </c>
      <c r="B68" t="s">
        <v>791</v>
      </c>
      <c r="C68" s="1" t="str">
        <f t="shared" si="8"/>
        <v>21:0868</v>
      </c>
      <c r="D68" s="1" t="str">
        <f t="shared" si="9"/>
        <v>21:0245</v>
      </c>
      <c r="E68" t="s">
        <v>305</v>
      </c>
      <c r="F68" t="s">
        <v>792</v>
      </c>
      <c r="H68">
        <v>75.978678500000001</v>
      </c>
      <c r="I68">
        <v>-97.751788099999999</v>
      </c>
      <c r="J68" s="1" t="str">
        <f t="shared" si="10"/>
        <v>NGR bulk stream sediment</v>
      </c>
      <c r="K68" s="1" t="str">
        <f t="shared" si="7"/>
        <v>-80 mesh (177 µm) (Bathurst Is., 1996)</v>
      </c>
      <c r="O68">
        <v>1</v>
      </c>
      <c r="P68" t="s">
        <v>89</v>
      </c>
      <c r="Q68" t="s">
        <v>56</v>
      </c>
      <c r="R68" t="s">
        <v>299</v>
      </c>
      <c r="S68" t="s">
        <v>295</v>
      </c>
      <c r="T68" t="s">
        <v>173</v>
      </c>
      <c r="U68" t="s">
        <v>185</v>
      </c>
      <c r="V68" t="s">
        <v>76</v>
      </c>
      <c r="W68" t="s">
        <v>541</v>
      </c>
      <c r="X68" t="s">
        <v>64</v>
      </c>
      <c r="Y68" t="s">
        <v>703</v>
      </c>
      <c r="Z68" t="s">
        <v>336</v>
      </c>
      <c r="AA68" t="s">
        <v>64</v>
      </c>
      <c r="AB68" t="s">
        <v>56</v>
      </c>
      <c r="AC68" t="s">
        <v>91</v>
      </c>
      <c r="AD68" t="s">
        <v>793</v>
      </c>
      <c r="AE68" t="s">
        <v>143</v>
      </c>
      <c r="AF68" t="s">
        <v>311</v>
      </c>
      <c r="AG68" t="s">
        <v>174</v>
      </c>
      <c r="AH68" t="s">
        <v>68</v>
      </c>
      <c r="AI68" t="s">
        <v>70</v>
      </c>
      <c r="AJ68" t="s">
        <v>71</v>
      </c>
      <c r="AK68" t="s">
        <v>72</v>
      </c>
      <c r="AL68" t="s">
        <v>73</v>
      </c>
      <c r="AM68" t="s">
        <v>63</v>
      </c>
      <c r="AN68" t="s">
        <v>91</v>
      </c>
      <c r="AO68" t="s">
        <v>64</v>
      </c>
      <c r="AP68" t="s">
        <v>209</v>
      </c>
      <c r="AQ68" t="s">
        <v>171</v>
      </c>
      <c r="AR68" t="s">
        <v>193</v>
      </c>
      <c r="AS68" t="s">
        <v>69</v>
      </c>
      <c r="AT68" t="s">
        <v>126</v>
      </c>
      <c r="AU68" t="s">
        <v>174</v>
      </c>
      <c r="AV68" t="s">
        <v>175</v>
      </c>
      <c r="AW68" t="s">
        <v>60</v>
      </c>
      <c r="AX68" t="s">
        <v>177</v>
      </c>
      <c r="AY68" t="s">
        <v>794</v>
      </c>
    </row>
    <row r="69" spans="1:51" hidden="1" x14ac:dyDescent="0.3">
      <c r="A69" t="s">
        <v>795</v>
      </c>
      <c r="B69" t="s">
        <v>796</v>
      </c>
      <c r="C69" s="1" t="str">
        <f t="shared" si="8"/>
        <v>21:0868</v>
      </c>
      <c r="D69" s="1" t="str">
        <f t="shared" si="9"/>
        <v>21:0245</v>
      </c>
      <c r="E69" t="s">
        <v>318</v>
      </c>
      <c r="F69" t="s">
        <v>797</v>
      </c>
      <c r="H69">
        <v>75.892540199999999</v>
      </c>
      <c r="I69">
        <v>-98.184078900000003</v>
      </c>
      <c r="J69" s="1" t="str">
        <f t="shared" si="10"/>
        <v>NGR bulk stream sediment</v>
      </c>
      <c r="K69" s="1" t="str">
        <f t="shared" si="7"/>
        <v>-80 mesh (177 µm) (Bathurst Is., 1996)</v>
      </c>
      <c r="O69">
        <v>1</v>
      </c>
      <c r="P69" t="s">
        <v>60</v>
      </c>
      <c r="Q69" t="s">
        <v>56</v>
      </c>
      <c r="R69" t="s">
        <v>169</v>
      </c>
      <c r="S69" t="s">
        <v>58</v>
      </c>
      <c r="T69" t="s">
        <v>403</v>
      </c>
      <c r="U69" t="s">
        <v>118</v>
      </c>
      <c r="V69" t="s">
        <v>113</v>
      </c>
      <c r="W69" t="s">
        <v>193</v>
      </c>
      <c r="X69" t="s">
        <v>60</v>
      </c>
      <c r="Y69" t="s">
        <v>798</v>
      </c>
      <c r="Z69" t="s">
        <v>113</v>
      </c>
      <c r="AA69" t="s">
        <v>64</v>
      </c>
      <c r="AB69" t="s">
        <v>56</v>
      </c>
      <c r="AC69" t="s">
        <v>64</v>
      </c>
      <c r="AD69" t="s">
        <v>339</v>
      </c>
      <c r="AE69" t="s">
        <v>97</v>
      </c>
      <c r="AF69" t="s">
        <v>241</v>
      </c>
      <c r="AG69" t="s">
        <v>167</v>
      </c>
      <c r="AH69" t="s">
        <v>238</v>
      </c>
      <c r="AI69" t="s">
        <v>70</v>
      </c>
      <c r="AJ69" t="s">
        <v>71</v>
      </c>
      <c r="AK69" t="s">
        <v>72</v>
      </c>
      <c r="AL69" t="s">
        <v>174</v>
      </c>
      <c r="AM69" t="s">
        <v>467</v>
      </c>
      <c r="AN69" t="s">
        <v>125</v>
      </c>
      <c r="AO69" t="s">
        <v>64</v>
      </c>
      <c r="AP69" t="s">
        <v>79</v>
      </c>
      <c r="AQ69" t="s">
        <v>204</v>
      </c>
      <c r="AR69" t="s">
        <v>772</v>
      </c>
      <c r="AS69" t="s">
        <v>57</v>
      </c>
      <c r="AT69" t="s">
        <v>313</v>
      </c>
      <c r="AU69" t="s">
        <v>130</v>
      </c>
      <c r="AV69" t="s">
        <v>230</v>
      </c>
      <c r="AW69" t="s">
        <v>299</v>
      </c>
      <c r="AX69" t="s">
        <v>383</v>
      </c>
      <c r="AY69" t="s">
        <v>799</v>
      </c>
    </row>
    <row r="70" spans="1:51" hidden="1" x14ac:dyDescent="0.3">
      <c r="A70" t="s">
        <v>800</v>
      </c>
      <c r="B70" t="s">
        <v>801</v>
      </c>
      <c r="C70" s="1" t="str">
        <f t="shared" si="8"/>
        <v>21:0868</v>
      </c>
      <c r="D70" s="1" t="str">
        <f t="shared" si="9"/>
        <v>21:0245</v>
      </c>
      <c r="E70" t="s">
        <v>332</v>
      </c>
      <c r="F70" t="s">
        <v>802</v>
      </c>
      <c r="H70">
        <v>75.904519300000004</v>
      </c>
      <c r="I70">
        <v>-98.104195300000001</v>
      </c>
      <c r="J70" s="1" t="str">
        <f t="shared" si="10"/>
        <v>NGR bulk stream sediment</v>
      </c>
      <c r="K70" s="1" t="str">
        <f t="shared" si="7"/>
        <v>-80 mesh (177 µm) (Bathurst Is., 1996)</v>
      </c>
      <c r="O70">
        <v>1</v>
      </c>
      <c r="P70" t="s">
        <v>89</v>
      </c>
      <c r="Q70" t="s">
        <v>56</v>
      </c>
      <c r="R70" t="s">
        <v>358</v>
      </c>
      <c r="S70" t="s">
        <v>803</v>
      </c>
      <c r="T70" t="s">
        <v>428</v>
      </c>
      <c r="U70" t="s">
        <v>60</v>
      </c>
      <c r="V70" t="s">
        <v>118</v>
      </c>
      <c r="W70" t="s">
        <v>311</v>
      </c>
      <c r="X70" t="s">
        <v>271</v>
      </c>
      <c r="Y70" t="s">
        <v>804</v>
      </c>
      <c r="Z70" t="s">
        <v>75</v>
      </c>
      <c r="AA70" t="s">
        <v>64</v>
      </c>
      <c r="AB70" t="s">
        <v>56</v>
      </c>
      <c r="AC70" t="s">
        <v>64</v>
      </c>
      <c r="AD70" t="s">
        <v>353</v>
      </c>
      <c r="AE70" t="s">
        <v>143</v>
      </c>
      <c r="AF70" t="s">
        <v>298</v>
      </c>
      <c r="AG70" t="s">
        <v>167</v>
      </c>
      <c r="AH70" t="s">
        <v>147</v>
      </c>
      <c r="AI70" t="s">
        <v>70</v>
      </c>
      <c r="AJ70" t="s">
        <v>71</v>
      </c>
      <c r="AK70" t="s">
        <v>72</v>
      </c>
      <c r="AL70" t="s">
        <v>152</v>
      </c>
      <c r="AM70" t="s">
        <v>220</v>
      </c>
      <c r="AN70" t="s">
        <v>212</v>
      </c>
      <c r="AO70" t="s">
        <v>64</v>
      </c>
      <c r="AP70" t="s">
        <v>369</v>
      </c>
      <c r="AQ70" t="s">
        <v>274</v>
      </c>
      <c r="AR70" t="s">
        <v>128</v>
      </c>
      <c r="AS70" t="s">
        <v>149</v>
      </c>
      <c r="AT70" t="s">
        <v>68</v>
      </c>
      <c r="AU70" t="s">
        <v>174</v>
      </c>
      <c r="AV70" t="s">
        <v>152</v>
      </c>
      <c r="AW70" t="s">
        <v>176</v>
      </c>
      <c r="AX70" t="s">
        <v>531</v>
      </c>
      <c r="AY70" t="s">
        <v>805</v>
      </c>
    </row>
    <row r="71" spans="1:51" hidden="1" x14ac:dyDescent="0.3">
      <c r="A71" t="s">
        <v>806</v>
      </c>
      <c r="B71" t="s">
        <v>807</v>
      </c>
      <c r="C71" s="1" t="str">
        <f t="shared" si="8"/>
        <v>21:0868</v>
      </c>
      <c r="D71" s="1" t="str">
        <f t="shared" si="9"/>
        <v>21:0245</v>
      </c>
      <c r="E71" t="s">
        <v>348</v>
      </c>
      <c r="F71" t="s">
        <v>808</v>
      </c>
      <c r="H71">
        <v>75.903335600000005</v>
      </c>
      <c r="I71">
        <v>-98.056778899999998</v>
      </c>
      <c r="J71" s="1" t="str">
        <f t="shared" si="10"/>
        <v>NGR bulk stream sediment</v>
      </c>
      <c r="K71" s="1" t="str">
        <f t="shared" si="7"/>
        <v>-80 mesh (177 µm) (Bathurst Is., 1996)</v>
      </c>
      <c r="O71">
        <v>1</v>
      </c>
      <c r="P71" t="s">
        <v>91</v>
      </c>
      <c r="Q71" t="s">
        <v>56</v>
      </c>
      <c r="R71" t="s">
        <v>435</v>
      </c>
      <c r="S71" t="s">
        <v>809</v>
      </c>
      <c r="T71" t="s">
        <v>190</v>
      </c>
      <c r="U71" t="s">
        <v>150</v>
      </c>
      <c r="V71" t="s">
        <v>63</v>
      </c>
      <c r="W71" t="s">
        <v>382</v>
      </c>
      <c r="X71" t="s">
        <v>271</v>
      </c>
      <c r="Y71" t="s">
        <v>810</v>
      </c>
      <c r="Z71" t="s">
        <v>63</v>
      </c>
      <c r="AA71" t="s">
        <v>64</v>
      </c>
      <c r="AB71" t="s">
        <v>56</v>
      </c>
      <c r="AC71" t="s">
        <v>64</v>
      </c>
      <c r="AD71" t="s">
        <v>793</v>
      </c>
      <c r="AE71" t="s">
        <v>143</v>
      </c>
      <c r="AF71" t="s">
        <v>382</v>
      </c>
      <c r="AG71" t="s">
        <v>175</v>
      </c>
      <c r="AH71" t="s">
        <v>169</v>
      </c>
      <c r="AI71" t="s">
        <v>70</v>
      </c>
      <c r="AJ71" t="s">
        <v>71</v>
      </c>
      <c r="AK71" t="s">
        <v>72</v>
      </c>
      <c r="AL71" t="s">
        <v>73</v>
      </c>
      <c r="AM71" t="s">
        <v>309</v>
      </c>
      <c r="AN71" t="s">
        <v>231</v>
      </c>
      <c r="AO71" t="s">
        <v>64</v>
      </c>
      <c r="AP71" t="s">
        <v>324</v>
      </c>
      <c r="AQ71" t="s">
        <v>171</v>
      </c>
      <c r="AR71" t="s">
        <v>399</v>
      </c>
      <c r="AS71" t="s">
        <v>69</v>
      </c>
      <c r="AT71" t="s">
        <v>123</v>
      </c>
      <c r="AU71" t="s">
        <v>230</v>
      </c>
      <c r="AV71" t="s">
        <v>73</v>
      </c>
      <c r="AW71" t="s">
        <v>212</v>
      </c>
      <c r="AX71" t="s">
        <v>811</v>
      </c>
      <c r="AY71" t="s">
        <v>812</v>
      </c>
    </row>
    <row r="72" spans="1:51" hidden="1" x14ac:dyDescent="0.3">
      <c r="A72" t="s">
        <v>813</v>
      </c>
      <c r="B72" t="s">
        <v>814</v>
      </c>
      <c r="C72" s="1" t="str">
        <f t="shared" si="8"/>
        <v>21:0868</v>
      </c>
      <c r="D72" s="1" t="str">
        <f t="shared" si="9"/>
        <v>21:0245</v>
      </c>
      <c r="E72" t="s">
        <v>362</v>
      </c>
      <c r="F72" t="s">
        <v>815</v>
      </c>
      <c r="H72">
        <v>75.842651099999998</v>
      </c>
      <c r="I72">
        <v>-98.026304999999994</v>
      </c>
      <c r="J72" s="1" t="str">
        <f t="shared" si="10"/>
        <v>NGR bulk stream sediment</v>
      </c>
      <c r="K72" s="1" t="str">
        <f t="shared" si="7"/>
        <v>-80 mesh (177 µm) (Bathurst Is., 1996)</v>
      </c>
      <c r="O72">
        <v>1</v>
      </c>
      <c r="P72" t="s">
        <v>89</v>
      </c>
      <c r="Q72" t="s">
        <v>56</v>
      </c>
      <c r="R72" t="s">
        <v>151</v>
      </c>
      <c r="S72" t="s">
        <v>816</v>
      </c>
      <c r="T72" t="s">
        <v>300</v>
      </c>
      <c r="U72" t="s">
        <v>63</v>
      </c>
      <c r="V72" t="s">
        <v>76</v>
      </c>
      <c r="W72" t="s">
        <v>79</v>
      </c>
      <c r="X72" t="s">
        <v>64</v>
      </c>
      <c r="Y72" t="s">
        <v>120</v>
      </c>
      <c r="Z72" t="s">
        <v>160</v>
      </c>
      <c r="AA72" t="s">
        <v>64</v>
      </c>
      <c r="AB72" t="s">
        <v>56</v>
      </c>
      <c r="AC72" t="s">
        <v>64</v>
      </c>
      <c r="AD72" t="s">
        <v>817</v>
      </c>
      <c r="AE72" t="s">
        <v>143</v>
      </c>
      <c r="AF72" t="s">
        <v>273</v>
      </c>
      <c r="AG72" t="s">
        <v>167</v>
      </c>
      <c r="AH72" t="s">
        <v>68</v>
      </c>
      <c r="AI72" t="s">
        <v>76</v>
      </c>
      <c r="AJ72" t="s">
        <v>71</v>
      </c>
      <c r="AK72" t="s">
        <v>72</v>
      </c>
      <c r="AL72" t="s">
        <v>73</v>
      </c>
      <c r="AM72" t="s">
        <v>467</v>
      </c>
      <c r="AN72" t="s">
        <v>126</v>
      </c>
      <c r="AO72" t="s">
        <v>64</v>
      </c>
      <c r="AP72" t="s">
        <v>298</v>
      </c>
      <c r="AQ72" t="s">
        <v>103</v>
      </c>
      <c r="AR72" t="s">
        <v>524</v>
      </c>
      <c r="AS72" t="s">
        <v>163</v>
      </c>
      <c r="AT72" t="s">
        <v>173</v>
      </c>
      <c r="AU72" t="s">
        <v>174</v>
      </c>
      <c r="AV72" t="s">
        <v>175</v>
      </c>
      <c r="AW72" t="s">
        <v>125</v>
      </c>
      <c r="AX72" t="s">
        <v>371</v>
      </c>
      <c r="AY72" t="s">
        <v>818</v>
      </c>
    </row>
    <row r="73" spans="1:51" hidden="1" x14ac:dyDescent="0.3">
      <c r="A73" t="s">
        <v>819</v>
      </c>
      <c r="B73" t="s">
        <v>820</v>
      </c>
      <c r="C73" s="1" t="str">
        <f t="shared" si="8"/>
        <v>21:0868</v>
      </c>
      <c r="D73" s="1" t="str">
        <f t="shared" si="9"/>
        <v>21:0245</v>
      </c>
      <c r="E73" t="s">
        <v>375</v>
      </c>
      <c r="F73" t="s">
        <v>821</v>
      </c>
      <c r="H73">
        <v>75.847414099999995</v>
      </c>
      <c r="I73">
        <v>-98.0634704</v>
      </c>
      <c r="J73" s="1" t="str">
        <f t="shared" si="10"/>
        <v>NGR bulk stream sediment</v>
      </c>
      <c r="K73" s="1" t="str">
        <f t="shared" si="7"/>
        <v>-80 mesh (177 µm) (Bathurst Is., 1996)</v>
      </c>
      <c r="O73">
        <v>1</v>
      </c>
      <c r="P73" t="s">
        <v>89</v>
      </c>
      <c r="Q73" t="s">
        <v>56</v>
      </c>
      <c r="R73" t="s">
        <v>242</v>
      </c>
      <c r="S73" t="s">
        <v>364</v>
      </c>
      <c r="T73" t="s">
        <v>467</v>
      </c>
      <c r="U73" t="s">
        <v>63</v>
      </c>
      <c r="V73" t="s">
        <v>118</v>
      </c>
      <c r="W73" t="s">
        <v>210</v>
      </c>
      <c r="X73" t="s">
        <v>64</v>
      </c>
      <c r="Y73" t="s">
        <v>810</v>
      </c>
      <c r="Z73" t="s">
        <v>55</v>
      </c>
      <c r="AA73" t="s">
        <v>64</v>
      </c>
      <c r="AB73" t="s">
        <v>56</v>
      </c>
      <c r="AC73" t="s">
        <v>91</v>
      </c>
      <c r="AD73" t="s">
        <v>778</v>
      </c>
      <c r="AE73" t="s">
        <v>143</v>
      </c>
      <c r="AF73" t="s">
        <v>311</v>
      </c>
      <c r="AG73" t="s">
        <v>479</v>
      </c>
      <c r="AH73" t="s">
        <v>147</v>
      </c>
      <c r="AI73" t="s">
        <v>70</v>
      </c>
      <c r="AJ73" t="s">
        <v>71</v>
      </c>
      <c r="AK73" t="s">
        <v>72</v>
      </c>
      <c r="AL73" t="s">
        <v>271</v>
      </c>
      <c r="AM73" t="s">
        <v>721</v>
      </c>
      <c r="AN73" t="s">
        <v>176</v>
      </c>
      <c r="AO73" t="s">
        <v>64</v>
      </c>
      <c r="AP73" t="s">
        <v>97</v>
      </c>
      <c r="AQ73" t="s">
        <v>124</v>
      </c>
      <c r="AR73" t="s">
        <v>298</v>
      </c>
      <c r="AS73" t="s">
        <v>336</v>
      </c>
      <c r="AT73" t="s">
        <v>592</v>
      </c>
      <c r="AU73" t="s">
        <v>230</v>
      </c>
      <c r="AV73" t="s">
        <v>73</v>
      </c>
      <c r="AW73" t="s">
        <v>60</v>
      </c>
      <c r="AX73" t="s">
        <v>177</v>
      </c>
      <c r="AY73" t="s">
        <v>822</v>
      </c>
    </row>
    <row r="74" spans="1:51" hidden="1" x14ac:dyDescent="0.3">
      <c r="A74" t="s">
        <v>823</v>
      </c>
      <c r="B74" t="s">
        <v>824</v>
      </c>
      <c r="C74" s="1" t="str">
        <f t="shared" si="8"/>
        <v>21:0868</v>
      </c>
      <c r="D74" s="1" t="str">
        <f t="shared" si="9"/>
        <v>21:0245</v>
      </c>
      <c r="E74" t="s">
        <v>387</v>
      </c>
      <c r="F74" t="s">
        <v>825</v>
      </c>
      <c r="H74">
        <v>75.977861000000004</v>
      </c>
      <c r="I74">
        <v>-98.201586800000001</v>
      </c>
      <c r="J74" s="1" t="str">
        <f t="shared" si="10"/>
        <v>NGR bulk stream sediment</v>
      </c>
      <c r="K74" s="1" t="str">
        <f t="shared" si="7"/>
        <v>-80 mesh (177 µm) (Bathurst Is., 1996)</v>
      </c>
      <c r="O74">
        <v>1</v>
      </c>
      <c r="P74" t="s">
        <v>89</v>
      </c>
      <c r="Q74" t="s">
        <v>56</v>
      </c>
      <c r="R74" t="s">
        <v>282</v>
      </c>
      <c r="S74" t="s">
        <v>445</v>
      </c>
      <c r="T74" t="s">
        <v>826</v>
      </c>
      <c r="U74" t="s">
        <v>118</v>
      </c>
      <c r="V74" t="s">
        <v>63</v>
      </c>
      <c r="W74" t="s">
        <v>170</v>
      </c>
      <c r="X74" t="s">
        <v>60</v>
      </c>
      <c r="Y74" t="s">
        <v>827</v>
      </c>
      <c r="Z74" t="s">
        <v>150</v>
      </c>
      <c r="AA74" t="s">
        <v>64</v>
      </c>
      <c r="AB74" t="s">
        <v>56</v>
      </c>
      <c r="AC74" t="s">
        <v>94</v>
      </c>
      <c r="AD74" t="s">
        <v>154</v>
      </c>
      <c r="AE74" t="s">
        <v>143</v>
      </c>
      <c r="AF74" t="s">
        <v>285</v>
      </c>
      <c r="AG74" t="s">
        <v>242</v>
      </c>
      <c r="AH74" t="s">
        <v>307</v>
      </c>
      <c r="AI74" t="s">
        <v>70</v>
      </c>
      <c r="AJ74" t="s">
        <v>71</v>
      </c>
      <c r="AK74" t="s">
        <v>72</v>
      </c>
      <c r="AL74" t="s">
        <v>73</v>
      </c>
      <c r="AM74" t="s">
        <v>270</v>
      </c>
      <c r="AN74" t="s">
        <v>173</v>
      </c>
      <c r="AO74" t="s">
        <v>64</v>
      </c>
      <c r="AP74" t="s">
        <v>828</v>
      </c>
      <c r="AQ74" t="s">
        <v>288</v>
      </c>
      <c r="AR74" t="s">
        <v>79</v>
      </c>
      <c r="AS74" t="s">
        <v>336</v>
      </c>
      <c r="AT74" t="s">
        <v>147</v>
      </c>
      <c r="AU74" t="s">
        <v>258</v>
      </c>
      <c r="AV74" t="s">
        <v>152</v>
      </c>
      <c r="AW74" t="s">
        <v>225</v>
      </c>
      <c r="AX74" t="s">
        <v>651</v>
      </c>
      <c r="AY74" t="s">
        <v>829</v>
      </c>
    </row>
    <row r="75" spans="1:51" hidden="1" x14ac:dyDescent="0.3">
      <c r="A75" t="s">
        <v>830</v>
      </c>
      <c r="B75" t="s">
        <v>831</v>
      </c>
      <c r="C75" s="1" t="str">
        <f t="shared" si="8"/>
        <v>21:0868</v>
      </c>
      <c r="D75" s="1" t="str">
        <f t="shared" si="9"/>
        <v>21:0245</v>
      </c>
      <c r="E75" t="s">
        <v>397</v>
      </c>
      <c r="F75" t="s">
        <v>832</v>
      </c>
      <c r="H75">
        <v>75.954476099999994</v>
      </c>
      <c r="I75">
        <v>-98.072427200000007</v>
      </c>
      <c r="J75" s="1" t="str">
        <f t="shared" si="10"/>
        <v>NGR bulk stream sediment</v>
      </c>
      <c r="K75" s="1" t="str">
        <f t="shared" si="7"/>
        <v>-80 mesh (177 µm) (Bathurst Is., 1996)</v>
      </c>
      <c r="O75">
        <v>1</v>
      </c>
      <c r="P75" t="s">
        <v>89</v>
      </c>
      <c r="Q75" t="s">
        <v>56</v>
      </c>
      <c r="R75" t="s">
        <v>403</v>
      </c>
      <c r="S75" t="s">
        <v>833</v>
      </c>
      <c r="T75" t="s">
        <v>82</v>
      </c>
      <c r="U75" t="s">
        <v>75</v>
      </c>
      <c r="V75" t="s">
        <v>113</v>
      </c>
      <c r="W75" t="s">
        <v>351</v>
      </c>
      <c r="X75" t="s">
        <v>91</v>
      </c>
      <c r="Y75" t="s">
        <v>834</v>
      </c>
      <c r="Z75" t="s">
        <v>94</v>
      </c>
      <c r="AA75" t="s">
        <v>64</v>
      </c>
      <c r="AB75" t="s">
        <v>56</v>
      </c>
      <c r="AC75" t="s">
        <v>69</v>
      </c>
      <c r="AD75" t="s">
        <v>165</v>
      </c>
      <c r="AE75" t="s">
        <v>337</v>
      </c>
      <c r="AF75" t="s">
        <v>116</v>
      </c>
      <c r="AG75" t="s">
        <v>118</v>
      </c>
      <c r="AH75" t="s">
        <v>168</v>
      </c>
      <c r="AI75" t="s">
        <v>70</v>
      </c>
      <c r="AJ75" t="s">
        <v>71</v>
      </c>
      <c r="AK75" t="s">
        <v>72</v>
      </c>
      <c r="AL75" t="s">
        <v>73</v>
      </c>
      <c r="AM75" t="s">
        <v>220</v>
      </c>
      <c r="AN75" t="s">
        <v>307</v>
      </c>
      <c r="AO75" t="s">
        <v>64</v>
      </c>
      <c r="AP75" t="s">
        <v>835</v>
      </c>
      <c r="AQ75" t="s">
        <v>103</v>
      </c>
      <c r="AR75" t="s">
        <v>399</v>
      </c>
      <c r="AS75" t="s">
        <v>55</v>
      </c>
      <c r="AT75" t="s">
        <v>592</v>
      </c>
      <c r="AU75" t="s">
        <v>258</v>
      </c>
      <c r="AV75" t="s">
        <v>73</v>
      </c>
      <c r="AW75" t="s">
        <v>580</v>
      </c>
      <c r="AX75" t="s">
        <v>568</v>
      </c>
      <c r="AY75" t="s">
        <v>836</v>
      </c>
    </row>
    <row r="76" spans="1:51" hidden="1" x14ac:dyDescent="0.3">
      <c r="A76" t="s">
        <v>837</v>
      </c>
      <c r="B76" t="s">
        <v>838</v>
      </c>
      <c r="C76" s="1" t="str">
        <f t="shared" si="8"/>
        <v>21:0868</v>
      </c>
      <c r="D76" s="1" t="str">
        <f t="shared" si="9"/>
        <v>21:0245</v>
      </c>
      <c r="E76" t="s">
        <v>409</v>
      </c>
      <c r="F76" t="s">
        <v>839</v>
      </c>
      <c r="H76">
        <v>75.948109400000007</v>
      </c>
      <c r="I76">
        <v>-98.062285399999993</v>
      </c>
      <c r="J76" s="1" t="str">
        <f t="shared" si="10"/>
        <v>NGR bulk stream sediment</v>
      </c>
      <c r="K76" s="1" t="str">
        <f t="shared" si="7"/>
        <v>-80 mesh (177 µm) (Bathurst Is., 1996)</v>
      </c>
      <c r="O76">
        <v>1</v>
      </c>
      <c r="P76" t="s">
        <v>94</v>
      </c>
      <c r="Q76" t="s">
        <v>56</v>
      </c>
      <c r="R76" t="s">
        <v>328</v>
      </c>
      <c r="S76" t="s">
        <v>252</v>
      </c>
      <c r="T76" t="s">
        <v>444</v>
      </c>
      <c r="U76" t="s">
        <v>113</v>
      </c>
      <c r="V76" t="s">
        <v>185</v>
      </c>
      <c r="W76" t="s">
        <v>325</v>
      </c>
      <c r="X76" t="s">
        <v>271</v>
      </c>
      <c r="Y76" t="s">
        <v>840</v>
      </c>
      <c r="Z76" t="s">
        <v>118</v>
      </c>
      <c r="AA76" t="s">
        <v>64</v>
      </c>
      <c r="AB76" t="s">
        <v>56</v>
      </c>
      <c r="AC76" t="s">
        <v>113</v>
      </c>
      <c r="AD76" t="s">
        <v>787</v>
      </c>
      <c r="AE76" t="s">
        <v>351</v>
      </c>
      <c r="AF76" t="s">
        <v>114</v>
      </c>
      <c r="AG76" t="s">
        <v>488</v>
      </c>
      <c r="AH76" t="s">
        <v>313</v>
      </c>
      <c r="AI76" t="s">
        <v>70</v>
      </c>
      <c r="AJ76" t="s">
        <v>71</v>
      </c>
      <c r="AK76" t="s">
        <v>72</v>
      </c>
      <c r="AL76" t="s">
        <v>73</v>
      </c>
      <c r="AM76" t="s">
        <v>118</v>
      </c>
      <c r="AN76" t="s">
        <v>151</v>
      </c>
      <c r="AO76" t="s">
        <v>64</v>
      </c>
      <c r="AP76" t="s">
        <v>841</v>
      </c>
      <c r="AQ76" t="s">
        <v>163</v>
      </c>
      <c r="AR76" t="s">
        <v>204</v>
      </c>
      <c r="AS76" t="s">
        <v>150</v>
      </c>
      <c r="AT76" t="s">
        <v>125</v>
      </c>
      <c r="AU76" t="s">
        <v>230</v>
      </c>
      <c r="AV76" t="s">
        <v>73</v>
      </c>
      <c r="AW76" t="s">
        <v>488</v>
      </c>
      <c r="AX76" t="s">
        <v>842</v>
      </c>
      <c r="AY76" t="s">
        <v>843</v>
      </c>
    </row>
    <row r="77" spans="1:51" hidden="1" x14ac:dyDescent="0.3">
      <c r="A77" t="s">
        <v>844</v>
      </c>
      <c r="B77" t="s">
        <v>845</v>
      </c>
      <c r="C77" s="1" t="str">
        <f t="shared" si="8"/>
        <v>21:0868</v>
      </c>
      <c r="D77" s="1" t="str">
        <f t="shared" si="9"/>
        <v>21:0245</v>
      </c>
      <c r="E77" t="s">
        <v>421</v>
      </c>
      <c r="F77" t="s">
        <v>846</v>
      </c>
      <c r="H77">
        <v>75.796957699999993</v>
      </c>
      <c r="I77">
        <v>-99.140423600000005</v>
      </c>
      <c r="J77" s="1" t="str">
        <f t="shared" si="10"/>
        <v>NGR bulk stream sediment</v>
      </c>
      <c r="K77" s="1" t="str">
        <f t="shared" si="7"/>
        <v>-80 mesh (177 µm) (Bathurst Is., 1996)</v>
      </c>
      <c r="O77">
        <v>1</v>
      </c>
      <c r="P77" t="s">
        <v>91</v>
      </c>
      <c r="Q77" t="s">
        <v>56</v>
      </c>
      <c r="R77" t="s">
        <v>377</v>
      </c>
      <c r="S77" t="s">
        <v>424</v>
      </c>
      <c r="T77" t="s">
        <v>238</v>
      </c>
      <c r="U77" t="s">
        <v>76</v>
      </c>
      <c r="V77" t="s">
        <v>113</v>
      </c>
      <c r="W77" t="s">
        <v>166</v>
      </c>
      <c r="X77" t="s">
        <v>60</v>
      </c>
      <c r="Y77" t="s">
        <v>847</v>
      </c>
      <c r="Z77" t="s">
        <v>113</v>
      </c>
      <c r="AA77" t="s">
        <v>64</v>
      </c>
      <c r="AB77" t="s">
        <v>56</v>
      </c>
      <c r="AC77" t="s">
        <v>113</v>
      </c>
      <c r="AD77" t="s">
        <v>449</v>
      </c>
      <c r="AE77" t="s">
        <v>312</v>
      </c>
      <c r="AF77" t="s">
        <v>848</v>
      </c>
      <c r="AG77" t="s">
        <v>313</v>
      </c>
      <c r="AH77" t="s">
        <v>300</v>
      </c>
      <c r="AI77" t="s">
        <v>70</v>
      </c>
      <c r="AJ77" t="s">
        <v>71</v>
      </c>
      <c r="AK77" t="s">
        <v>72</v>
      </c>
      <c r="AL77" t="s">
        <v>73</v>
      </c>
      <c r="AM77" t="s">
        <v>377</v>
      </c>
      <c r="AN77" t="s">
        <v>242</v>
      </c>
      <c r="AO77" t="s">
        <v>64</v>
      </c>
      <c r="AP77" t="s">
        <v>849</v>
      </c>
      <c r="AQ77" t="s">
        <v>356</v>
      </c>
      <c r="AR77" t="s">
        <v>507</v>
      </c>
      <c r="AS77" t="s">
        <v>105</v>
      </c>
      <c r="AT77" t="s">
        <v>218</v>
      </c>
      <c r="AU77" t="s">
        <v>130</v>
      </c>
      <c r="AV77" t="s">
        <v>230</v>
      </c>
      <c r="AW77" t="s">
        <v>176</v>
      </c>
      <c r="AX77" t="s">
        <v>850</v>
      </c>
      <c r="AY77" t="s">
        <v>851</v>
      </c>
    </row>
    <row r="78" spans="1:51" hidden="1" x14ac:dyDescent="0.3">
      <c r="A78" t="s">
        <v>852</v>
      </c>
      <c r="B78" t="s">
        <v>853</v>
      </c>
      <c r="C78" s="1" t="str">
        <f t="shared" si="8"/>
        <v>21:0868</v>
      </c>
      <c r="D78" s="1" t="str">
        <f t="shared" si="9"/>
        <v>21:0245</v>
      </c>
      <c r="E78" t="s">
        <v>432</v>
      </c>
      <c r="F78" t="s">
        <v>854</v>
      </c>
      <c r="H78">
        <v>75.784066999999993</v>
      </c>
      <c r="I78">
        <v>-99.327876099999997</v>
      </c>
      <c r="J78" s="1" t="str">
        <f t="shared" si="10"/>
        <v>NGR bulk stream sediment</v>
      </c>
      <c r="K78" s="1" t="str">
        <f t="shared" si="7"/>
        <v>-80 mesh (177 µm) (Bathurst Is., 1996)</v>
      </c>
      <c r="O78">
        <v>1</v>
      </c>
      <c r="P78" t="s">
        <v>76</v>
      </c>
      <c r="Q78" t="s">
        <v>56</v>
      </c>
      <c r="R78" t="s">
        <v>82</v>
      </c>
      <c r="S78" t="s">
        <v>400</v>
      </c>
      <c r="T78" t="s">
        <v>256</v>
      </c>
      <c r="U78" t="s">
        <v>76</v>
      </c>
      <c r="V78" t="s">
        <v>113</v>
      </c>
      <c r="W78" t="s">
        <v>170</v>
      </c>
      <c r="X78" t="s">
        <v>60</v>
      </c>
      <c r="Y78" t="s">
        <v>855</v>
      </c>
      <c r="Z78" t="s">
        <v>63</v>
      </c>
      <c r="AA78" t="s">
        <v>64</v>
      </c>
      <c r="AB78" t="s">
        <v>56</v>
      </c>
      <c r="AC78" t="s">
        <v>185</v>
      </c>
      <c r="AD78" t="s">
        <v>668</v>
      </c>
      <c r="AE78" t="s">
        <v>143</v>
      </c>
      <c r="AF78" t="s">
        <v>324</v>
      </c>
      <c r="AG78" t="s">
        <v>91</v>
      </c>
      <c r="AH78" t="s">
        <v>309</v>
      </c>
      <c r="AI78" t="s">
        <v>70</v>
      </c>
      <c r="AJ78" t="s">
        <v>71</v>
      </c>
      <c r="AK78" t="s">
        <v>622</v>
      </c>
      <c r="AL78" t="s">
        <v>130</v>
      </c>
      <c r="AM78" t="s">
        <v>98</v>
      </c>
      <c r="AN78" t="s">
        <v>169</v>
      </c>
      <c r="AO78" t="s">
        <v>64</v>
      </c>
      <c r="AP78" t="s">
        <v>856</v>
      </c>
      <c r="AQ78" t="s">
        <v>288</v>
      </c>
      <c r="AR78" t="s">
        <v>192</v>
      </c>
      <c r="AS78" t="s">
        <v>55</v>
      </c>
      <c r="AT78" t="s">
        <v>256</v>
      </c>
      <c r="AU78" t="s">
        <v>258</v>
      </c>
      <c r="AV78" t="s">
        <v>152</v>
      </c>
      <c r="AW78" t="s">
        <v>225</v>
      </c>
      <c r="AX78" t="s">
        <v>301</v>
      </c>
      <c r="AY78" t="s">
        <v>857</v>
      </c>
    </row>
    <row r="79" spans="1:51" hidden="1" x14ac:dyDescent="0.3">
      <c r="A79" t="s">
        <v>858</v>
      </c>
      <c r="B79" t="s">
        <v>859</v>
      </c>
      <c r="C79" s="1" t="str">
        <f t="shared" si="8"/>
        <v>21:0868</v>
      </c>
      <c r="D79" s="1" t="str">
        <f t="shared" si="9"/>
        <v>21:0245</v>
      </c>
      <c r="E79" t="s">
        <v>442</v>
      </c>
      <c r="F79" t="s">
        <v>860</v>
      </c>
      <c r="H79">
        <v>75.788086399999997</v>
      </c>
      <c r="I79">
        <v>-99.324682800000005</v>
      </c>
      <c r="J79" s="1" t="str">
        <f t="shared" si="10"/>
        <v>NGR bulk stream sediment</v>
      </c>
      <c r="K79" s="1" t="str">
        <f t="shared" si="7"/>
        <v>-80 mesh (177 µm) (Bathurst Is., 1996)</v>
      </c>
      <c r="O79">
        <v>1</v>
      </c>
      <c r="P79" t="s">
        <v>89</v>
      </c>
      <c r="Q79" t="s">
        <v>56</v>
      </c>
      <c r="R79" t="s">
        <v>300</v>
      </c>
      <c r="S79" t="s">
        <v>90</v>
      </c>
      <c r="T79" t="s">
        <v>328</v>
      </c>
      <c r="U79" t="s">
        <v>113</v>
      </c>
      <c r="V79" t="s">
        <v>113</v>
      </c>
      <c r="W79" t="s">
        <v>223</v>
      </c>
      <c r="X79" t="s">
        <v>91</v>
      </c>
      <c r="Y79" t="s">
        <v>95</v>
      </c>
      <c r="Z79" t="s">
        <v>94</v>
      </c>
      <c r="AA79" t="s">
        <v>64</v>
      </c>
      <c r="AB79" t="s">
        <v>56</v>
      </c>
      <c r="AC79" t="s">
        <v>63</v>
      </c>
      <c r="AD79" t="s">
        <v>686</v>
      </c>
      <c r="AE79" t="s">
        <v>143</v>
      </c>
      <c r="AF79" t="s">
        <v>507</v>
      </c>
      <c r="AG79" t="s">
        <v>101</v>
      </c>
      <c r="AH79" t="s">
        <v>434</v>
      </c>
      <c r="AI79" t="s">
        <v>70</v>
      </c>
      <c r="AJ79" t="s">
        <v>71</v>
      </c>
      <c r="AK79" t="s">
        <v>564</v>
      </c>
      <c r="AL79" t="s">
        <v>175</v>
      </c>
      <c r="AM79" t="s">
        <v>113</v>
      </c>
      <c r="AN79" t="s">
        <v>256</v>
      </c>
      <c r="AO79" t="s">
        <v>64</v>
      </c>
      <c r="AP79" t="s">
        <v>861</v>
      </c>
      <c r="AQ79" t="s">
        <v>311</v>
      </c>
      <c r="AR79" t="s">
        <v>351</v>
      </c>
      <c r="AS79" t="s">
        <v>57</v>
      </c>
      <c r="AT79" t="s">
        <v>218</v>
      </c>
      <c r="AU79" t="s">
        <v>130</v>
      </c>
      <c r="AV79" t="s">
        <v>230</v>
      </c>
      <c r="AW79" t="s">
        <v>151</v>
      </c>
      <c r="AX79" t="s">
        <v>479</v>
      </c>
      <c r="AY79" t="s">
        <v>862</v>
      </c>
    </row>
    <row r="80" spans="1:51" hidden="1" x14ac:dyDescent="0.3">
      <c r="A80" t="s">
        <v>863</v>
      </c>
      <c r="B80" t="s">
        <v>864</v>
      </c>
      <c r="C80" s="1" t="str">
        <f t="shared" si="8"/>
        <v>21:0868</v>
      </c>
      <c r="D80" s="1" t="str">
        <f t="shared" si="9"/>
        <v>21:0245</v>
      </c>
      <c r="E80" t="s">
        <v>455</v>
      </c>
      <c r="F80" t="s">
        <v>865</v>
      </c>
      <c r="H80">
        <v>76.041844699999999</v>
      </c>
      <c r="I80">
        <v>-99.983255700000001</v>
      </c>
      <c r="J80" s="1" t="str">
        <f t="shared" si="10"/>
        <v>NGR bulk stream sediment</v>
      </c>
      <c r="K80" s="1" t="str">
        <f t="shared" si="7"/>
        <v>-80 mesh (177 µm) (Bathurst Is., 1996)</v>
      </c>
      <c r="O80">
        <v>1</v>
      </c>
      <c r="P80" t="s">
        <v>89</v>
      </c>
      <c r="Q80" t="s">
        <v>56</v>
      </c>
      <c r="R80" t="s">
        <v>354</v>
      </c>
      <c r="S80" t="s">
        <v>424</v>
      </c>
      <c r="T80" t="s">
        <v>150</v>
      </c>
      <c r="U80" t="s">
        <v>63</v>
      </c>
      <c r="V80" t="s">
        <v>149</v>
      </c>
      <c r="W80" t="s">
        <v>342</v>
      </c>
      <c r="X80" t="s">
        <v>91</v>
      </c>
      <c r="Y80" t="s">
        <v>574</v>
      </c>
      <c r="Z80" t="s">
        <v>76</v>
      </c>
      <c r="AA80" t="s">
        <v>64</v>
      </c>
      <c r="AB80" t="s">
        <v>56</v>
      </c>
      <c r="AC80" t="s">
        <v>254</v>
      </c>
      <c r="AD80" t="s">
        <v>301</v>
      </c>
      <c r="AE80" t="s">
        <v>143</v>
      </c>
      <c r="AF80" t="s">
        <v>507</v>
      </c>
      <c r="AG80" t="s">
        <v>125</v>
      </c>
      <c r="AH80" t="s">
        <v>185</v>
      </c>
      <c r="AI80" t="s">
        <v>70</v>
      </c>
      <c r="AJ80" t="s">
        <v>71</v>
      </c>
      <c r="AK80" t="s">
        <v>72</v>
      </c>
      <c r="AL80" t="s">
        <v>73</v>
      </c>
      <c r="AM80" t="s">
        <v>444</v>
      </c>
      <c r="AN80" t="s">
        <v>218</v>
      </c>
      <c r="AO80" t="s">
        <v>64</v>
      </c>
      <c r="AP80" t="s">
        <v>866</v>
      </c>
      <c r="AQ80" t="s">
        <v>103</v>
      </c>
      <c r="AR80" t="s">
        <v>104</v>
      </c>
      <c r="AS80" t="s">
        <v>190</v>
      </c>
      <c r="AT80" t="s">
        <v>147</v>
      </c>
      <c r="AU80" t="s">
        <v>258</v>
      </c>
      <c r="AV80" t="s">
        <v>73</v>
      </c>
      <c r="AW80" t="s">
        <v>225</v>
      </c>
      <c r="AX80" t="s">
        <v>651</v>
      </c>
      <c r="AY80" t="s">
        <v>867</v>
      </c>
    </row>
    <row r="81" spans="1:51" hidden="1" x14ac:dyDescent="0.3">
      <c r="A81" t="s">
        <v>868</v>
      </c>
      <c r="B81" t="s">
        <v>869</v>
      </c>
      <c r="C81" s="1" t="str">
        <f t="shared" si="8"/>
        <v>21:0868</v>
      </c>
      <c r="D81" s="1" t="str">
        <f t="shared" si="9"/>
        <v>21:0245</v>
      </c>
      <c r="E81" t="s">
        <v>463</v>
      </c>
      <c r="F81" t="s">
        <v>870</v>
      </c>
      <c r="H81">
        <v>76.047303299999996</v>
      </c>
      <c r="I81">
        <v>-99.998718699999998</v>
      </c>
      <c r="J81" s="1" t="str">
        <f t="shared" si="10"/>
        <v>NGR bulk stream sediment</v>
      </c>
      <c r="K81" s="1" t="str">
        <f t="shared" si="7"/>
        <v>-80 mesh (177 µm) (Bathurst Is., 1996)</v>
      </c>
      <c r="O81">
        <v>1</v>
      </c>
      <c r="P81" t="s">
        <v>89</v>
      </c>
      <c r="Q81" t="s">
        <v>56</v>
      </c>
      <c r="R81" t="s">
        <v>82</v>
      </c>
      <c r="S81" t="s">
        <v>665</v>
      </c>
      <c r="T81" t="s">
        <v>147</v>
      </c>
      <c r="U81" t="s">
        <v>94</v>
      </c>
      <c r="V81" t="s">
        <v>63</v>
      </c>
      <c r="W81" t="s">
        <v>170</v>
      </c>
      <c r="X81" t="s">
        <v>60</v>
      </c>
      <c r="Y81" t="s">
        <v>871</v>
      </c>
      <c r="Z81" t="s">
        <v>99</v>
      </c>
      <c r="AA81" t="s">
        <v>64</v>
      </c>
      <c r="AB81" t="s">
        <v>56</v>
      </c>
      <c r="AC81" t="s">
        <v>118</v>
      </c>
      <c r="AD81" t="s">
        <v>245</v>
      </c>
      <c r="AE81" t="s">
        <v>143</v>
      </c>
      <c r="AF81" t="s">
        <v>772</v>
      </c>
      <c r="AG81" t="s">
        <v>580</v>
      </c>
      <c r="AH81" t="s">
        <v>194</v>
      </c>
      <c r="AI81" t="s">
        <v>70</v>
      </c>
      <c r="AJ81" t="s">
        <v>71</v>
      </c>
      <c r="AK81" t="s">
        <v>121</v>
      </c>
      <c r="AL81" t="s">
        <v>81</v>
      </c>
      <c r="AM81" t="s">
        <v>368</v>
      </c>
      <c r="AN81" t="s">
        <v>169</v>
      </c>
      <c r="AO81" t="s">
        <v>64</v>
      </c>
      <c r="AP81" t="s">
        <v>861</v>
      </c>
      <c r="AQ81" t="s">
        <v>204</v>
      </c>
      <c r="AR81" t="s">
        <v>192</v>
      </c>
      <c r="AS81" t="s">
        <v>57</v>
      </c>
      <c r="AT81" t="s">
        <v>313</v>
      </c>
      <c r="AU81" t="s">
        <v>271</v>
      </c>
      <c r="AV81" t="s">
        <v>73</v>
      </c>
      <c r="AW81" t="s">
        <v>358</v>
      </c>
      <c r="AX81" t="s">
        <v>539</v>
      </c>
      <c r="AY81" t="s">
        <v>872</v>
      </c>
    </row>
    <row r="82" spans="1:51" hidden="1" x14ac:dyDescent="0.3">
      <c r="A82" t="s">
        <v>873</v>
      </c>
      <c r="B82" t="s">
        <v>874</v>
      </c>
      <c r="C82" s="1" t="str">
        <f t="shared" si="8"/>
        <v>21:0868</v>
      </c>
      <c r="D82" s="1" t="str">
        <f t="shared" si="9"/>
        <v>21:0245</v>
      </c>
      <c r="E82" t="s">
        <v>473</v>
      </c>
      <c r="F82" t="s">
        <v>875</v>
      </c>
      <c r="H82">
        <v>76.027608299999997</v>
      </c>
      <c r="I82">
        <v>-99.970548399999998</v>
      </c>
      <c r="J82" s="1" t="str">
        <f t="shared" si="10"/>
        <v>NGR bulk stream sediment</v>
      </c>
      <c r="K82" s="1" t="str">
        <f t="shared" si="7"/>
        <v>-80 mesh (177 µm) (Bathurst Is., 1996)</v>
      </c>
      <c r="O82">
        <v>1</v>
      </c>
      <c r="P82" t="s">
        <v>89</v>
      </c>
      <c r="Q82" t="s">
        <v>56</v>
      </c>
      <c r="R82" t="s">
        <v>270</v>
      </c>
      <c r="S82" t="s">
        <v>876</v>
      </c>
      <c r="T82" t="s">
        <v>218</v>
      </c>
      <c r="U82" t="s">
        <v>185</v>
      </c>
      <c r="V82" t="s">
        <v>63</v>
      </c>
      <c r="W82" t="s">
        <v>324</v>
      </c>
      <c r="X82" t="s">
        <v>60</v>
      </c>
      <c r="Y82" t="s">
        <v>212</v>
      </c>
      <c r="Z82" t="s">
        <v>118</v>
      </c>
      <c r="AA82" t="s">
        <v>64</v>
      </c>
      <c r="AB82" t="s">
        <v>56</v>
      </c>
      <c r="AC82" t="s">
        <v>69</v>
      </c>
      <c r="AD82" t="s">
        <v>245</v>
      </c>
      <c r="AE82" t="s">
        <v>244</v>
      </c>
      <c r="AF82" t="s">
        <v>412</v>
      </c>
      <c r="AG82" t="s">
        <v>307</v>
      </c>
      <c r="AH82" t="s">
        <v>309</v>
      </c>
      <c r="AI82" t="s">
        <v>70</v>
      </c>
      <c r="AJ82" t="s">
        <v>71</v>
      </c>
      <c r="AK82" t="s">
        <v>72</v>
      </c>
      <c r="AL82" t="s">
        <v>73</v>
      </c>
      <c r="AM82" t="s">
        <v>131</v>
      </c>
      <c r="AN82" t="s">
        <v>514</v>
      </c>
      <c r="AO82" t="s">
        <v>64</v>
      </c>
      <c r="AP82" t="s">
        <v>877</v>
      </c>
      <c r="AQ82" t="s">
        <v>274</v>
      </c>
      <c r="AR82" t="s">
        <v>172</v>
      </c>
      <c r="AS82" t="s">
        <v>69</v>
      </c>
      <c r="AT82" t="s">
        <v>173</v>
      </c>
      <c r="AU82" t="s">
        <v>271</v>
      </c>
      <c r="AV82" t="s">
        <v>230</v>
      </c>
      <c r="AW82" t="s">
        <v>580</v>
      </c>
      <c r="AX82" t="s">
        <v>568</v>
      </c>
      <c r="AY82" t="s">
        <v>878</v>
      </c>
    </row>
    <row r="83" spans="1:51" hidden="1" x14ac:dyDescent="0.3">
      <c r="A83" t="s">
        <v>879</v>
      </c>
      <c r="B83" t="s">
        <v>880</v>
      </c>
      <c r="C83" s="1" t="str">
        <f t="shared" si="8"/>
        <v>21:0868</v>
      </c>
      <c r="D83" s="1" t="str">
        <f t="shared" si="9"/>
        <v>21:0245</v>
      </c>
      <c r="E83" t="s">
        <v>483</v>
      </c>
      <c r="F83" t="s">
        <v>881</v>
      </c>
      <c r="H83">
        <v>76.1255424</v>
      </c>
      <c r="I83">
        <v>-99.783276400000005</v>
      </c>
      <c r="J83" s="1" t="str">
        <f t="shared" si="10"/>
        <v>NGR bulk stream sediment</v>
      </c>
      <c r="K83" s="1" t="str">
        <f t="shared" si="7"/>
        <v>-80 mesh (177 µm) (Bathurst Is., 1996)</v>
      </c>
      <c r="O83">
        <v>1</v>
      </c>
      <c r="P83" t="s">
        <v>89</v>
      </c>
      <c r="Q83" t="s">
        <v>56</v>
      </c>
      <c r="R83" t="s">
        <v>218</v>
      </c>
      <c r="S83" t="s">
        <v>882</v>
      </c>
      <c r="T83" t="s">
        <v>125</v>
      </c>
      <c r="U83" t="s">
        <v>94</v>
      </c>
      <c r="V83" t="s">
        <v>63</v>
      </c>
      <c r="W83" t="s">
        <v>393</v>
      </c>
      <c r="X83" t="s">
        <v>60</v>
      </c>
      <c r="Y83" t="s">
        <v>752</v>
      </c>
      <c r="Z83" t="s">
        <v>63</v>
      </c>
      <c r="AA83" t="s">
        <v>64</v>
      </c>
      <c r="AB83" t="s">
        <v>56</v>
      </c>
      <c r="AC83" t="s">
        <v>63</v>
      </c>
      <c r="AD83" t="s">
        <v>314</v>
      </c>
      <c r="AE83" t="s">
        <v>143</v>
      </c>
      <c r="AF83" t="s">
        <v>209</v>
      </c>
      <c r="AG83" t="s">
        <v>153</v>
      </c>
      <c r="AH83" t="s">
        <v>207</v>
      </c>
      <c r="AI83" t="s">
        <v>70</v>
      </c>
      <c r="AJ83" t="s">
        <v>71</v>
      </c>
      <c r="AK83" t="s">
        <v>72</v>
      </c>
      <c r="AL83" t="s">
        <v>73</v>
      </c>
      <c r="AM83" t="s">
        <v>131</v>
      </c>
      <c r="AN83" t="s">
        <v>126</v>
      </c>
      <c r="AO83" t="s">
        <v>60</v>
      </c>
      <c r="AP83" t="s">
        <v>883</v>
      </c>
      <c r="AQ83" t="s">
        <v>103</v>
      </c>
      <c r="AR83" t="s">
        <v>289</v>
      </c>
      <c r="AS83" t="s">
        <v>163</v>
      </c>
      <c r="AT83" t="s">
        <v>76</v>
      </c>
      <c r="AU83" t="s">
        <v>271</v>
      </c>
      <c r="AV83" t="s">
        <v>230</v>
      </c>
      <c r="AW83" t="s">
        <v>176</v>
      </c>
      <c r="AX83" t="s">
        <v>568</v>
      </c>
      <c r="AY83" t="s">
        <v>884</v>
      </c>
    </row>
    <row r="84" spans="1:51" hidden="1" x14ac:dyDescent="0.3">
      <c r="A84" t="s">
        <v>885</v>
      </c>
      <c r="B84" t="s">
        <v>886</v>
      </c>
      <c r="C84" s="1" t="str">
        <f t="shared" si="8"/>
        <v>21:0868</v>
      </c>
      <c r="D84" s="1" t="str">
        <f t="shared" si="9"/>
        <v>21:0245</v>
      </c>
      <c r="E84" t="s">
        <v>493</v>
      </c>
      <c r="F84" t="s">
        <v>887</v>
      </c>
      <c r="H84">
        <v>76.125481800000003</v>
      </c>
      <c r="I84">
        <v>-99.802065799999994</v>
      </c>
      <c r="J84" s="1" t="str">
        <f t="shared" si="10"/>
        <v>NGR bulk stream sediment</v>
      </c>
      <c r="K84" s="1" t="str">
        <f t="shared" si="7"/>
        <v>-80 mesh (177 µm) (Bathurst Is., 1996)</v>
      </c>
      <c r="O84">
        <v>1</v>
      </c>
      <c r="P84" t="s">
        <v>91</v>
      </c>
      <c r="Q84" t="s">
        <v>56</v>
      </c>
      <c r="R84" t="s">
        <v>147</v>
      </c>
      <c r="S84" t="s">
        <v>219</v>
      </c>
      <c r="T84" t="s">
        <v>592</v>
      </c>
      <c r="U84" t="s">
        <v>271</v>
      </c>
      <c r="V84" t="s">
        <v>63</v>
      </c>
      <c r="W84" t="s">
        <v>67</v>
      </c>
      <c r="X84" t="s">
        <v>76</v>
      </c>
      <c r="Y84" t="s">
        <v>888</v>
      </c>
      <c r="Z84" t="s">
        <v>99</v>
      </c>
      <c r="AA84" t="s">
        <v>64</v>
      </c>
      <c r="AB84" t="s">
        <v>56</v>
      </c>
      <c r="AC84" t="s">
        <v>76</v>
      </c>
      <c r="AD84" t="s">
        <v>383</v>
      </c>
      <c r="AE84" t="s">
        <v>143</v>
      </c>
      <c r="AF84" t="s">
        <v>312</v>
      </c>
      <c r="AG84" t="s">
        <v>271</v>
      </c>
      <c r="AH84" t="s">
        <v>275</v>
      </c>
      <c r="AI84" t="s">
        <v>70</v>
      </c>
      <c r="AJ84" t="s">
        <v>71</v>
      </c>
      <c r="AK84" t="s">
        <v>72</v>
      </c>
      <c r="AL84" t="s">
        <v>73</v>
      </c>
      <c r="AM84" t="s">
        <v>434</v>
      </c>
      <c r="AN84" t="s">
        <v>93</v>
      </c>
      <c r="AO84" t="s">
        <v>64</v>
      </c>
      <c r="AP84" t="s">
        <v>412</v>
      </c>
      <c r="AQ84" t="s">
        <v>103</v>
      </c>
      <c r="AR84" t="s">
        <v>298</v>
      </c>
      <c r="AS84" t="s">
        <v>336</v>
      </c>
      <c r="AT84" t="s">
        <v>169</v>
      </c>
      <c r="AU84" t="s">
        <v>130</v>
      </c>
      <c r="AV84" t="s">
        <v>152</v>
      </c>
      <c r="AW84" t="s">
        <v>225</v>
      </c>
      <c r="AX84" t="s">
        <v>531</v>
      </c>
      <c r="AY84" t="s">
        <v>889</v>
      </c>
    </row>
    <row r="85" spans="1:51" hidden="1" x14ac:dyDescent="0.3">
      <c r="A85" t="s">
        <v>890</v>
      </c>
      <c r="B85" t="s">
        <v>891</v>
      </c>
      <c r="C85" s="1" t="str">
        <f t="shared" si="8"/>
        <v>21:0868</v>
      </c>
      <c r="D85" s="1" t="str">
        <f t="shared" si="9"/>
        <v>21:0245</v>
      </c>
      <c r="E85" t="s">
        <v>501</v>
      </c>
      <c r="F85" t="s">
        <v>892</v>
      </c>
      <c r="H85">
        <v>76.129888300000005</v>
      </c>
      <c r="I85">
        <v>-99.949044599999993</v>
      </c>
      <c r="J85" s="1" t="str">
        <f t="shared" si="10"/>
        <v>NGR bulk stream sediment</v>
      </c>
      <c r="K85" s="1" t="str">
        <f t="shared" si="7"/>
        <v>-80 mesh (177 µm) (Bathurst Is., 1996)</v>
      </c>
      <c r="O85">
        <v>1</v>
      </c>
      <c r="P85" t="s">
        <v>113</v>
      </c>
      <c r="Q85" t="s">
        <v>56</v>
      </c>
      <c r="R85" t="s">
        <v>467</v>
      </c>
      <c r="S85" t="s">
        <v>252</v>
      </c>
      <c r="T85" t="s">
        <v>94</v>
      </c>
      <c r="U85" t="s">
        <v>118</v>
      </c>
      <c r="V85" t="s">
        <v>94</v>
      </c>
      <c r="W85" t="s">
        <v>170</v>
      </c>
      <c r="X85" t="s">
        <v>60</v>
      </c>
      <c r="Y85" t="s">
        <v>804</v>
      </c>
      <c r="Z85" t="s">
        <v>63</v>
      </c>
      <c r="AA85" t="s">
        <v>64</v>
      </c>
      <c r="AB85" t="s">
        <v>56</v>
      </c>
      <c r="AC85" t="s">
        <v>140</v>
      </c>
      <c r="AD85" t="s">
        <v>893</v>
      </c>
      <c r="AE85" t="s">
        <v>92</v>
      </c>
      <c r="AF85" t="s">
        <v>166</v>
      </c>
      <c r="AG85" t="s">
        <v>358</v>
      </c>
      <c r="AH85" t="s">
        <v>100</v>
      </c>
      <c r="AI85" t="s">
        <v>70</v>
      </c>
      <c r="AJ85" t="s">
        <v>71</v>
      </c>
      <c r="AK85" t="s">
        <v>72</v>
      </c>
      <c r="AL85" t="s">
        <v>130</v>
      </c>
      <c r="AM85" t="s">
        <v>63</v>
      </c>
      <c r="AN85" t="s">
        <v>403</v>
      </c>
      <c r="AO85" t="s">
        <v>64</v>
      </c>
      <c r="AP85" t="s">
        <v>894</v>
      </c>
      <c r="AQ85" t="s">
        <v>357</v>
      </c>
      <c r="AR85" t="s">
        <v>524</v>
      </c>
      <c r="AS85" t="s">
        <v>163</v>
      </c>
      <c r="AT85" t="s">
        <v>147</v>
      </c>
      <c r="AU85" t="s">
        <v>271</v>
      </c>
      <c r="AV85" t="s">
        <v>174</v>
      </c>
      <c r="AW85" t="s">
        <v>125</v>
      </c>
      <c r="AX85" t="s">
        <v>651</v>
      </c>
      <c r="AY85" t="s">
        <v>895</v>
      </c>
    </row>
    <row r="86" spans="1:51" hidden="1" x14ac:dyDescent="0.3">
      <c r="A86" t="s">
        <v>896</v>
      </c>
      <c r="B86" t="s">
        <v>897</v>
      </c>
      <c r="C86" s="1" t="str">
        <f t="shared" si="8"/>
        <v>21:0868</v>
      </c>
      <c r="D86" s="1" t="str">
        <f t="shared" si="9"/>
        <v>21:0245</v>
      </c>
      <c r="E86" t="s">
        <v>512</v>
      </c>
      <c r="F86" t="s">
        <v>898</v>
      </c>
      <c r="H86">
        <v>76.156787199999997</v>
      </c>
      <c r="I86">
        <v>-99.998632900000004</v>
      </c>
      <c r="J86" s="1" t="str">
        <f t="shared" si="10"/>
        <v>NGR bulk stream sediment</v>
      </c>
      <c r="K86" s="1" t="str">
        <f t="shared" si="7"/>
        <v>-80 mesh (177 µm) (Bathurst Is., 1996)</v>
      </c>
      <c r="O86">
        <v>1</v>
      </c>
      <c r="P86" t="s">
        <v>89</v>
      </c>
      <c r="Q86" t="s">
        <v>56</v>
      </c>
      <c r="R86" t="s">
        <v>328</v>
      </c>
      <c r="S86" t="s">
        <v>899</v>
      </c>
      <c r="T86" t="s">
        <v>76</v>
      </c>
      <c r="U86" t="s">
        <v>63</v>
      </c>
      <c r="V86" t="s">
        <v>94</v>
      </c>
      <c r="W86" t="s">
        <v>324</v>
      </c>
      <c r="X86" t="s">
        <v>60</v>
      </c>
      <c r="Y86" t="s">
        <v>141</v>
      </c>
      <c r="Z86" t="s">
        <v>94</v>
      </c>
      <c r="AA86" t="s">
        <v>64</v>
      </c>
      <c r="AB86" t="s">
        <v>56</v>
      </c>
      <c r="AC86" t="s">
        <v>75</v>
      </c>
      <c r="AD86" t="s">
        <v>900</v>
      </c>
      <c r="AE86" t="s">
        <v>143</v>
      </c>
      <c r="AF86" t="s">
        <v>414</v>
      </c>
      <c r="AG86" t="s">
        <v>225</v>
      </c>
      <c r="AH86" t="s">
        <v>309</v>
      </c>
      <c r="AI86" t="s">
        <v>70</v>
      </c>
      <c r="AJ86" t="s">
        <v>71</v>
      </c>
      <c r="AK86" t="s">
        <v>72</v>
      </c>
      <c r="AL86" t="s">
        <v>73</v>
      </c>
      <c r="AM86" t="s">
        <v>226</v>
      </c>
      <c r="AN86" t="s">
        <v>265</v>
      </c>
      <c r="AO86" t="s">
        <v>64</v>
      </c>
      <c r="AP86" t="s">
        <v>901</v>
      </c>
      <c r="AQ86" t="s">
        <v>357</v>
      </c>
      <c r="AR86" t="s">
        <v>67</v>
      </c>
      <c r="AS86" t="s">
        <v>336</v>
      </c>
      <c r="AT86" t="s">
        <v>76</v>
      </c>
      <c r="AU86" t="s">
        <v>258</v>
      </c>
      <c r="AV86" t="s">
        <v>152</v>
      </c>
      <c r="AW86" t="s">
        <v>225</v>
      </c>
      <c r="AX86" t="s">
        <v>177</v>
      </c>
      <c r="AY86" t="s">
        <v>902</v>
      </c>
    </row>
    <row r="87" spans="1:51" hidden="1" x14ac:dyDescent="0.3">
      <c r="A87" t="s">
        <v>903</v>
      </c>
      <c r="B87" t="s">
        <v>904</v>
      </c>
      <c r="C87" s="1" t="str">
        <f t="shared" si="8"/>
        <v>21:0868</v>
      </c>
      <c r="D87" s="1" t="str">
        <f t="shared" si="9"/>
        <v>21:0245</v>
      </c>
      <c r="E87" t="s">
        <v>512</v>
      </c>
      <c r="F87" t="s">
        <v>905</v>
      </c>
      <c r="H87">
        <v>76.156787199999997</v>
      </c>
      <c r="I87">
        <v>-99.998632900000004</v>
      </c>
      <c r="J87" s="1" t="str">
        <f t="shared" si="10"/>
        <v>NGR bulk stream sediment</v>
      </c>
      <c r="K87" s="1" t="str">
        <f t="shared" ref="K87:K107" si="11">HYPERLINK("http://geochem.nrcan.gc.ca/cdogs/content/kwd/kwd080099_e.htm", "-80 mesh (177 µm) (Bathurst Is., 1996)")</f>
        <v>-80 mesh (177 µm) (Bathurst Is., 1996)</v>
      </c>
      <c r="O87">
        <v>1</v>
      </c>
      <c r="P87" t="s">
        <v>118</v>
      </c>
      <c r="Q87" t="s">
        <v>56</v>
      </c>
      <c r="R87" t="s">
        <v>254</v>
      </c>
      <c r="S87" t="s">
        <v>906</v>
      </c>
      <c r="T87" t="s">
        <v>207</v>
      </c>
      <c r="U87" t="s">
        <v>163</v>
      </c>
      <c r="V87" t="s">
        <v>254</v>
      </c>
      <c r="W87" t="s">
        <v>209</v>
      </c>
      <c r="X87" t="s">
        <v>91</v>
      </c>
      <c r="Y87" t="s">
        <v>907</v>
      </c>
      <c r="Z87" t="s">
        <v>118</v>
      </c>
      <c r="AA87" t="s">
        <v>64</v>
      </c>
      <c r="AB87" t="s">
        <v>56</v>
      </c>
      <c r="AC87" t="s">
        <v>75</v>
      </c>
      <c r="AD87" t="s">
        <v>177</v>
      </c>
      <c r="AE87" t="s">
        <v>711</v>
      </c>
      <c r="AF87" t="s">
        <v>772</v>
      </c>
      <c r="AG87" t="s">
        <v>300</v>
      </c>
      <c r="AH87" t="s">
        <v>183</v>
      </c>
      <c r="AI87" t="s">
        <v>70</v>
      </c>
      <c r="AJ87" t="s">
        <v>71</v>
      </c>
      <c r="AK87" t="s">
        <v>72</v>
      </c>
      <c r="AL87" t="s">
        <v>152</v>
      </c>
      <c r="AM87" t="s">
        <v>168</v>
      </c>
      <c r="AN87" t="s">
        <v>118</v>
      </c>
      <c r="AO87" t="s">
        <v>64</v>
      </c>
      <c r="AP87" t="s">
        <v>404</v>
      </c>
      <c r="AQ87" t="s">
        <v>140</v>
      </c>
      <c r="AR87" t="s">
        <v>273</v>
      </c>
      <c r="AS87" t="s">
        <v>336</v>
      </c>
      <c r="AT87" t="s">
        <v>123</v>
      </c>
      <c r="AU87" t="s">
        <v>230</v>
      </c>
      <c r="AV87" t="s">
        <v>73</v>
      </c>
      <c r="AW87" t="s">
        <v>60</v>
      </c>
      <c r="AX87" t="s">
        <v>780</v>
      </c>
      <c r="AY87" t="s">
        <v>908</v>
      </c>
    </row>
    <row r="88" spans="1:51" hidden="1" x14ac:dyDescent="0.3">
      <c r="A88" t="s">
        <v>909</v>
      </c>
      <c r="B88" t="s">
        <v>910</v>
      </c>
      <c r="C88" s="1" t="str">
        <f t="shared" si="8"/>
        <v>21:0868</v>
      </c>
      <c r="D88" s="1" t="str">
        <f t="shared" si="9"/>
        <v>21:0245</v>
      </c>
      <c r="E88" t="s">
        <v>528</v>
      </c>
      <c r="F88" t="s">
        <v>911</v>
      </c>
      <c r="H88">
        <v>76.037703100000002</v>
      </c>
      <c r="I88">
        <v>-98.497540799999996</v>
      </c>
      <c r="J88" s="1" t="str">
        <f t="shared" si="10"/>
        <v>NGR bulk stream sediment</v>
      </c>
      <c r="K88" s="1" t="str">
        <f t="shared" si="11"/>
        <v>-80 mesh (177 µm) (Bathurst Is., 1996)</v>
      </c>
      <c r="O88">
        <v>1</v>
      </c>
      <c r="P88" t="s">
        <v>89</v>
      </c>
      <c r="Q88" t="s">
        <v>56</v>
      </c>
      <c r="R88" t="s">
        <v>309</v>
      </c>
      <c r="S88" t="s">
        <v>912</v>
      </c>
      <c r="T88" t="s">
        <v>270</v>
      </c>
      <c r="U88" t="s">
        <v>185</v>
      </c>
      <c r="V88" t="s">
        <v>94</v>
      </c>
      <c r="W88" t="s">
        <v>505</v>
      </c>
      <c r="X88" t="s">
        <v>60</v>
      </c>
      <c r="Y88" t="s">
        <v>327</v>
      </c>
      <c r="Z88" t="s">
        <v>288</v>
      </c>
      <c r="AA88" t="s">
        <v>64</v>
      </c>
      <c r="AB88" t="s">
        <v>56</v>
      </c>
      <c r="AC88" t="s">
        <v>113</v>
      </c>
      <c r="AD88" t="s">
        <v>314</v>
      </c>
      <c r="AE88" t="s">
        <v>367</v>
      </c>
      <c r="AF88" t="s">
        <v>312</v>
      </c>
      <c r="AG88" t="s">
        <v>271</v>
      </c>
      <c r="AH88" t="s">
        <v>238</v>
      </c>
      <c r="AI88" t="s">
        <v>70</v>
      </c>
      <c r="AJ88" t="s">
        <v>71</v>
      </c>
      <c r="AK88" t="s">
        <v>72</v>
      </c>
      <c r="AL88" t="s">
        <v>189</v>
      </c>
      <c r="AM88" t="s">
        <v>254</v>
      </c>
      <c r="AN88" t="s">
        <v>146</v>
      </c>
      <c r="AO88" t="s">
        <v>60</v>
      </c>
      <c r="AP88" t="s">
        <v>269</v>
      </c>
      <c r="AQ88" t="s">
        <v>273</v>
      </c>
      <c r="AR88" t="s">
        <v>848</v>
      </c>
      <c r="AS88" t="s">
        <v>171</v>
      </c>
      <c r="AT88" t="s">
        <v>275</v>
      </c>
      <c r="AU88" t="s">
        <v>81</v>
      </c>
      <c r="AV88" t="s">
        <v>73</v>
      </c>
      <c r="AW88" t="s">
        <v>126</v>
      </c>
      <c r="AX88" t="s">
        <v>175</v>
      </c>
      <c r="AY88" t="s">
        <v>913</v>
      </c>
    </row>
    <row r="89" spans="1:51" hidden="1" x14ac:dyDescent="0.3">
      <c r="A89" t="s">
        <v>914</v>
      </c>
      <c r="B89" t="s">
        <v>915</v>
      </c>
      <c r="C89" s="1" t="str">
        <f t="shared" si="8"/>
        <v>21:0868</v>
      </c>
      <c r="D89" s="1" t="str">
        <f t="shared" si="9"/>
        <v>21:0245</v>
      </c>
      <c r="E89" t="s">
        <v>535</v>
      </c>
      <c r="F89" t="s">
        <v>916</v>
      </c>
      <c r="H89">
        <v>76.035972400000006</v>
      </c>
      <c r="I89">
        <v>-98.497044900000006</v>
      </c>
      <c r="J89" s="1" t="str">
        <f t="shared" si="10"/>
        <v>NGR bulk stream sediment</v>
      </c>
      <c r="K89" s="1" t="str">
        <f t="shared" si="11"/>
        <v>-80 mesh (177 µm) (Bathurst Is., 1996)</v>
      </c>
      <c r="O89">
        <v>1</v>
      </c>
      <c r="P89" t="s">
        <v>89</v>
      </c>
      <c r="Q89" t="s">
        <v>56</v>
      </c>
      <c r="R89" t="s">
        <v>173</v>
      </c>
      <c r="S89" t="s">
        <v>917</v>
      </c>
      <c r="T89" t="s">
        <v>300</v>
      </c>
      <c r="U89" t="s">
        <v>113</v>
      </c>
      <c r="V89" t="s">
        <v>118</v>
      </c>
      <c r="W89" t="s">
        <v>918</v>
      </c>
      <c r="X89" t="s">
        <v>64</v>
      </c>
      <c r="Y89" t="s">
        <v>739</v>
      </c>
      <c r="Z89" t="s">
        <v>105</v>
      </c>
      <c r="AA89" t="s">
        <v>64</v>
      </c>
      <c r="AB89" t="s">
        <v>56</v>
      </c>
      <c r="AC89" t="s">
        <v>64</v>
      </c>
      <c r="AD89" t="s">
        <v>919</v>
      </c>
      <c r="AE89" t="s">
        <v>143</v>
      </c>
      <c r="AF89" t="s">
        <v>172</v>
      </c>
      <c r="AG89" t="s">
        <v>174</v>
      </c>
      <c r="AH89" t="s">
        <v>146</v>
      </c>
      <c r="AI89" t="s">
        <v>70</v>
      </c>
      <c r="AJ89" t="s">
        <v>71</v>
      </c>
      <c r="AK89" t="s">
        <v>72</v>
      </c>
      <c r="AL89" t="s">
        <v>73</v>
      </c>
      <c r="AM89" t="s">
        <v>326</v>
      </c>
      <c r="AN89" t="s">
        <v>68</v>
      </c>
      <c r="AO89" t="s">
        <v>60</v>
      </c>
      <c r="AP89" t="s">
        <v>340</v>
      </c>
      <c r="AQ89" t="s">
        <v>80</v>
      </c>
      <c r="AR89" t="s">
        <v>79</v>
      </c>
      <c r="AS89" t="s">
        <v>336</v>
      </c>
      <c r="AT89" t="s">
        <v>147</v>
      </c>
      <c r="AU89" t="s">
        <v>258</v>
      </c>
      <c r="AV89" t="s">
        <v>73</v>
      </c>
      <c r="AW89" t="s">
        <v>225</v>
      </c>
      <c r="AX89" t="s">
        <v>850</v>
      </c>
      <c r="AY89" t="s">
        <v>920</v>
      </c>
    </row>
    <row r="90" spans="1:51" hidden="1" x14ac:dyDescent="0.3">
      <c r="A90" t="s">
        <v>921</v>
      </c>
      <c r="B90" t="s">
        <v>922</v>
      </c>
      <c r="C90" s="1" t="str">
        <f t="shared" si="8"/>
        <v>21:0868</v>
      </c>
      <c r="D90" s="1" t="str">
        <f t="shared" si="9"/>
        <v>21:0245</v>
      </c>
      <c r="E90" t="s">
        <v>545</v>
      </c>
      <c r="F90" t="s">
        <v>923</v>
      </c>
      <c r="H90">
        <v>76.057206100000002</v>
      </c>
      <c r="I90">
        <v>-98.387801800000005</v>
      </c>
      <c r="J90" s="1" t="str">
        <f t="shared" si="10"/>
        <v>NGR bulk stream sediment</v>
      </c>
      <c r="K90" s="1" t="str">
        <f t="shared" si="11"/>
        <v>-80 mesh (177 µm) (Bathurst Is., 1996)</v>
      </c>
      <c r="O90">
        <v>1</v>
      </c>
      <c r="P90" t="s">
        <v>94</v>
      </c>
      <c r="Q90" t="s">
        <v>56</v>
      </c>
      <c r="R90" t="s">
        <v>592</v>
      </c>
      <c r="S90" t="s">
        <v>184</v>
      </c>
      <c r="T90" t="s">
        <v>100</v>
      </c>
      <c r="U90" t="s">
        <v>185</v>
      </c>
      <c r="V90" t="s">
        <v>118</v>
      </c>
      <c r="W90" t="s">
        <v>209</v>
      </c>
      <c r="X90" t="s">
        <v>271</v>
      </c>
      <c r="Y90" t="s">
        <v>924</v>
      </c>
      <c r="Z90" t="s">
        <v>357</v>
      </c>
      <c r="AA90" t="s">
        <v>64</v>
      </c>
      <c r="AB90" t="s">
        <v>56</v>
      </c>
      <c r="AC90" t="s">
        <v>76</v>
      </c>
      <c r="AD90" t="s">
        <v>584</v>
      </c>
      <c r="AE90" t="s">
        <v>143</v>
      </c>
      <c r="AF90" t="s">
        <v>325</v>
      </c>
      <c r="AG90" t="s">
        <v>174</v>
      </c>
      <c r="AH90" t="s">
        <v>93</v>
      </c>
      <c r="AI90" t="s">
        <v>70</v>
      </c>
      <c r="AJ90" t="s">
        <v>71</v>
      </c>
      <c r="AK90" t="s">
        <v>72</v>
      </c>
      <c r="AL90" t="s">
        <v>258</v>
      </c>
      <c r="AM90" t="s">
        <v>368</v>
      </c>
      <c r="AN90" t="s">
        <v>147</v>
      </c>
      <c r="AO90" t="s">
        <v>64</v>
      </c>
      <c r="AP90" t="s">
        <v>351</v>
      </c>
      <c r="AQ90" t="s">
        <v>204</v>
      </c>
      <c r="AR90" t="s">
        <v>67</v>
      </c>
      <c r="AS90" t="s">
        <v>55</v>
      </c>
      <c r="AT90" t="s">
        <v>147</v>
      </c>
      <c r="AU90" t="s">
        <v>230</v>
      </c>
      <c r="AV90" t="s">
        <v>73</v>
      </c>
      <c r="AW90" t="s">
        <v>225</v>
      </c>
      <c r="AX90" t="s">
        <v>558</v>
      </c>
      <c r="AY90" t="s">
        <v>925</v>
      </c>
    </row>
    <row r="91" spans="1:51" hidden="1" x14ac:dyDescent="0.3">
      <c r="A91" t="s">
        <v>926</v>
      </c>
      <c r="B91" t="s">
        <v>927</v>
      </c>
      <c r="C91" s="1" t="str">
        <f t="shared" si="8"/>
        <v>21:0868</v>
      </c>
      <c r="D91" s="1" t="str">
        <f t="shared" si="9"/>
        <v>21:0245</v>
      </c>
      <c r="E91" t="s">
        <v>553</v>
      </c>
      <c r="F91" t="s">
        <v>928</v>
      </c>
      <c r="H91">
        <v>76.0856469</v>
      </c>
      <c r="I91">
        <v>-98.207412300000001</v>
      </c>
      <c r="J91" s="1" t="str">
        <f t="shared" si="10"/>
        <v>NGR bulk stream sediment</v>
      </c>
      <c r="K91" s="1" t="str">
        <f t="shared" si="11"/>
        <v>-80 mesh (177 µm) (Bathurst Is., 1996)</v>
      </c>
      <c r="O91">
        <v>1</v>
      </c>
      <c r="P91" t="s">
        <v>118</v>
      </c>
      <c r="Q91" t="s">
        <v>56</v>
      </c>
      <c r="R91" t="s">
        <v>94</v>
      </c>
      <c r="S91" t="s">
        <v>161</v>
      </c>
      <c r="T91" t="s">
        <v>242</v>
      </c>
      <c r="U91" t="s">
        <v>254</v>
      </c>
      <c r="V91" t="s">
        <v>94</v>
      </c>
      <c r="W91" t="s">
        <v>269</v>
      </c>
      <c r="X91" t="s">
        <v>60</v>
      </c>
      <c r="Y91" t="s">
        <v>929</v>
      </c>
      <c r="Z91" t="s">
        <v>193</v>
      </c>
      <c r="AA91" t="s">
        <v>64</v>
      </c>
      <c r="AB91" t="s">
        <v>56</v>
      </c>
      <c r="AC91" t="s">
        <v>64</v>
      </c>
      <c r="AD91" t="s">
        <v>297</v>
      </c>
      <c r="AE91" t="s">
        <v>380</v>
      </c>
      <c r="AF91" t="s">
        <v>273</v>
      </c>
      <c r="AG91" t="s">
        <v>271</v>
      </c>
      <c r="AH91" t="s">
        <v>307</v>
      </c>
      <c r="AI91" t="s">
        <v>70</v>
      </c>
      <c r="AJ91" t="s">
        <v>71</v>
      </c>
      <c r="AK91" t="s">
        <v>72</v>
      </c>
      <c r="AL91" t="s">
        <v>73</v>
      </c>
      <c r="AM91" t="s">
        <v>75</v>
      </c>
      <c r="AN91" t="s">
        <v>125</v>
      </c>
      <c r="AO91" t="s">
        <v>118</v>
      </c>
      <c r="AP91" t="s">
        <v>369</v>
      </c>
      <c r="AQ91" t="s">
        <v>325</v>
      </c>
      <c r="AR91" t="s">
        <v>61</v>
      </c>
      <c r="AS91" t="s">
        <v>103</v>
      </c>
      <c r="AT91" t="s">
        <v>218</v>
      </c>
      <c r="AU91" t="s">
        <v>258</v>
      </c>
      <c r="AV91" t="s">
        <v>258</v>
      </c>
      <c r="AW91" t="s">
        <v>358</v>
      </c>
      <c r="AX91" t="s">
        <v>405</v>
      </c>
      <c r="AY91" t="s">
        <v>930</v>
      </c>
    </row>
    <row r="92" spans="1:51" hidden="1" x14ac:dyDescent="0.3">
      <c r="A92" t="s">
        <v>931</v>
      </c>
      <c r="B92" t="s">
        <v>932</v>
      </c>
      <c r="C92" s="1" t="str">
        <f t="shared" si="8"/>
        <v>21:0868</v>
      </c>
      <c r="D92" s="1" t="str">
        <f t="shared" si="9"/>
        <v>21:0245</v>
      </c>
      <c r="E92" t="s">
        <v>562</v>
      </c>
      <c r="F92" t="s">
        <v>933</v>
      </c>
      <c r="H92">
        <v>76.102609000000001</v>
      </c>
      <c r="I92">
        <v>-98.254768999999996</v>
      </c>
      <c r="J92" s="1" t="str">
        <f t="shared" si="10"/>
        <v>NGR bulk stream sediment</v>
      </c>
      <c r="K92" s="1" t="str">
        <f t="shared" si="11"/>
        <v>-80 mesh (177 µm) (Bathurst Is., 1996)</v>
      </c>
      <c r="O92">
        <v>1</v>
      </c>
      <c r="P92" t="s">
        <v>89</v>
      </c>
      <c r="Q92" t="s">
        <v>56</v>
      </c>
      <c r="R92" t="s">
        <v>434</v>
      </c>
      <c r="S92" t="s">
        <v>590</v>
      </c>
      <c r="T92" t="s">
        <v>118</v>
      </c>
      <c r="U92" t="s">
        <v>254</v>
      </c>
      <c r="V92" t="s">
        <v>94</v>
      </c>
      <c r="W92" t="s">
        <v>934</v>
      </c>
      <c r="X92" t="s">
        <v>64</v>
      </c>
      <c r="Y92" t="s">
        <v>296</v>
      </c>
      <c r="Z92" t="s">
        <v>772</v>
      </c>
      <c r="AA92" t="s">
        <v>64</v>
      </c>
      <c r="AB92" t="s">
        <v>56</v>
      </c>
      <c r="AC92" t="s">
        <v>150</v>
      </c>
      <c r="AD92" t="s">
        <v>366</v>
      </c>
      <c r="AE92" t="s">
        <v>935</v>
      </c>
      <c r="AF92" t="s">
        <v>351</v>
      </c>
      <c r="AG92" t="s">
        <v>81</v>
      </c>
      <c r="AH92" t="s">
        <v>183</v>
      </c>
      <c r="AI92" t="s">
        <v>70</v>
      </c>
      <c r="AJ92" t="s">
        <v>71</v>
      </c>
      <c r="AK92" t="s">
        <v>72</v>
      </c>
      <c r="AL92" t="s">
        <v>73</v>
      </c>
      <c r="AM92" t="s">
        <v>105</v>
      </c>
      <c r="AN92" t="s">
        <v>76</v>
      </c>
      <c r="AO92" t="s">
        <v>64</v>
      </c>
      <c r="AP92" t="s">
        <v>323</v>
      </c>
      <c r="AQ92" t="s">
        <v>324</v>
      </c>
      <c r="AR92" t="s">
        <v>340</v>
      </c>
      <c r="AS92" t="s">
        <v>172</v>
      </c>
      <c r="AT92" t="s">
        <v>434</v>
      </c>
      <c r="AU92" t="s">
        <v>189</v>
      </c>
      <c r="AV92" t="s">
        <v>73</v>
      </c>
      <c r="AW92" t="s">
        <v>147</v>
      </c>
      <c r="AX92" t="s">
        <v>686</v>
      </c>
      <c r="AY92" t="s">
        <v>936</v>
      </c>
    </row>
    <row r="93" spans="1:51" hidden="1" x14ac:dyDescent="0.3">
      <c r="A93" t="s">
        <v>937</v>
      </c>
      <c r="B93" t="s">
        <v>938</v>
      </c>
      <c r="C93" s="1" t="str">
        <f t="shared" si="8"/>
        <v>21:0868</v>
      </c>
      <c r="D93" s="1" t="str">
        <f t="shared" si="9"/>
        <v>21:0245</v>
      </c>
      <c r="E93" t="s">
        <v>572</v>
      </c>
      <c r="F93" t="s">
        <v>939</v>
      </c>
      <c r="H93">
        <v>76.286898300000004</v>
      </c>
      <c r="I93">
        <v>-98.424878000000007</v>
      </c>
      <c r="J93" s="1" t="str">
        <f t="shared" si="10"/>
        <v>NGR bulk stream sediment</v>
      </c>
      <c r="K93" s="1" t="str">
        <f t="shared" si="11"/>
        <v>-80 mesh (177 µm) (Bathurst Is., 1996)</v>
      </c>
      <c r="O93">
        <v>1</v>
      </c>
      <c r="P93" t="s">
        <v>76</v>
      </c>
      <c r="Q93" t="s">
        <v>56</v>
      </c>
      <c r="R93" t="s">
        <v>242</v>
      </c>
      <c r="S93" t="s">
        <v>58</v>
      </c>
      <c r="T93" t="s">
        <v>99</v>
      </c>
      <c r="U93" t="s">
        <v>113</v>
      </c>
      <c r="V93" t="s">
        <v>113</v>
      </c>
      <c r="W93" t="s">
        <v>61</v>
      </c>
      <c r="X93" t="s">
        <v>60</v>
      </c>
      <c r="Y93" t="s">
        <v>940</v>
      </c>
      <c r="Z93" t="s">
        <v>185</v>
      </c>
      <c r="AA93" t="s">
        <v>64</v>
      </c>
      <c r="AB93" t="s">
        <v>56</v>
      </c>
      <c r="AC93" t="s">
        <v>91</v>
      </c>
      <c r="AD93" t="s">
        <v>584</v>
      </c>
      <c r="AE93" t="s">
        <v>143</v>
      </c>
      <c r="AF93" t="s">
        <v>266</v>
      </c>
      <c r="AG93" t="s">
        <v>258</v>
      </c>
      <c r="AH93" t="s">
        <v>446</v>
      </c>
      <c r="AI93" t="s">
        <v>70</v>
      </c>
      <c r="AJ93" t="s">
        <v>71</v>
      </c>
      <c r="AK93" t="s">
        <v>72</v>
      </c>
      <c r="AL93" t="s">
        <v>230</v>
      </c>
      <c r="AM93" t="s">
        <v>666</v>
      </c>
      <c r="AN93" t="s">
        <v>126</v>
      </c>
      <c r="AO93" t="s">
        <v>64</v>
      </c>
      <c r="AP93" t="s">
        <v>209</v>
      </c>
      <c r="AQ93" t="s">
        <v>78</v>
      </c>
      <c r="AR93" t="s">
        <v>351</v>
      </c>
      <c r="AS93" t="s">
        <v>55</v>
      </c>
      <c r="AT93" t="s">
        <v>218</v>
      </c>
      <c r="AU93" t="s">
        <v>130</v>
      </c>
      <c r="AV93" t="s">
        <v>230</v>
      </c>
      <c r="AW93" t="s">
        <v>126</v>
      </c>
      <c r="AX93" t="s">
        <v>232</v>
      </c>
      <c r="AY93" t="s">
        <v>941</v>
      </c>
    </row>
    <row r="94" spans="1:51" hidden="1" x14ac:dyDescent="0.3">
      <c r="A94" t="s">
        <v>942</v>
      </c>
      <c r="B94" t="s">
        <v>943</v>
      </c>
      <c r="C94" s="1" t="str">
        <f t="shared" si="8"/>
        <v>21:0868</v>
      </c>
      <c r="D94" s="1" t="str">
        <f t="shared" si="9"/>
        <v>21:0245</v>
      </c>
      <c r="E94" t="s">
        <v>578</v>
      </c>
      <c r="F94" t="s">
        <v>944</v>
      </c>
      <c r="H94">
        <v>76.318593500000006</v>
      </c>
      <c r="I94">
        <v>-98.371415200000001</v>
      </c>
      <c r="J94" s="1" t="str">
        <f t="shared" si="10"/>
        <v>NGR bulk stream sediment</v>
      </c>
      <c r="K94" s="1" t="str">
        <f t="shared" si="11"/>
        <v>-80 mesh (177 µm) (Bathurst Is., 1996)</v>
      </c>
      <c r="O94">
        <v>1</v>
      </c>
      <c r="P94" t="s">
        <v>91</v>
      </c>
      <c r="Q94" t="s">
        <v>56</v>
      </c>
      <c r="R94" t="s">
        <v>106</v>
      </c>
      <c r="S94" t="s">
        <v>404</v>
      </c>
      <c r="T94" t="s">
        <v>226</v>
      </c>
      <c r="U94" t="s">
        <v>55</v>
      </c>
      <c r="V94" t="s">
        <v>76</v>
      </c>
      <c r="W94" t="s">
        <v>57</v>
      </c>
      <c r="X94" t="s">
        <v>64</v>
      </c>
      <c r="Y94" t="s">
        <v>945</v>
      </c>
      <c r="Z94" t="s">
        <v>91</v>
      </c>
      <c r="AA94" t="s">
        <v>64</v>
      </c>
      <c r="AB94" t="s">
        <v>56</v>
      </c>
      <c r="AC94" t="s">
        <v>60</v>
      </c>
      <c r="AD94" t="s">
        <v>778</v>
      </c>
      <c r="AE94" t="s">
        <v>143</v>
      </c>
      <c r="AF94" t="s">
        <v>124</v>
      </c>
      <c r="AG94" t="s">
        <v>167</v>
      </c>
      <c r="AH94" t="s">
        <v>176</v>
      </c>
      <c r="AI94" t="s">
        <v>70</v>
      </c>
      <c r="AJ94" t="s">
        <v>71</v>
      </c>
      <c r="AK94" t="s">
        <v>72</v>
      </c>
      <c r="AL94" t="s">
        <v>73</v>
      </c>
      <c r="AM94" t="s">
        <v>299</v>
      </c>
      <c r="AN94" t="s">
        <v>60</v>
      </c>
      <c r="AO94" t="s">
        <v>64</v>
      </c>
      <c r="AP94" t="s">
        <v>369</v>
      </c>
      <c r="AQ94" t="s">
        <v>254</v>
      </c>
      <c r="AR94" t="s">
        <v>57</v>
      </c>
      <c r="AS94" t="s">
        <v>185</v>
      </c>
      <c r="AT94" t="s">
        <v>212</v>
      </c>
      <c r="AU94" t="s">
        <v>479</v>
      </c>
      <c r="AV94" t="s">
        <v>73</v>
      </c>
      <c r="AW94" t="s">
        <v>271</v>
      </c>
      <c r="AX94" t="s">
        <v>366</v>
      </c>
      <c r="AY94" t="s">
        <v>946</v>
      </c>
    </row>
    <row r="95" spans="1:51" hidden="1" x14ac:dyDescent="0.3">
      <c r="A95" t="s">
        <v>947</v>
      </c>
      <c r="B95" t="s">
        <v>948</v>
      </c>
      <c r="C95" s="1" t="str">
        <f t="shared" si="8"/>
        <v>21:0868</v>
      </c>
      <c r="D95" s="1" t="str">
        <f t="shared" si="9"/>
        <v>21:0245</v>
      </c>
      <c r="E95" t="s">
        <v>588</v>
      </c>
      <c r="F95" t="s">
        <v>949</v>
      </c>
      <c r="H95">
        <v>76.315156000000002</v>
      </c>
      <c r="I95">
        <v>-98.394707100000005</v>
      </c>
      <c r="J95" s="1" t="str">
        <f t="shared" si="10"/>
        <v>NGR bulk stream sediment</v>
      </c>
      <c r="K95" s="1" t="str">
        <f t="shared" si="11"/>
        <v>-80 mesh (177 µm) (Bathurst Is., 1996)</v>
      </c>
      <c r="O95">
        <v>1</v>
      </c>
      <c r="P95" t="s">
        <v>89</v>
      </c>
      <c r="Q95" t="s">
        <v>56</v>
      </c>
      <c r="R95" t="s">
        <v>242</v>
      </c>
      <c r="S95" t="s">
        <v>138</v>
      </c>
      <c r="T95" t="s">
        <v>826</v>
      </c>
      <c r="U95" t="s">
        <v>118</v>
      </c>
      <c r="V95" t="s">
        <v>185</v>
      </c>
      <c r="W95" t="s">
        <v>351</v>
      </c>
      <c r="X95" t="s">
        <v>60</v>
      </c>
      <c r="Y95" t="s">
        <v>60</v>
      </c>
      <c r="Z95" t="s">
        <v>63</v>
      </c>
      <c r="AA95" t="s">
        <v>64</v>
      </c>
      <c r="AB95" t="s">
        <v>56</v>
      </c>
      <c r="AC95" t="s">
        <v>64</v>
      </c>
      <c r="AD95" t="s">
        <v>539</v>
      </c>
      <c r="AE95" t="s">
        <v>143</v>
      </c>
      <c r="AF95" t="s">
        <v>401</v>
      </c>
      <c r="AG95" t="s">
        <v>174</v>
      </c>
      <c r="AH95" t="s">
        <v>434</v>
      </c>
      <c r="AI95" t="s">
        <v>70</v>
      </c>
      <c r="AJ95" t="s">
        <v>71</v>
      </c>
      <c r="AK95" t="s">
        <v>72</v>
      </c>
      <c r="AL95" t="s">
        <v>73</v>
      </c>
      <c r="AM95" t="s">
        <v>467</v>
      </c>
      <c r="AN95" t="s">
        <v>592</v>
      </c>
      <c r="AO95" t="s">
        <v>64</v>
      </c>
      <c r="AP95" t="s">
        <v>188</v>
      </c>
      <c r="AQ95" t="s">
        <v>80</v>
      </c>
      <c r="AR95" t="s">
        <v>298</v>
      </c>
      <c r="AS95" t="s">
        <v>105</v>
      </c>
      <c r="AT95" t="s">
        <v>242</v>
      </c>
      <c r="AU95" t="s">
        <v>271</v>
      </c>
      <c r="AV95" t="s">
        <v>230</v>
      </c>
      <c r="AW95" t="s">
        <v>151</v>
      </c>
      <c r="AX95" t="s">
        <v>950</v>
      </c>
      <c r="AY95" t="s">
        <v>951</v>
      </c>
    </row>
    <row r="96" spans="1:51" hidden="1" x14ac:dyDescent="0.3">
      <c r="A96" t="s">
        <v>952</v>
      </c>
      <c r="B96" t="s">
        <v>953</v>
      </c>
      <c r="C96" s="1" t="str">
        <f t="shared" si="8"/>
        <v>21:0868</v>
      </c>
      <c r="D96" s="1" t="str">
        <f t="shared" si="9"/>
        <v>21:0245</v>
      </c>
      <c r="E96" t="s">
        <v>596</v>
      </c>
      <c r="F96" t="s">
        <v>954</v>
      </c>
      <c r="H96">
        <v>76.469685100000007</v>
      </c>
      <c r="I96">
        <v>-98.194933899999995</v>
      </c>
      <c r="J96" s="1" t="str">
        <f t="shared" si="10"/>
        <v>NGR bulk stream sediment</v>
      </c>
      <c r="K96" s="1" t="str">
        <f t="shared" si="11"/>
        <v>-80 mesh (177 µm) (Bathurst Is., 1996)</v>
      </c>
      <c r="O96">
        <v>1</v>
      </c>
      <c r="P96" t="s">
        <v>89</v>
      </c>
      <c r="Q96" t="s">
        <v>56</v>
      </c>
      <c r="R96" t="s">
        <v>82</v>
      </c>
      <c r="S96" t="s">
        <v>400</v>
      </c>
      <c r="T96" t="s">
        <v>238</v>
      </c>
      <c r="U96" t="s">
        <v>113</v>
      </c>
      <c r="V96" t="s">
        <v>63</v>
      </c>
      <c r="W96" t="s">
        <v>67</v>
      </c>
      <c r="X96" t="s">
        <v>60</v>
      </c>
      <c r="Y96" t="s">
        <v>955</v>
      </c>
      <c r="Z96" t="s">
        <v>63</v>
      </c>
      <c r="AA96" t="s">
        <v>64</v>
      </c>
      <c r="AB96" t="s">
        <v>56</v>
      </c>
      <c r="AC96" t="s">
        <v>113</v>
      </c>
      <c r="AD96" t="s">
        <v>530</v>
      </c>
      <c r="AE96" t="s">
        <v>143</v>
      </c>
      <c r="AF96" t="s">
        <v>624</v>
      </c>
      <c r="AG96" t="s">
        <v>125</v>
      </c>
      <c r="AH96" t="s">
        <v>94</v>
      </c>
      <c r="AI96" t="s">
        <v>70</v>
      </c>
      <c r="AJ96" t="s">
        <v>71</v>
      </c>
      <c r="AK96" t="s">
        <v>72</v>
      </c>
      <c r="AL96" t="s">
        <v>73</v>
      </c>
      <c r="AM96" t="s">
        <v>129</v>
      </c>
      <c r="AN96" t="s">
        <v>251</v>
      </c>
      <c r="AO96" t="s">
        <v>64</v>
      </c>
      <c r="AP96" t="s">
        <v>861</v>
      </c>
      <c r="AQ96" t="s">
        <v>288</v>
      </c>
      <c r="AR96" t="s">
        <v>298</v>
      </c>
      <c r="AS96" t="s">
        <v>336</v>
      </c>
      <c r="AT96" t="s">
        <v>256</v>
      </c>
      <c r="AU96" t="s">
        <v>271</v>
      </c>
      <c r="AV96" t="s">
        <v>230</v>
      </c>
      <c r="AW96" t="s">
        <v>60</v>
      </c>
      <c r="AX96" t="s">
        <v>531</v>
      </c>
      <c r="AY96" t="s">
        <v>956</v>
      </c>
    </row>
    <row r="97" spans="1:51" hidden="1" x14ac:dyDescent="0.3">
      <c r="A97" t="s">
        <v>957</v>
      </c>
      <c r="B97" t="s">
        <v>958</v>
      </c>
      <c r="C97" s="1" t="str">
        <f t="shared" si="8"/>
        <v>21:0868</v>
      </c>
      <c r="D97" s="1" t="str">
        <f t="shared" si="9"/>
        <v>21:0245</v>
      </c>
      <c r="E97" t="s">
        <v>603</v>
      </c>
      <c r="F97" t="s">
        <v>959</v>
      </c>
      <c r="H97">
        <v>76.487723099999997</v>
      </c>
      <c r="I97">
        <v>-98.193917900000002</v>
      </c>
      <c r="J97" s="1" t="str">
        <f t="shared" si="10"/>
        <v>NGR bulk stream sediment</v>
      </c>
      <c r="K97" s="1" t="str">
        <f t="shared" si="11"/>
        <v>-80 mesh (177 µm) (Bathurst Is., 1996)</v>
      </c>
      <c r="O97">
        <v>1</v>
      </c>
      <c r="P97" t="s">
        <v>91</v>
      </c>
      <c r="Q97" t="s">
        <v>56</v>
      </c>
      <c r="R97" t="s">
        <v>592</v>
      </c>
      <c r="S97" t="s">
        <v>960</v>
      </c>
      <c r="T97" t="s">
        <v>100</v>
      </c>
      <c r="U97" t="s">
        <v>118</v>
      </c>
      <c r="V97" t="s">
        <v>118</v>
      </c>
      <c r="W97" t="s">
        <v>128</v>
      </c>
      <c r="X97" t="s">
        <v>60</v>
      </c>
      <c r="Y97" t="s">
        <v>804</v>
      </c>
      <c r="Z97" t="s">
        <v>99</v>
      </c>
      <c r="AA97" t="s">
        <v>64</v>
      </c>
      <c r="AB97" t="s">
        <v>56</v>
      </c>
      <c r="AC97" t="s">
        <v>118</v>
      </c>
      <c r="AD97" t="s">
        <v>205</v>
      </c>
      <c r="AE97" t="s">
        <v>143</v>
      </c>
      <c r="AF97" t="s">
        <v>370</v>
      </c>
      <c r="AG97" t="s">
        <v>130</v>
      </c>
      <c r="AH97" t="s">
        <v>218</v>
      </c>
      <c r="AI97" t="s">
        <v>70</v>
      </c>
      <c r="AJ97" t="s">
        <v>71</v>
      </c>
      <c r="AK97" t="s">
        <v>72</v>
      </c>
      <c r="AL97" t="s">
        <v>230</v>
      </c>
      <c r="AM97" t="s">
        <v>555</v>
      </c>
      <c r="AN97" t="s">
        <v>435</v>
      </c>
      <c r="AO97" t="s">
        <v>64</v>
      </c>
      <c r="AP97" t="s">
        <v>961</v>
      </c>
      <c r="AQ97" t="s">
        <v>288</v>
      </c>
      <c r="AR97" t="s">
        <v>79</v>
      </c>
      <c r="AS97" t="s">
        <v>163</v>
      </c>
      <c r="AT97" t="s">
        <v>256</v>
      </c>
      <c r="AU97" t="s">
        <v>258</v>
      </c>
      <c r="AV97" t="s">
        <v>152</v>
      </c>
      <c r="AW97" t="s">
        <v>231</v>
      </c>
      <c r="AX97" t="s">
        <v>459</v>
      </c>
      <c r="AY97" t="s">
        <v>962</v>
      </c>
    </row>
    <row r="98" spans="1:51" hidden="1" x14ac:dyDescent="0.3">
      <c r="A98" t="s">
        <v>963</v>
      </c>
      <c r="B98" t="s">
        <v>964</v>
      </c>
      <c r="C98" s="1" t="str">
        <f t="shared" si="8"/>
        <v>21:0868</v>
      </c>
      <c r="D98" s="1" t="str">
        <f t="shared" ref="D98:D129" si="12">HYPERLINK("http://geochem.nrcan.gc.ca/cdogs/content/svy/svy210245_e.htm", "21:0245")</f>
        <v>21:0245</v>
      </c>
      <c r="E98" t="s">
        <v>611</v>
      </c>
      <c r="F98" t="s">
        <v>965</v>
      </c>
      <c r="H98">
        <v>76.450712300000006</v>
      </c>
      <c r="I98">
        <v>-98.183955800000007</v>
      </c>
      <c r="J98" s="1" t="str">
        <f t="shared" ref="J98:J129" si="13">HYPERLINK("http://geochem.nrcan.gc.ca/cdogs/content/kwd/kwd020030_e.htm", "NGR bulk stream sediment")</f>
        <v>NGR bulk stream sediment</v>
      </c>
      <c r="K98" s="1" t="str">
        <f t="shared" si="11"/>
        <v>-80 mesh (177 µm) (Bathurst Is., 1996)</v>
      </c>
      <c r="O98">
        <v>1</v>
      </c>
      <c r="P98" t="s">
        <v>89</v>
      </c>
      <c r="Q98" t="s">
        <v>56</v>
      </c>
      <c r="R98" t="s">
        <v>125</v>
      </c>
      <c r="S98" t="s">
        <v>966</v>
      </c>
      <c r="T98" t="s">
        <v>118</v>
      </c>
      <c r="U98" t="s">
        <v>113</v>
      </c>
      <c r="V98" t="s">
        <v>118</v>
      </c>
      <c r="W98" t="s">
        <v>78</v>
      </c>
      <c r="X98" t="s">
        <v>64</v>
      </c>
      <c r="Y98" t="s">
        <v>120</v>
      </c>
      <c r="Z98" t="s">
        <v>150</v>
      </c>
      <c r="AA98" t="s">
        <v>64</v>
      </c>
      <c r="AB98" t="s">
        <v>56</v>
      </c>
      <c r="AC98" t="s">
        <v>91</v>
      </c>
      <c r="AD98" t="s">
        <v>366</v>
      </c>
      <c r="AE98" t="s">
        <v>143</v>
      </c>
      <c r="AF98" t="s">
        <v>399</v>
      </c>
      <c r="AG98" t="s">
        <v>230</v>
      </c>
      <c r="AH98" t="s">
        <v>101</v>
      </c>
      <c r="AI98" t="s">
        <v>70</v>
      </c>
      <c r="AJ98" t="s">
        <v>71</v>
      </c>
      <c r="AK98" t="s">
        <v>72</v>
      </c>
      <c r="AL98" t="s">
        <v>152</v>
      </c>
      <c r="AM98" t="s">
        <v>309</v>
      </c>
      <c r="AN98" t="s">
        <v>231</v>
      </c>
      <c r="AO98" t="s">
        <v>64</v>
      </c>
      <c r="AP98" t="s">
        <v>61</v>
      </c>
      <c r="AQ98" t="s">
        <v>57</v>
      </c>
      <c r="AR98" t="s">
        <v>607</v>
      </c>
      <c r="AS98" t="s">
        <v>149</v>
      </c>
      <c r="AT98" t="s">
        <v>126</v>
      </c>
      <c r="AU98" t="s">
        <v>230</v>
      </c>
      <c r="AV98" t="s">
        <v>73</v>
      </c>
      <c r="AW98" t="s">
        <v>212</v>
      </c>
      <c r="AX98" t="s">
        <v>967</v>
      </c>
      <c r="AY98" t="s">
        <v>968</v>
      </c>
    </row>
    <row r="99" spans="1:51" hidden="1" x14ac:dyDescent="0.3">
      <c r="A99" t="s">
        <v>969</v>
      </c>
      <c r="B99" t="s">
        <v>970</v>
      </c>
      <c r="C99" s="1" t="str">
        <f t="shared" si="8"/>
        <v>21:0868</v>
      </c>
      <c r="D99" s="1" t="str">
        <f t="shared" si="12"/>
        <v>21:0245</v>
      </c>
      <c r="E99" t="s">
        <v>618</v>
      </c>
      <c r="F99" t="s">
        <v>971</v>
      </c>
      <c r="H99">
        <v>76.321726100000006</v>
      </c>
      <c r="I99">
        <v>-99.876389700000004</v>
      </c>
      <c r="J99" s="1" t="str">
        <f t="shared" si="13"/>
        <v>NGR bulk stream sediment</v>
      </c>
      <c r="K99" s="1" t="str">
        <f t="shared" si="11"/>
        <v>-80 mesh (177 µm) (Bathurst Is., 1996)</v>
      </c>
      <c r="O99">
        <v>1</v>
      </c>
      <c r="P99" t="s">
        <v>89</v>
      </c>
      <c r="Q99" t="s">
        <v>56</v>
      </c>
      <c r="R99" t="s">
        <v>226</v>
      </c>
      <c r="S99" t="s">
        <v>972</v>
      </c>
      <c r="T99" t="s">
        <v>169</v>
      </c>
      <c r="U99" t="s">
        <v>94</v>
      </c>
      <c r="V99" t="s">
        <v>94</v>
      </c>
      <c r="W99" t="s">
        <v>79</v>
      </c>
      <c r="X99" t="s">
        <v>60</v>
      </c>
      <c r="Y99" t="s">
        <v>365</v>
      </c>
      <c r="Z99" t="s">
        <v>63</v>
      </c>
      <c r="AA99" t="s">
        <v>64</v>
      </c>
      <c r="AB99" t="s">
        <v>56</v>
      </c>
      <c r="AC99" t="s">
        <v>254</v>
      </c>
      <c r="AD99" t="s">
        <v>469</v>
      </c>
      <c r="AE99" t="s">
        <v>143</v>
      </c>
      <c r="AF99" t="s">
        <v>312</v>
      </c>
      <c r="AG99" t="s">
        <v>435</v>
      </c>
      <c r="AH99" t="s">
        <v>194</v>
      </c>
      <c r="AI99" t="s">
        <v>70</v>
      </c>
      <c r="AJ99" t="s">
        <v>71</v>
      </c>
      <c r="AK99" t="s">
        <v>72</v>
      </c>
      <c r="AL99" t="s">
        <v>73</v>
      </c>
      <c r="AM99" t="s">
        <v>514</v>
      </c>
      <c r="AN99" t="s">
        <v>118</v>
      </c>
      <c r="AO99" t="s">
        <v>64</v>
      </c>
      <c r="AP99" t="s">
        <v>753</v>
      </c>
      <c r="AQ99" t="s">
        <v>357</v>
      </c>
      <c r="AR99" t="s">
        <v>524</v>
      </c>
      <c r="AS99" t="s">
        <v>163</v>
      </c>
      <c r="AT99" t="s">
        <v>251</v>
      </c>
      <c r="AU99" t="s">
        <v>258</v>
      </c>
      <c r="AV99" t="s">
        <v>175</v>
      </c>
      <c r="AW99" t="s">
        <v>176</v>
      </c>
      <c r="AX99" t="s">
        <v>558</v>
      </c>
      <c r="AY99" t="s">
        <v>973</v>
      </c>
    </row>
    <row r="100" spans="1:51" hidden="1" x14ac:dyDescent="0.3">
      <c r="A100" t="s">
        <v>974</v>
      </c>
      <c r="B100" t="s">
        <v>975</v>
      </c>
      <c r="C100" s="1" t="str">
        <f t="shared" si="8"/>
        <v>21:0868</v>
      </c>
      <c r="D100" s="1" t="str">
        <f t="shared" si="12"/>
        <v>21:0245</v>
      </c>
      <c r="E100" t="s">
        <v>628</v>
      </c>
      <c r="F100" t="s">
        <v>976</v>
      </c>
      <c r="H100">
        <v>76.354759999999999</v>
      </c>
      <c r="I100">
        <v>-99.735373699999997</v>
      </c>
      <c r="J100" s="1" t="str">
        <f t="shared" si="13"/>
        <v>NGR bulk stream sediment</v>
      </c>
      <c r="K100" s="1" t="str">
        <f t="shared" si="11"/>
        <v>-80 mesh (177 µm) (Bathurst Is., 1996)</v>
      </c>
      <c r="O100">
        <v>1</v>
      </c>
      <c r="P100" t="s">
        <v>89</v>
      </c>
      <c r="Q100" t="s">
        <v>56</v>
      </c>
      <c r="R100" t="s">
        <v>446</v>
      </c>
      <c r="S100" t="s">
        <v>252</v>
      </c>
      <c r="T100" t="s">
        <v>74</v>
      </c>
      <c r="U100" t="s">
        <v>94</v>
      </c>
      <c r="V100" t="s">
        <v>113</v>
      </c>
      <c r="W100" t="s">
        <v>61</v>
      </c>
      <c r="X100" t="s">
        <v>91</v>
      </c>
      <c r="Y100" t="s">
        <v>267</v>
      </c>
      <c r="Z100" t="s">
        <v>63</v>
      </c>
      <c r="AA100" t="s">
        <v>64</v>
      </c>
      <c r="AB100" t="s">
        <v>56</v>
      </c>
      <c r="AC100" t="s">
        <v>99</v>
      </c>
      <c r="AD100" t="s">
        <v>977</v>
      </c>
      <c r="AE100" t="s">
        <v>143</v>
      </c>
      <c r="AF100" t="s">
        <v>320</v>
      </c>
      <c r="AG100" t="s">
        <v>169</v>
      </c>
      <c r="AH100" t="s">
        <v>63</v>
      </c>
      <c r="AI100" t="s">
        <v>70</v>
      </c>
      <c r="AJ100" t="s">
        <v>71</v>
      </c>
      <c r="AK100" t="s">
        <v>72</v>
      </c>
      <c r="AL100" t="s">
        <v>73</v>
      </c>
      <c r="AM100" t="s">
        <v>381</v>
      </c>
      <c r="AN100" t="s">
        <v>194</v>
      </c>
      <c r="AO100" t="s">
        <v>64</v>
      </c>
      <c r="AP100" t="s">
        <v>978</v>
      </c>
      <c r="AQ100" t="s">
        <v>204</v>
      </c>
      <c r="AR100" t="s">
        <v>170</v>
      </c>
      <c r="AS100" t="s">
        <v>274</v>
      </c>
      <c r="AT100" t="s">
        <v>265</v>
      </c>
      <c r="AU100" t="s">
        <v>271</v>
      </c>
      <c r="AV100" t="s">
        <v>175</v>
      </c>
      <c r="AW100" t="s">
        <v>151</v>
      </c>
      <c r="AX100" t="s">
        <v>651</v>
      </c>
      <c r="AY100" t="s">
        <v>246</v>
      </c>
    </row>
    <row r="101" spans="1:51" hidden="1" x14ac:dyDescent="0.3">
      <c r="A101" t="s">
        <v>979</v>
      </c>
      <c r="B101" t="s">
        <v>980</v>
      </c>
      <c r="C101" s="1" t="str">
        <f t="shared" si="8"/>
        <v>21:0868</v>
      </c>
      <c r="D101" s="1" t="str">
        <f t="shared" si="12"/>
        <v>21:0245</v>
      </c>
      <c r="E101" t="s">
        <v>635</v>
      </c>
      <c r="F101" t="s">
        <v>981</v>
      </c>
      <c r="H101">
        <v>76.3365467</v>
      </c>
      <c r="I101">
        <v>-100.0034337</v>
      </c>
      <c r="J101" s="1" t="str">
        <f t="shared" si="13"/>
        <v>NGR bulk stream sediment</v>
      </c>
      <c r="K101" s="1" t="str">
        <f t="shared" si="11"/>
        <v>-80 mesh (177 µm) (Bathurst Is., 1996)</v>
      </c>
      <c r="O101">
        <v>1</v>
      </c>
      <c r="P101" t="s">
        <v>118</v>
      </c>
      <c r="Q101" t="s">
        <v>56</v>
      </c>
      <c r="R101" t="s">
        <v>94</v>
      </c>
      <c r="S101" t="s">
        <v>982</v>
      </c>
      <c r="T101" t="s">
        <v>299</v>
      </c>
      <c r="U101" t="s">
        <v>76</v>
      </c>
      <c r="V101" t="s">
        <v>113</v>
      </c>
      <c r="W101" t="s">
        <v>324</v>
      </c>
      <c r="X101" t="s">
        <v>91</v>
      </c>
      <c r="Y101" t="s">
        <v>983</v>
      </c>
      <c r="Z101" t="s">
        <v>63</v>
      </c>
      <c r="AA101" t="s">
        <v>64</v>
      </c>
      <c r="AB101" t="s">
        <v>56</v>
      </c>
      <c r="AC101" t="s">
        <v>118</v>
      </c>
      <c r="AD101" t="s">
        <v>508</v>
      </c>
      <c r="AE101" t="s">
        <v>143</v>
      </c>
      <c r="AF101" t="s">
        <v>414</v>
      </c>
      <c r="AG101" t="s">
        <v>230</v>
      </c>
      <c r="AH101" t="s">
        <v>354</v>
      </c>
      <c r="AI101" t="s">
        <v>70</v>
      </c>
      <c r="AJ101" t="s">
        <v>71</v>
      </c>
      <c r="AK101" t="s">
        <v>72</v>
      </c>
      <c r="AL101" t="s">
        <v>258</v>
      </c>
      <c r="AM101" t="s">
        <v>718</v>
      </c>
      <c r="AN101" t="s">
        <v>251</v>
      </c>
      <c r="AO101" t="s">
        <v>60</v>
      </c>
      <c r="AP101" t="s">
        <v>351</v>
      </c>
      <c r="AQ101" t="s">
        <v>204</v>
      </c>
      <c r="AR101" t="s">
        <v>170</v>
      </c>
      <c r="AS101" t="s">
        <v>140</v>
      </c>
      <c r="AT101" t="s">
        <v>218</v>
      </c>
      <c r="AU101" t="s">
        <v>130</v>
      </c>
      <c r="AV101" t="s">
        <v>174</v>
      </c>
      <c r="AW101" t="s">
        <v>435</v>
      </c>
      <c r="AX101" t="s">
        <v>850</v>
      </c>
      <c r="AY101" t="s">
        <v>984</v>
      </c>
    </row>
    <row r="102" spans="1:51" hidden="1" x14ac:dyDescent="0.3">
      <c r="A102" t="s">
        <v>985</v>
      </c>
      <c r="B102" t="s">
        <v>986</v>
      </c>
      <c r="C102" s="1" t="str">
        <f t="shared" si="8"/>
        <v>21:0868</v>
      </c>
      <c r="D102" s="1" t="str">
        <f t="shared" si="12"/>
        <v>21:0245</v>
      </c>
      <c r="E102" t="s">
        <v>644</v>
      </c>
      <c r="F102" t="s">
        <v>987</v>
      </c>
      <c r="H102">
        <v>76.140214599999993</v>
      </c>
      <c r="I102">
        <v>-100.06078479999999</v>
      </c>
      <c r="J102" s="1" t="str">
        <f t="shared" si="13"/>
        <v>NGR bulk stream sediment</v>
      </c>
      <c r="K102" s="1" t="str">
        <f t="shared" si="11"/>
        <v>-80 mesh (177 µm) (Bathurst Is., 1996)</v>
      </c>
      <c r="O102">
        <v>1</v>
      </c>
      <c r="P102" t="s">
        <v>89</v>
      </c>
      <c r="Q102" t="s">
        <v>56</v>
      </c>
      <c r="R102" t="s">
        <v>428</v>
      </c>
      <c r="S102" t="s">
        <v>988</v>
      </c>
      <c r="T102" t="s">
        <v>270</v>
      </c>
      <c r="U102" t="s">
        <v>254</v>
      </c>
      <c r="V102" t="s">
        <v>94</v>
      </c>
      <c r="W102" t="s">
        <v>104</v>
      </c>
      <c r="X102" t="s">
        <v>91</v>
      </c>
      <c r="Y102" t="s">
        <v>989</v>
      </c>
      <c r="Z102" t="s">
        <v>113</v>
      </c>
      <c r="AA102" t="s">
        <v>64</v>
      </c>
      <c r="AB102" t="s">
        <v>56</v>
      </c>
      <c r="AC102" t="s">
        <v>254</v>
      </c>
      <c r="AD102" t="s">
        <v>230</v>
      </c>
      <c r="AE102" t="s">
        <v>990</v>
      </c>
      <c r="AF102" t="s">
        <v>505</v>
      </c>
      <c r="AG102" t="s">
        <v>251</v>
      </c>
      <c r="AH102" t="s">
        <v>98</v>
      </c>
      <c r="AI102" t="s">
        <v>70</v>
      </c>
      <c r="AJ102" t="s">
        <v>71</v>
      </c>
      <c r="AK102" t="s">
        <v>72</v>
      </c>
      <c r="AL102" t="s">
        <v>73</v>
      </c>
      <c r="AM102" t="s">
        <v>444</v>
      </c>
      <c r="AN102" t="s">
        <v>446</v>
      </c>
      <c r="AO102" t="s">
        <v>64</v>
      </c>
      <c r="AP102" t="s">
        <v>991</v>
      </c>
      <c r="AQ102" t="s">
        <v>288</v>
      </c>
      <c r="AR102" t="s">
        <v>67</v>
      </c>
      <c r="AS102" t="s">
        <v>57</v>
      </c>
      <c r="AT102" t="s">
        <v>93</v>
      </c>
      <c r="AU102" t="s">
        <v>271</v>
      </c>
      <c r="AV102" t="s">
        <v>73</v>
      </c>
      <c r="AW102" t="s">
        <v>176</v>
      </c>
      <c r="AX102" t="s">
        <v>301</v>
      </c>
      <c r="AY102" t="s">
        <v>992</v>
      </c>
    </row>
    <row r="103" spans="1:51" hidden="1" x14ac:dyDescent="0.3">
      <c r="A103" t="s">
        <v>993</v>
      </c>
      <c r="B103" t="s">
        <v>994</v>
      </c>
      <c r="C103" s="1" t="str">
        <f t="shared" si="8"/>
        <v>21:0868</v>
      </c>
      <c r="D103" s="1" t="str">
        <f t="shared" si="12"/>
        <v>21:0245</v>
      </c>
      <c r="E103" t="s">
        <v>655</v>
      </c>
      <c r="F103" t="s">
        <v>995</v>
      </c>
      <c r="H103">
        <v>76.077316600000003</v>
      </c>
      <c r="I103">
        <v>-100.7483344</v>
      </c>
      <c r="J103" s="1" t="str">
        <f t="shared" si="13"/>
        <v>NGR bulk stream sediment</v>
      </c>
      <c r="K103" s="1" t="str">
        <f t="shared" si="11"/>
        <v>-80 mesh (177 µm) (Bathurst Is., 1996)</v>
      </c>
      <c r="O103">
        <v>1</v>
      </c>
      <c r="P103" t="s">
        <v>118</v>
      </c>
      <c r="Q103" t="s">
        <v>56</v>
      </c>
      <c r="R103" t="s">
        <v>93</v>
      </c>
      <c r="S103" t="s">
        <v>537</v>
      </c>
      <c r="T103" t="s">
        <v>299</v>
      </c>
      <c r="U103" t="s">
        <v>91</v>
      </c>
      <c r="V103" t="s">
        <v>113</v>
      </c>
      <c r="W103" t="s">
        <v>114</v>
      </c>
      <c r="X103" t="s">
        <v>60</v>
      </c>
      <c r="Y103" t="s">
        <v>855</v>
      </c>
      <c r="Z103" t="s">
        <v>63</v>
      </c>
      <c r="AA103" t="s">
        <v>64</v>
      </c>
      <c r="AB103" t="s">
        <v>56</v>
      </c>
      <c r="AC103" t="s">
        <v>76</v>
      </c>
      <c r="AD103" t="s">
        <v>175</v>
      </c>
      <c r="AE103" t="s">
        <v>241</v>
      </c>
      <c r="AF103" t="s">
        <v>97</v>
      </c>
      <c r="AG103" t="s">
        <v>189</v>
      </c>
      <c r="AH103" t="s">
        <v>100</v>
      </c>
      <c r="AI103" t="s">
        <v>70</v>
      </c>
      <c r="AJ103" t="s">
        <v>71</v>
      </c>
      <c r="AK103" t="s">
        <v>72</v>
      </c>
      <c r="AL103" t="s">
        <v>258</v>
      </c>
      <c r="AM103" t="s">
        <v>444</v>
      </c>
      <c r="AN103" t="s">
        <v>256</v>
      </c>
      <c r="AO103" t="s">
        <v>64</v>
      </c>
      <c r="AP103" t="s">
        <v>549</v>
      </c>
      <c r="AQ103" t="s">
        <v>124</v>
      </c>
      <c r="AR103" t="s">
        <v>210</v>
      </c>
      <c r="AS103" t="s">
        <v>171</v>
      </c>
      <c r="AT103" t="s">
        <v>242</v>
      </c>
      <c r="AU103" t="s">
        <v>258</v>
      </c>
      <c r="AV103" t="s">
        <v>73</v>
      </c>
      <c r="AW103" t="s">
        <v>125</v>
      </c>
      <c r="AX103" t="s">
        <v>651</v>
      </c>
      <c r="AY103" t="s">
        <v>996</v>
      </c>
    </row>
    <row r="104" spans="1:51" hidden="1" x14ac:dyDescent="0.3">
      <c r="A104" t="s">
        <v>997</v>
      </c>
      <c r="B104" t="s">
        <v>998</v>
      </c>
      <c r="C104" s="1" t="str">
        <f t="shared" si="8"/>
        <v>21:0868</v>
      </c>
      <c r="D104" s="1" t="str">
        <f t="shared" si="12"/>
        <v>21:0245</v>
      </c>
      <c r="E104" t="s">
        <v>663</v>
      </c>
      <c r="F104" t="s">
        <v>999</v>
      </c>
      <c r="H104">
        <v>76.110633500000006</v>
      </c>
      <c r="I104">
        <v>-100.5014595</v>
      </c>
      <c r="J104" s="1" t="str">
        <f t="shared" si="13"/>
        <v>NGR bulk stream sediment</v>
      </c>
      <c r="K104" s="1" t="str">
        <f t="shared" si="11"/>
        <v>-80 mesh (177 µm) (Bathurst Is., 1996)</v>
      </c>
      <c r="O104">
        <v>1</v>
      </c>
      <c r="P104" t="s">
        <v>118</v>
      </c>
      <c r="Q104" t="s">
        <v>56</v>
      </c>
      <c r="R104" t="s">
        <v>354</v>
      </c>
      <c r="S104" t="s">
        <v>637</v>
      </c>
      <c r="T104" t="s">
        <v>514</v>
      </c>
      <c r="U104" t="s">
        <v>118</v>
      </c>
      <c r="V104" t="s">
        <v>94</v>
      </c>
      <c r="W104" t="s">
        <v>312</v>
      </c>
      <c r="X104" t="s">
        <v>60</v>
      </c>
      <c r="Y104" t="s">
        <v>1000</v>
      </c>
      <c r="Z104" t="s">
        <v>113</v>
      </c>
      <c r="AA104" t="s">
        <v>64</v>
      </c>
      <c r="AB104" t="s">
        <v>56</v>
      </c>
      <c r="AC104" t="s">
        <v>113</v>
      </c>
      <c r="AD104" t="s">
        <v>1001</v>
      </c>
      <c r="AE104" t="s">
        <v>143</v>
      </c>
      <c r="AF104" t="s">
        <v>61</v>
      </c>
      <c r="AG104" t="s">
        <v>231</v>
      </c>
      <c r="AH104" t="s">
        <v>94</v>
      </c>
      <c r="AI104" t="s">
        <v>70</v>
      </c>
      <c r="AJ104" t="s">
        <v>71</v>
      </c>
      <c r="AK104" t="s">
        <v>72</v>
      </c>
      <c r="AL104" t="s">
        <v>73</v>
      </c>
      <c r="AM104" t="s">
        <v>403</v>
      </c>
      <c r="AN104" t="s">
        <v>265</v>
      </c>
      <c r="AO104" t="s">
        <v>64</v>
      </c>
      <c r="AP104" t="s">
        <v>1002</v>
      </c>
      <c r="AQ104" t="s">
        <v>80</v>
      </c>
      <c r="AR104" t="s">
        <v>104</v>
      </c>
      <c r="AS104" t="s">
        <v>140</v>
      </c>
      <c r="AT104" t="s">
        <v>93</v>
      </c>
      <c r="AU104" t="s">
        <v>271</v>
      </c>
      <c r="AV104" t="s">
        <v>230</v>
      </c>
      <c r="AW104" t="s">
        <v>435</v>
      </c>
      <c r="AX104" t="s">
        <v>405</v>
      </c>
      <c r="AY104" t="s">
        <v>1003</v>
      </c>
    </row>
    <row r="105" spans="1:51" hidden="1" x14ac:dyDescent="0.3">
      <c r="A105" t="s">
        <v>1004</v>
      </c>
      <c r="B105" t="s">
        <v>1005</v>
      </c>
      <c r="C105" s="1" t="str">
        <f t="shared" si="8"/>
        <v>21:0868</v>
      </c>
      <c r="D105" s="1" t="str">
        <f t="shared" si="12"/>
        <v>21:0245</v>
      </c>
      <c r="E105" t="s">
        <v>672</v>
      </c>
      <c r="F105" t="s">
        <v>1006</v>
      </c>
      <c r="H105">
        <v>76.089603499999996</v>
      </c>
      <c r="I105">
        <v>-100.746493</v>
      </c>
      <c r="J105" s="1" t="str">
        <f t="shared" si="13"/>
        <v>NGR bulk stream sediment</v>
      </c>
      <c r="K105" s="1" t="str">
        <f t="shared" si="11"/>
        <v>-80 mesh (177 µm) (Bathurst Is., 1996)</v>
      </c>
      <c r="O105">
        <v>1</v>
      </c>
      <c r="P105" t="s">
        <v>118</v>
      </c>
      <c r="Q105" t="s">
        <v>56</v>
      </c>
      <c r="R105" t="s">
        <v>60</v>
      </c>
      <c r="S105" t="s">
        <v>121</v>
      </c>
      <c r="T105" t="s">
        <v>299</v>
      </c>
      <c r="U105" t="s">
        <v>271</v>
      </c>
      <c r="V105" t="s">
        <v>118</v>
      </c>
      <c r="W105" t="s">
        <v>607</v>
      </c>
      <c r="X105" t="s">
        <v>64</v>
      </c>
      <c r="Y105" t="s">
        <v>1007</v>
      </c>
      <c r="Z105" t="s">
        <v>69</v>
      </c>
      <c r="AA105" t="s">
        <v>64</v>
      </c>
      <c r="AB105" t="s">
        <v>56</v>
      </c>
      <c r="AC105" t="s">
        <v>94</v>
      </c>
      <c r="AD105" t="s">
        <v>811</v>
      </c>
      <c r="AE105" t="s">
        <v>143</v>
      </c>
      <c r="AF105" t="s">
        <v>273</v>
      </c>
      <c r="AG105" t="s">
        <v>230</v>
      </c>
      <c r="AH105" t="s">
        <v>147</v>
      </c>
      <c r="AI105" t="s">
        <v>70</v>
      </c>
      <c r="AJ105" t="s">
        <v>71</v>
      </c>
      <c r="AK105" t="s">
        <v>72</v>
      </c>
      <c r="AL105" t="s">
        <v>73</v>
      </c>
      <c r="AM105" t="s">
        <v>354</v>
      </c>
      <c r="AN105" t="s">
        <v>435</v>
      </c>
      <c r="AO105" t="s">
        <v>64</v>
      </c>
      <c r="AP105" t="s">
        <v>166</v>
      </c>
      <c r="AQ105" t="s">
        <v>160</v>
      </c>
      <c r="AR105" t="s">
        <v>393</v>
      </c>
      <c r="AS105" t="s">
        <v>190</v>
      </c>
      <c r="AT105" t="s">
        <v>173</v>
      </c>
      <c r="AU105" t="s">
        <v>174</v>
      </c>
      <c r="AV105" t="s">
        <v>230</v>
      </c>
      <c r="AW105" t="s">
        <v>125</v>
      </c>
      <c r="AX105" t="s">
        <v>651</v>
      </c>
      <c r="AY105" t="s">
        <v>1008</v>
      </c>
    </row>
    <row r="106" spans="1:51" hidden="1" x14ac:dyDescent="0.3">
      <c r="A106" t="s">
        <v>1009</v>
      </c>
      <c r="B106" t="s">
        <v>1010</v>
      </c>
      <c r="C106" s="1" t="str">
        <f t="shared" si="8"/>
        <v>21:0868</v>
      </c>
      <c r="D106" s="1" t="str">
        <f t="shared" si="12"/>
        <v>21:0245</v>
      </c>
      <c r="E106" t="s">
        <v>681</v>
      </c>
      <c r="F106" t="s">
        <v>1011</v>
      </c>
      <c r="H106">
        <v>76.072167300000004</v>
      </c>
      <c r="I106">
        <v>-100.82499869999999</v>
      </c>
      <c r="J106" s="1" t="str">
        <f t="shared" si="13"/>
        <v>NGR bulk stream sediment</v>
      </c>
      <c r="K106" s="1" t="str">
        <f t="shared" si="11"/>
        <v>-80 mesh (177 µm) (Bathurst Is., 1996)</v>
      </c>
      <c r="O106">
        <v>1</v>
      </c>
      <c r="P106" t="s">
        <v>118</v>
      </c>
      <c r="Q106" t="s">
        <v>56</v>
      </c>
      <c r="R106" t="s">
        <v>74</v>
      </c>
      <c r="S106" t="s">
        <v>1012</v>
      </c>
      <c r="T106" t="s">
        <v>146</v>
      </c>
      <c r="U106" t="s">
        <v>60</v>
      </c>
      <c r="V106" t="s">
        <v>118</v>
      </c>
      <c r="W106" t="s">
        <v>399</v>
      </c>
      <c r="X106" t="s">
        <v>271</v>
      </c>
      <c r="Y106" t="s">
        <v>1013</v>
      </c>
      <c r="Z106" t="s">
        <v>75</v>
      </c>
      <c r="AA106" t="s">
        <v>64</v>
      </c>
      <c r="AB106" t="s">
        <v>56</v>
      </c>
      <c r="AC106" t="s">
        <v>118</v>
      </c>
      <c r="AD106" t="s">
        <v>967</v>
      </c>
      <c r="AE106" t="s">
        <v>143</v>
      </c>
      <c r="AF106" t="s">
        <v>325</v>
      </c>
      <c r="AG106" t="s">
        <v>189</v>
      </c>
      <c r="AH106" t="s">
        <v>265</v>
      </c>
      <c r="AI106" t="s">
        <v>70</v>
      </c>
      <c r="AJ106" t="s">
        <v>71</v>
      </c>
      <c r="AK106" t="s">
        <v>72</v>
      </c>
      <c r="AL106" t="s">
        <v>271</v>
      </c>
      <c r="AM106" t="s">
        <v>434</v>
      </c>
      <c r="AN106" t="s">
        <v>145</v>
      </c>
      <c r="AO106" t="s">
        <v>64</v>
      </c>
      <c r="AP106" t="s">
        <v>1014</v>
      </c>
      <c r="AQ106" t="s">
        <v>311</v>
      </c>
      <c r="AR106" t="s">
        <v>170</v>
      </c>
      <c r="AS106" t="s">
        <v>57</v>
      </c>
      <c r="AT106" t="s">
        <v>265</v>
      </c>
      <c r="AU106" t="s">
        <v>271</v>
      </c>
      <c r="AV106" t="s">
        <v>230</v>
      </c>
      <c r="AW106" t="s">
        <v>125</v>
      </c>
      <c r="AX106" t="s">
        <v>531</v>
      </c>
      <c r="AY106" t="s">
        <v>1015</v>
      </c>
    </row>
    <row r="107" spans="1:51" hidden="1" x14ac:dyDescent="0.3">
      <c r="A107" t="s">
        <v>1016</v>
      </c>
      <c r="B107" t="s">
        <v>1017</v>
      </c>
      <c r="C107" s="1" t="str">
        <f t="shared" si="8"/>
        <v>21:0868</v>
      </c>
      <c r="D107" s="1" t="str">
        <f t="shared" si="12"/>
        <v>21:0245</v>
      </c>
      <c r="E107" t="s">
        <v>690</v>
      </c>
      <c r="F107" t="s">
        <v>1018</v>
      </c>
      <c r="H107">
        <v>76.086667700000007</v>
      </c>
      <c r="I107">
        <v>-100.8162031</v>
      </c>
      <c r="J107" s="1" t="str">
        <f t="shared" si="13"/>
        <v>NGR bulk stream sediment</v>
      </c>
      <c r="K107" s="1" t="str">
        <f t="shared" si="11"/>
        <v>-80 mesh (177 µm) (Bathurst Is., 1996)</v>
      </c>
      <c r="O107">
        <v>1</v>
      </c>
      <c r="P107" t="s">
        <v>89</v>
      </c>
      <c r="Q107" t="s">
        <v>56</v>
      </c>
      <c r="R107" t="s">
        <v>169</v>
      </c>
      <c r="S107" t="s">
        <v>982</v>
      </c>
      <c r="T107" t="s">
        <v>173</v>
      </c>
      <c r="U107" t="s">
        <v>60</v>
      </c>
      <c r="V107" t="s">
        <v>94</v>
      </c>
      <c r="W107" t="s">
        <v>114</v>
      </c>
      <c r="X107" t="s">
        <v>271</v>
      </c>
      <c r="Y107" t="s">
        <v>153</v>
      </c>
      <c r="Z107" t="s">
        <v>150</v>
      </c>
      <c r="AA107" t="s">
        <v>64</v>
      </c>
      <c r="AB107" t="s">
        <v>56</v>
      </c>
      <c r="AC107" t="s">
        <v>91</v>
      </c>
      <c r="AD107" t="s">
        <v>177</v>
      </c>
      <c r="AE107" t="s">
        <v>143</v>
      </c>
      <c r="AF107" t="s">
        <v>289</v>
      </c>
      <c r="AG107" t="s">
        <v>230</v>
      </c>
      <c r="AH107" t="s">
        <v>74</v>
      </c>
      <c r="AI107" t="s">
        <v>70</v>
      </c>
      <c r="AJ107" t="s">
        <v>71</v>
      </c>
      <c r="AK107" t="s">
        <v>72</v>
      </c>
      <c r="AL107" t="s">
        <v>73</v>
      </c>
      <c r="AM107" t="s">
        <v>403</v>
      </c>
      <c r="AN107" t="s">
        <v>358</v>
      </c>
      <c r="AO107" t="s">
        <v>64</v>
      </c>
      <c r="AP107" t="s">
        <v>221</v>
      </c>
      <c r="AQ107" t="s">
        <v>124</v>
      </c>
      <c r="AR107" t="s">
        <v>67</v>
      </c>
      <c r="AS107" t="s">
        <v>190</v>
      </c>
      <c r="AT107" t="s">
        <v>76</v>
      </c>
      <c r="AU107" t="s">
        <v>258</v>
      </c>
      <c r="AV107" t="s">
        <v>152</v>
      </c>
      <c r="AW107" t="s">
        <v>225</v>
      </c>
      <c r="AX107" t="s">
        <v>177</v>
      </c>
      <c r="AY107" t="s">
        <v>1019</v>
      </c>
    </row>
    <row r="108" spans="1:51" hidden="1" x14ac:dyDescent="0.3">
      <c r="A108" t="s">
        <v>1020</v>
      </c>
      <c r="B108" t="s">
        <v>1021</v>
      </c>
      <c r="C108" s="1" t="str">
        <f t="shared" si="8"/>
        <v>21:0868</v>
      </c>
      <c r="D108" s="1" t="str">
        <f t="shared" si="12"/>
        <v>21:0245</v>
      </c>
      <c r="E108" t="s">
        <v>53</v>
      </c>
      <c r="F108" t="s">
        <v>1022</v>
      </c>
      <c r="H108">
        <v>75.836631800000006</v>
      </c>
      <c r="I108">
        <v>-101.33293020000001</v>
      </c>
      <c r="J108" s="1" t="str">
        <f t="shared" si="13"/>
        <v>NGR bulk stream sediment</v>
      </c>
      <c r="K108" s="1" t="str">
        <f t="shared" ref="K108:K139" si="14">HYPERLINK("http://geochem.nrcan.gc.ca/cdogs/content/kwd/kwd080097_e.htm", "HMC fraction (Bathurst Is., 1996)")</f>
        <v>HMC fraction (Bathurst Is., 1996)</v>
      </c>
      <c r="O108">
        <v>1</v>
      </c>
      <c r="P108" t="s">
        <v>56</v>
      </c>
      <c r="Q108" t="s">
        <v>56</v>
      </c>
      <c r="R108" t="s">
        <v>105</v>
      </c>
      <c r="S108" t="s">
        <v>738</v>
      </c>
      <c r="T108" t="s">
        <v>288</v>
      </c>
      <c r="U108" t="s">
        <v>76</v>
      </c>
      <c r="V108" t="s">
        <v>163</v>
      </c>
      <c r="W108" t="s">
        <v>170</v>
      </c>
      <c r="X108" t="s">
        <v>89</v>
      </c>
      <c r="Y108" t="s">
        <v>1023</v>
      </c>
      <c r="Z108" t="s">
        <v>63</v>
      </c>
      <c r="AA108" t="s">
        <v>56</v>
      </c>
      <c r="AB108" t="s">
        <v>369</v>
      </c>
      <c r="AC108" t="s">
        <v>143</v>
      </c>
      <c r="AD108" t="s">
        <v>1024</v>
      </c>
      <c r="AE108" t="s">
        <v>1025</v>
      </c>
      <c r="AF108" t="s">
        <v>369</v>
      </c>
      <c r="AG108" t="s">
        <v>231</v>
      </c>
      <c r="AH108" t="s">
        <v>254</v>
      </c>
      <c r="AI108" t="s">
        <v>143</v>
      </c>
      <c r="AJ108" t="s">
        <v>71</v>
      </c>
      <c r="AK108" t="s">
        <v>1026</v>
      </c>
      <c r="AL108" t="s">
        <v>64</v>
      </c>
      <c r="AM108" t="s">
        <v>68</v>
      </c>
      <c r="AN108" t="s">
        <v>354</v>
      </c>
      <c r="AO108" t="s">
        <v>1027</v>
      </c>
      <c r="AP108" t="s">
        <v>1025</v>
      </c>
      <c r="AQ108" t="s">
        <v>80</v>
      </c>
      <c r="AR108" t="s">
        <v>393</v>
      </c>
      <c r="AS108" t="s">
        <v>171</v>
      </c>
      <c r="AT108" t="s">
        <v>307</v>
      </c>
      <c r="AU108" t="s">
        <v>189</v>
      </c>
      <c r="AV108" t="s">
        <v>89</v>
      </c>
      <c r="AW108" t="s">
        <v>256</v>
      </c>
      <c r="AX108" t="s">
        <v>175</v>
      </c>
      <c r="AY108" t="s">
        <v>1028</v>
      </c>
    </row>
    <row r="109" spans="1:51" hidden="1" x14ac:dyDescent="0.3">
      <c r="A109" t="s">
        <v>1029</v>
      </c>
      <c r="B109" t="s">
        <v>1030</v>
      </c>
      <c r="C109" s="1" t="str">
        <f t="shared" si="8"/>
        <v>21:0868</v>
      </c>
      <c r="D109" s="1" t="str">
        <f t="shared" si="12"/>
        <v>21:0245</v>
      </c>
      <c r="E109" t="s">
        <v>87</v>
      </c>
      <c r="F109" t="s">
        <v>1031</v>
      </c>
      <c r="H109">
        <v>75.6225685</v>
      </c>
      <c r="I109">
        <v>-102.322681</v>
      </c>
      <c r="J109" s="1" t="str">
        <f t="shared" si="13"/>
        <v>NGR bulk stream sediment</v>
      </c>
      <c r="K109" s="1" t="str">
        <f t="shared" si="14"/>
        <v>HMC fraction (Bathurst Is., 1996)</v>
      </c>
      <c r="O109">
        <v>1</v>
      </c>
      <c r="P109" t="s">
        <v>56</v>
      </c>
      <c r="Q109" t="s">
        <v>56</v>
      </c>
      <c r="R109" t="s">
        <v>185</v>
      </c>
      <c r="S109" t="s">
        <v>917</v>
      </c>
      <c r="T109" t="s">
        <v>185</v>
      </c>
      <c r="U109" t="s">
        <v>64</v>
      </c>
      <c r="V109" t="s">
        <v>99</v>
      </c>
      <c r="W109" t="s">
        <v>244</v>
      </c>
      <c r="X109" t="s">
        <v>89</v>
      </c>
      <c r="Y109" t="s">
        <v>203</v>
      </c>
      <c r="Z109" t="s">
        <v>63</v>
      </c>
      <c r="AA109" t="s">
        <v>56</v>
      </c>
      <c r="AB109" t="s">
        <v>369</v>
      </c>
      <c r="AC109" t="s">
        <v>143</v>
      </c>
      <c r="AD109" t="s">
        <v>565</v>
      </c>
      <c r="AE109" t="s">
        <v>1025</v>
      </c>
      <c r="AF109" t="s">
        <v>369</v>
      </c>
      <c r="AG109" t="s">
        <v>207</v>
      </c>
      <c r="AH109" t="s">
        <v>254</v>
      </c>
      <c r="AI109" t="s">
        <v>143</v>
      </c>
      <c r="AJ109" t="s">
        <v>71</v>
      </c>
      <c r="AK109" t="s">
        <v>1026</v>
      </c>
      <c r="AL109" t="s">
        <v>64</v>
      </c>
      <c r="AM109" t="s">
        <v>328</v>
      </c>
      <c r="AN109" t="s">
        <v>147</v>
      </c>
      <c r="AO109" t="s">
        <v>1027</v>
      </c>
      <c r="AP109" t="s">
        <v>1025</v>
      </c>
      <c r="AQ109" t="s">
        <v>171</v>
      </c>
      <c r="AR109" t="s">
        <v>607</v>
      </c>
      <c r="AS109" t="s">
        <v>75</v>
      </c>
      <c r="AT109" t="s">
        <v>592</v>
      </c>
      <c r="AU109" t="s">
        <v>271</v>
      </c>
      <c r="AV109" t="s">
        <v>89</v>
      </c>
      <c r="AW109" t="s">
        <v>358</v>
      </c>
      <c r="AX109" t="s">
        <v>167</v>
      </c>
      <c r="AY109" t="s">
        <v>1032</v>
      </c>
    </row>
    <row r="110" spans="1:51" hidden="1" x14ac:dyDescent="0.3">
      <c r="A110" t="s">
        <v>1033</v>
      </c>
      <c r="B110" t="s">
        <v>1034</v>
      </c>
      <c r="C110" s="1" t="str">
        <f t="shared" si="8"/>
        <v>21:0868</v>
      </c>
      <c r="D110" s="1" t="str">
        <f t="shared" si="12"/>
        <v>21:0245</v>
      </c>
      <c r="E110" t="s">
        <v>111</v>
      </c>
      <c r="F110" t="s">
        <v>1035</v>
      </c>
      <c r="H110">
        <v>75.912451899999994</v>
      </c>
      <c r="I110">
        <v>-100.0510544</v>
      </c>
      <c r="J110" s="1" t="str">
        <f t="shared" si="13"/>
        <v>NGR bulk stream sediment</v>
      </c>
      <c r="K110" s="1" t="str">
        <f t="shared" si="14"/>
        <v>HMC fraction (Bathurst Is., 1996)</v>
      </c>
      <c r="O110">
        <v>1</v>
      </c>
      <c r="P110" t="s">
        <v>94</v>
      </c>
      <c r="Q110" t="s">
        <v>56</v>
      </c>
      <c r="R110" t="s">
        <v>193</v>
      </c>
      <c r="S110" t="s">
        <v>1036</v>
      </c>
      <c r="T110" t="s">
        <v>56</v>
      </c>
      <c r="U110" t="s">
        <v>118</v>
      </c>
      <c r="V110" t="s">
        <v>266</v>
      </c>
      <c r="W110" t="s">
        <v>1037</v>
      </c>
      <c r="X110" t="s">
        <v>118</v>
      </c>
      <c r="Y110" t="s">
        <v>1038</v>
      </c>
      <c r="Z110" t="s">
        <v>76</v>
      </c>
      <c r="AA110" t="s">
        <v>56</v>
      </c>
      <c r="AB110" t="s">
        <v>369</v>
      </c>
      <c r="AC110" t="s">
        <v>143</v>
      </c>
      <c r="AD110" t="s">
        <v>1039</v>
      </c>
      <c r="AE110" t="s">
        <v>1040</v>
      </c>
      <c r="AF110" t="s">
        <v>208</v>
      </c>
      <c r="AG110" t="s">
        <v>299</v>
      </c>
      <c r="AH110" t="s">
        <v>274</v>
      </c>
      <c r="AI110" t="s">
        <v>143</v>
      </c>
      <c r="AJ110" t="s">
        <v>71</v>
      </c>
      <c r="AK110" t="s">
        <v>1026</v>
      </c>
      <c r="AL110" t="s">
        <v>64</v>
      </c>
      <c r="AM110" t="s">
        <v>69</v>
      </c>
      <c r="AN110" t="s">
        <v>74</v>
      </c>
      <c r="AO110" t="s">
        <v>1027</v>
      </c>
      <c r="AP110" t="s">
        <v>458</v>
      </c>
      <c r="AQ110" t="s">
        <v>541</v>
      </c>
      <c r="AR110" t="s">
        <v>289</v>
      </c>
      <c r="AS110" t="s">
        <v>160</v>
      </c>
      <c r="AT110" t="s">
        <v>238</v>
      </c>
      <c r="AU110" t="s">
        <v>152</v>
      </c>
      <c r="AV110" t="s">
        <v>89</v>
      </c>
      <c r="AW110" t="s">
        <v>100</v>
      </c>
      <c r="AX110" t="s">
        <v>174</v>
      </c>
      <c r="AY110" t="s">
        <v>1041</v>
      </c>
    </row>
    <row r="111" spans="1:51" hidden="1" x14ac:dyDescent="0.3">
      <c r="A111" t="s">
        <v>1042</v>
      </c>
      <c r="B111" t="s">
        <v>1043</v>
      </c>
      <c r="C111" s="1" t="str">
        <f t="shared" si="8"/>
        <v>21:0868</v>
      </c>
      <c r="D111" s="1" t="str">
        <f t="shared" si="12"/>
        <v>21:0245</v>
      </c>
      <c r="E111" t="s">
        <v>136</v>
      </c>
      <c r="F111" t="s">
        <v>1044</v>
      </c>
      <c r="H111">
        <v>75.497390699999997</v>
      </c>
      <c r="I111">
        <v>-98.070036000000002</v>
      </c>
      <c r="J111" s="1" t="str">
        <f t="shared" si="13"/>
        <v>NGR bulk stream sediment</v>
      </c>
      <c r="K111" s="1" t="str">
        <f t="shared" si="14"/>
        <v>HMC fraction (Bathurst Is., 1996)</v>
      </c>
      <c r="O111">
        <v>1</v>
      </c>
      <c r="P111" t="s">
        <v>56</v>
      </c>
      <c r="Q111" t="s">
        <v>56</v>
      </c>
      <c r="R111" t="s">
        <v>61</v>
      </c>
      <c r="S111" t="s">
        <v>1045</v>
      </c>
      <c r="T111" t="s">
        <v>56</v>
      </c>
      <c r="U111" t="s">
        <v>89</v>
      </c>
      <c r="V111" t="s">
        <v>193</v>
      </c>
      <c r="W111" t="s">
        <v>1046</v>
      </c>
      <c r="X111" t="s">
        <v>89</v>
      </c>
      <c r="Y111" t="s">
        <v>1047</v>
      </c>
      <c r="Z111" t="s">
        <v>650</v>
      </c>
      <c r="AA111" t="s">
        <v>56</v>
      </c>
      <c r="AB111" t="s">
        <v>369</v>
      </c>
      <c r="AC111" t="s">
        <v>143</v>
      </c>
      <c r="AD111" t="s">
        <v>1048</v>
      </c>
      <c r="AE111" t="s">
        <v>1025</v>
      </c>
      <c r="AF111" t="s">
        <v>369</v>
      </c>
      <c r="AG111" t="s">
        <v>126</v>
      </c>
      <c r="AH111" t="s">
        <v>69</v>
      </c>
      <c r="AI111" t="s">
        <v>143</v>
      </c>
      <c r="AJ111" t="s">
        <v>71</v>
      </c>
      <c r="AK111" t="s">
        <v>1026</v>
      </c>
      <c r="AL111" t="s">
        <v>91</v>
      </c>
      <c r="AM111" t="s">
        <v>78</v>
      </c>
      <c r="AN111" t="s">
        <v>99</v>
      </c>
      <c r="AO111" t="s">
        <v>1027</v>
      </c>
      <c r="AP111" t="s">
        <v>1049</v>
      </c>
      <c r="AQ111" t="s">
        <v>188</v>
      </c>
      <c r="AR111" t="s">
        <v>1050</v>
      </c>
      <c r="AS111" t="s">
        <v>266</v>
      </c>
      <c r="AT111" t="s">
        <v>75</v>
      </c>
      <c r="AU111" t="s">
        <v>1051</v>
      </c>
      <c r="AV111" t="s">
        <v>89</v>
      </c>
      <c r="AW111" t="s">
        <v>1052</v>
      </c>
      <c r="AX111" t="s">
        <v>173</v>
      </c>
      <c r="AY111" t="s">
        <v>1053</v>
      </c>
    </row>
    <row r="112" spans="1:51" hidden="1" x14ac:dyDescent="0.3">
      <c r="A112" t="s">
        <v>1054</v>
      </c>
      <c r="B112" t="s">
        <v>1055</v>
      </c>
      <c r="C112" s="1" t="str">
        <f t="shared" si="8"/>
        <v>21:0868</v>
      </c>
      <c r="D112" s="1" t="str">
        <f t="shared" si="12"/>
        <v>21:0245</v>
      </c>
      <c r="E112" t="s">
        <v>158</v>
      </c>
      <c r="F112" t="s">
        <v>1056</v>
      </c>
      <c r="H112">
        <v>75.473815700000003</v>
      </c>
      <c r="I112">
        <v>-98.025289599999994</v>
      </c>
      <c r="J112" s="1" t="str">
        <f t="shared" si="13"/>
        <v>NGR bulk stream sediment</v>
      </c>
      <c r="K112" s="1" t="str">
        <f t="shared" si="14"/>
        <v>HMC fraction (Bathurst Is., 1996)</v>
      </c>
      <c r="O112">
        <v>1</v>
      </c>
      <c r="P112" t="s">
        <v>56</v>
      </c>
      <c r="Q112" t="s">
        <v>56</v>
      </c>
      <c r="R112" t="s">
        <v>343</v>
      </c>
      <c r="S112" t="s">
        <v>1057</v>
      </c>
      <c r="T112" t="s">
        <v>56</v>
      </c>
      <c r="U112" t="s">
        <v>89</v>
      </c>
      <c r="V112" t="s">
        <v>104</v>
      </c>
      <c r="W112" t="s">
        <v>694</v>
      </c>
      <c r="X112" t="s">
        <v>89</v>
      </c>
      <c r="Y112" t="s">
        <v>311</v>
      </c>
      <c r="Z112" t="s">
        <v>170</v>
      </c>
      <c r="AA112" t="s">
        <v>56</v>
      </c>
      <c r="AB112" t="s">
        <v>369</v>
      </c>
      <c r="AC112" t="s">
        <v>325</v>
      </c>
      <c r="AD112" t="s">
        <v>1048</v>
      </c>
      <c r="AE112" t="s">
        <v>1025</v>
      </c>
      <c r="AF112" t="s">
        <v>369</v>
      </c>
      <c r="AG112" t="s">
        <v>231</v>
      </c>
      <c r="AH112" t="s">
        <v>75</v>
      </c>
      <c r="AI112" t="s">
        <v>143</v>
      </c>
      <c r="AJ112" t="s">
        <v>71</v>
      </c>
      <c r="AK112" t="s">
        <v>1026</v>
      </c>
      <c r="AL112" t="s">
        <v>64</v>
      </c>
      <c r="AM112" t="s">
        <v>446</v>
      </c>
      <c r="AN112" t="s">
        <v>313</v>
      </c>
      <c r="AO112" t="s">
        <v>1027</v>
      </c>
      <c r="AP112" t="s">
        <v>899</v>
      </c>
      <c r="AQ112" t="s">
        <v>124</v>
      </c>
      <c r="AR112" t="s">
        <v>607</v>
      </c>
      <c r="AS112" t="s">
        <v>1058</v>
      </c>
      <c r="AT112" t="s">
        <v>91</v>
      </c>
      <c r="AU112" t="s">
        <v>1051</v>
      </c>
      <c r="AV112" t="s">
        <v>89</v>
      </c>
      <c r="AW112" t="s">
        <v>146</v>
      </c>
      <c r="AX112" t="s">
        <v>271</v>
      </c>
      <c r="AY112" t="s">
        <v>1059</v>
      </c>
    </row>
    <row r="113" spans="1:51" hidden="1" x14ac:dyDescent="0.3">
      <c r="A113" t="s">
        <v>1060</v>
      </c>
      <c r="B113" t="s">
        <v>1061</v>
      </c>
      <c r="C113" s="1" t="str">
        <f t="shared" si="8"/>
        <v>21:0868</v>
      </c>
      <c r="D113" s="1" t="str">
        <f t="shared" si="12"/>
        <v>21:0245</v>
      </c>
      <c r="E113" t="s">
        <v>181</v>
      </c>
      <c r="F113" t="s">
        <v>1062</v>
      </c>
      <c r="H113">
        <v>75.492728900000003</v>
      </c>
      <c r="I113">
        <v>-98.038496300000006</v>
      </c>
      <c r="J113" s="1" t="str">
        <f t="shared" si="13"/>
        <v>NGR bulk stream sediment</v>
      </c>
      <c r="K113" s="1" t="str">
        <f t="shared" si="14"/>
        <v>HMC fraction (Bathurst Is., 1996)</v>
      </c>
      <c r="O113">
        <v>1</v>
      </c>
      <c r="P113" t="s">
        <v>56</v>
      </c>
      <c r="Q113" t="s">
        <v>56</v>
      </c>
      <c r="R113" t="s">
        <v>340</v>
      </c>
      <c r="S113" t="s">
        <v>1063</v>
      </c>
      <c r="T113" t="s">
        <v>56</v>
      </c>
      <c r="U113" t="s">
        <v>70</v>
      </c>
      <c r="V113" t="s">
        <v>505</v>
      </c>
      <c r="W113" t="s">
        <v>1064</v>
      </c>
      <c r="X113" t="s">
        <v>89</v>
      </c>
      <c r="Y113" t="s">
        <v>1065</v>
      </c>
      <c r="Z113" t="s">
        <v>201</v>
      </c>
      <c r="AA113" t="s">
        <v>56</v>
      </c>
      <c r="AB113" t="s">
        <v>369</v>
      </c>
      <c r="AC113" t="s">
        <v>143</v>
      </c>
      <c r="AD113" t="s">
        <v>1048</v>
      </c>
      <c r="AE113" t="s">
        <v>1025</v>
      </c>
      <c r="AF113" t="s">
        <v>369</v>
      </c>
      <c r="AG113" t="s">
        <v>169</v>
      </c>
      <c r="AH113" t="s">
        <v>192</v>
      </c>
      <c r="AI113" t="s">
        <v>143</v>
      </c>
      <c r="AJ113" t="s">
        <v>71</v>
      </c>
      <c r="AK113" t="s">
        <v>1026</v>
      </c>
      <c r="AL113" t="s">
        <v>75</v>
      </c>
      <c r="AM113" t="s">
        <v>206</v>
      </c>
      <c r="AN113" t="s">
        <v>67</v>
      </c>
      <c r="AO113" t="s">
        <v>1027</v>
      </c>
      <c r="AP113" t="s">
        <v>590</v>
      </c>
      <c r="AQ113" t="s">
        <v>1066</v>
      </c>
      <c r="AR113" t="s">
        <v>1067</v>
      </c>
      <c r="AS113" t="s">
        <v>1068</v>
      </c>
      <c r="AT113" t="s">
        <v>172</v>
      </c>
      <c r="AU113" t="s">
        <v>391</v>
      </c>
      <c r="AV113" t="s">
        <v>75</v>
      </c>
      <c r="AW113" t="s">
        <v>1069</v>
      </c>
      <c r="AX113" t="s">
        <v>1070</v>
      </c>
      <c r="AY113" t="s">
        <v>1071</v>
      </c>
    </row>
    <row r="114" spans="1:51" hidden="1" x14ac:dyDescent="0.3">
      <c r="A114" t="s">
        <v>1072</v>
      </c>
      <c r="B114" t="s">
        <v>1073</v>
      </c>
      <c r="C114" s="1" t="str">
        <f t="shared" si="8"/>
        <v>21:0868</v>
      </c>
      <c r="D114" s="1" t="str">
        <f t="shared" si="12"/>
        <v>21:0245</v>
      </c>
      <c r="E114" t="s">
        <v>199</v>
      </c>
      <c r="F114" t="s">
        <v>1074</v>
      </c>
      <c r="H114">
        <v>75.5168891</v>
      </c>
      <c r="I114">
        <v>-97.963019799999998</v>
      </c>
      <c r="J114" s="1" t="str">
        <f t="shared" si="13"/>
        <v>NGR bulk stream sediment</v>
      </c>
      <c r="K114" s="1" t="str">
        <f t="shared" si="14"/>
        <v>HMC fraction (Bathurst Is., 1996)</v>
      </c>
      <c r="O114">
        <v>1</v>
      </c>
      <c r="P114" t="s">
        <v>56</v>
      </c>
      <c r="Q114" t="s">
        <v>56</v>
      </c>
      <c r="R114" t="s">
        <v>114</v>
      </c>
      <c r="S114" t="s">
        <v>1049</v>
      </c>
      <c r="T114" t="s">
        <v>56</v>
      </c>
      <c r="U114" t="s">
        <v>89</v>
      </c>
      <c r="V114" t="s">
        <v>103</v>
      </c>
      <c r="W114" t="s">
        <v>201</v>
      </c>
      <c r="X114" t="s">
        <v>89</v>
      </c>
      <c r="Y114" t="s">
        <v>1075</v>
      </c>
      <c r="Z114" t="s">
        <v>121</v>
      </c>
      <c r="AA114" t="s">
        <v>56</v>
      </c>
      <c r="AB114" t="s">
        <v>369</v>
      </c>
      <c r="AC114" t="s">
        <v>143</v>
      </c>
      <c r="AD114" t="s">
        <v>1048</v>
      </c>
      <c r="AE114" t="s">
        <v>1025</v>
      </c>
      <c r="AF114" t="s">
        <v>369</v>
      </c>
      <c r="AG114" t="s">
        <v>106</v>
      </c>
      <c r="AH114" t="s">
        <v>193</v>
      </c>
      <c r="AI114" t="s">
        <v>143</v>
      </c>
      <c r="AJ114" t="s">
        <v>71</v>
      </c>
      <c r="AK114" t="s">
        <v>1026</v>
      </c>
      <c r="AL114" t="s">
        <v>185</v>
      </c>
      <c r="AM114" t="s">
        <v>1068</v>
      </c>
      <c r="AN114" t="s">
        <v>59</v>
      </c>
      <c r="AO114" t="s">
        <v>1027</v>
      </c>
      <c r="AP114" t="s">
        <v>613</v>
      </c>
      <c r="AQ114" t="s">
        <v>1076</v>
      </c>
      <c r="AR114" t="s">
        <v>1077</v>
      </c>
      <c r="AS114" t="s">
        <v>1078</v>
      </c>
      <c r="AT114" t="s">
        <v>399</v>
      </c>
      <c r="AU114" t="s">
        <v>1079</v>
      </c>
      <c r="AV114" t="s">
        <v>150</v>
      </c>
      <c r="AW114" t="s">
        <v>1080</v>
      </c>
      <c r="AX114" t="s">
        <v>1081</v>
      </c>
      <c r="AY114" t="s">
        <v>1082</v>
      </c>
    </row>
    <row r="115" spans="1:51" hidden="1" x14ac:dyDescent="0.3">
      <c r="A115" t="s">
        <v>1083</v>
      </c>
      <c r="B115" t="s">
        <v>1084</v>
      </c>
      <c r="C115" s="1" t="str">
        <f t="shared" si="8"/>
        <v>21:0868</v>
      </c>
      <c r="D115" s="1" t="str">
        <f t="shared" si="12"/>
        <v>21:0245</v>
      </c>
      <c r="E115" t="s">
        <v>216</v>
      </c>
      <c r="F115" t="s">
        <v>1085</v>
      </c>
      <c r="H115">
        <v>75.820816100000002</v>
      </c>
      <c r="I115">
        <v>-98.4975357</v>
      </c>
      <c r="J115" s="1" t="str">
        <f t="shared" si="13"/>
        <v>NGR bulk stream sediment</v>
      </c>
      <c r="K115" s="1" t="str">
        <f t="shared" si="14"/>
        <v>HMC fraction (Bathurst Is., 1996)</v>
      </c>
      <c r="O115">
        <v>1</v>
      </c>
      <c r="P115" t="s">
        <v>105</v>
      </c>
      <c r="Q115" t="s">
        <v>56</v>
      </c>
      <c r="R115" t="s">
        <v>382</v>
      </c>
      <c r="S115" t="s">
        <v>1086</v>
      </c>
      <c r="T115" t="s">
        <v>56</v>
      </c>
      <c r="U115" t="s">
        <v>64</v>
      </c>
      <c r="V115" t="s">
        <v>55</v>
      </c>
      <c r="W115" t="s">
        <v>193</v>
      </c>
      <c r="X115" t="s">
        <v>89</v>
      </c>
      <c r="Y115" t="s">
        <v>1087</v>
      </c>
      <c r="Z115" t="s">
        <v>274</v>
      </c>
      <c r="AA115" t="s">
        <v>56</v>
      </c>
      <c r="AB115" t="s">
        <v>369</v>
      </c>
      <c r="AC115" t="s">
        <v>325</v>
      </c>
      <c r="AD115" t="s">
        <v>1088</v>
      </c>
      <c r="AE115" t="s">
        <v>1025</v>
      </c>
      <c r="AF115" t="s">
        <v>369</v>
      </c>
      <c r="AG115" t="s">
        <v>254</v>
      </c>
      <c r="AH115" t="s">
        <v>485</v>
      </c>
      <c r="AI115" t="s">
        <v>143</v>
      </c>
      <c r="AJ115" t="s">
        <v>71</v>
      </c>
      <c r="AK115" t="s">
        <v>1026</v>
      </c>
      <c r="AL115" t="s">
        <v>64</v>
      </c>
      <c r="AM115" t="s">
        <v>282</v>
      </c>
      <c r="AN115" t="s">
        <v>73</v>
      </c>
      <c r="AO115" t="s">
        <v>1027</v>
      </c>
      <c r="AP115" t="s">
        <v>590</v>
      </c>
      <c r="AQ115" t="s">
        <v>325</v>
      </c>
      <c r="AR115" t="s">
        <v>524</v>
      </c>
      <c r="AS115" t="s">
        <v>1058</v>
      </c>
      <c r="AT115" t="s">
        <v>153</v>
      </c>
      <c r="AU115" t="s">
        <v>1051</v>
      </c>
      <c r="AV115" t="s">
        <v>89</v>
      </c>
      <c r="AW115" t="s">
        <v>435</v>
      </c>
      <c r="AX115" t="s">
        <v>479</v>
      </c>
      <c r="AY115" t="s">
        <v>1089</v>
      </c>
    </row>
    <row r="116" spans="1:51" hidden="1" x14ac:dyDescent="0.3">
      <c r="A116" t="s">
        <v>1090</v>
      </c>
      <c r="B116" t="s">
        <v>1091</v>
      </c>
      <c r="C116" s="1" t="str">
        <f t="shared" si="8"/>
        <v>21:0868</v>
      </c>
      <c r="D116" s="1" t="str">
        <f t="shared" si="12"/>
        <v>21:0245</v>
      </c>
      <c r="E116" t="s">
        <v>236</v>
      </c>
      <c r="F116" t="s">
        <v>1092</v>
      </c>
      <c r="H116">
        <v>75.800206299999999</v>
      </c>
      <c r="I116">
        <v>-98.658100500000003</v>
      </c>
      <c r="J116" s="1" t="str">
        <f t="shared" si="13"/>
        <v>NGR bulk stream sediment</v>
      </c>
      <c r="K116" s="1" t="str">
        <f t="shared" si="14"/>
        <v>HMC fraction (Bathurst Is., 1996)</v>
      </c>
      <c r="O116">
        <v>1</v>
      </c>
      <c r="P116" t="s">
        <v>56</v>
      </c>
      <c r="Q116" t="s">
        <v>56</v>
      </c>
      <c r="R116" t="s">
        <v>160</v>
      </c>
      <c r="S116" t="s">
        <v>1093</v>
      </c>
      <c r="T116" t="s">
        <v>56</v>
      </c>
      <c r="U116" t="s">
        <v>89</v>
      </c>
      <c r="V116" t="s">
        <v>105</v>
      </c>
      <c r="W116" t="s">
        <v>803</v>
      </c>
      <c r="X116" t="s">
        <v>89</v>
      </c>
      <c r="Y116" t="s">
        <v>1094</v>
      </c>
      <c r="Z116" t="s">
        <v>1068</v>
      </c>
      <c r="AA116" t="s">
        <v>56</v>
      </c>
      <c r="AB116" t="s">
        <v>369</v>
      </c>
      <c r="AC116" t="s">
        <v>143</v>
      </c>
      <c r="AD116" t="s">
        <v>740</v>
      </c>
      <c r="AE116" t="s">
        <v>138</v>
      </c>
      <c r="AF116" t="s">
        <v>369</v>
      </c>
      <c r="AG116" t="s">
        <v>145</v>
      </c>
      <c r="AH116" t="s">
        <v>288</v>
      </c>
      <c r="AI116" t="s">
        <v>143</v>
      </c>
      <c r="AJ116" t="s">
        <v>71</v>
      </c>
      <c r="AK116" t="s">
        <v>1026</v>
      </c>
      <c r="AL116" t="s">
        <v>94</v>
      </c>
      <c r="AM116" t="s">
        <v>55</v>
      </c>
      <c r="AN116" t="s">
        <v>73</v>
      </c>
      <c r="AO116" t="s">
        <v>1027</v>
      </c>
      <c r="AP116" t="s">
        <v>424</v>
      </c>
      <c r="AQ116" t="s">
        <v>772</v>
      </c>
      <c r="AR116" t="s">
        <v>370</v>
      </c>
      <c r="AS116" t="s">
        <v>1058</v>
      </c>
      <c r="AT116" t="s">
        <v>265</v>
      </c>
      <c r="AU116" t="s">
        <v>328</v>
      </c>
      <c r="AV116" t="s">
        <v>91</v>
      </c>
      <c r="AW116" t="s">
        <v>1095</v>
      </c>
      <c r="AX116" t="s">
        <v>60</v>
      </c>
      <c r="AY116" t="s">
        <v>1096</v>
      </c>
    </row>
    <row r="117" spans="1:51" hidden="1" x14ac:dyDescent="0.3">
      <c r="A117" t="s">
        <v>1097</v>
      </c>
      <c r="B117" t="s">
        <v>1098</v>
      </c>
      <c r="C117" s="1" t="str">
        <f t="shared" si="8"/>
        <v>21:0868</v>
      </c>
      <c r="D117" s="1" t="str">
        <f t="shared" si="12"/>
        <v>21:0245</v>
      </c>
      <c r="E117" t="s">
        <v>249</v>
      </c>
      <c r="F117" t="s">
        <v>1099</v>
      </c>
      <c r="H117">
        <v>75.834698399999994</v>
      </c>
      <c r="I117">
        <v>-98.655674700000006</v>
      </c>
      <c r="J117" s="1" t="str">
        <f t="shared" si="13"/>
        <v>NGR bulk stream sediment</v>
      </c>
      <c r="K117" s="1" t="str">
        <f t="shared" si="14"/>
        <v>HMC fraction (Bathurst Is., 1996)</v>
      </c>
      <c r="O117">
        <v>1</v>
      </c>
      <c r="P117" t="s">
        <v>342</v>
      </c>
      <c r="Q117" t="s">
        <v>56</v>
      </c>
      <c r="R117" t="s">
        <v>63</v>
      </c>
      <c r="S117" t="s">
        <v>1100</v>
      </c>
      <c r="T117" t="s">
        <v>56</v>
      </c>
      <c r="U117" t="s">
        <v>64</v>
      </c>
      <c r="V117" t="s">
        <v>113</v>
      </c>
      <c r="W117" t="s">
        <v>206</v>
      </c>
      <c r="X117" t="s">
        <v>89</v>
      </c>
      <c r="Y117" t="s">
        <v>60</v>
      </c>
      <c r="Z117" t="s">
        <v>188</v>
      </c>
      <c r="AA117" t="s">
        <v>56</v>
      </c>
      <c r="AB117" t="s">
        <v>369</v>
      </c>
      <c r="AC117" t="s">
        <v>143</v>
      </c>
      <c r="AD117" t="s">
        <v>1048</v>
      </c>
      <c r="AE117" t="s">
        <v>1025</v>
      </c>
      <c r="AF117" t="s">
        <v>369</v>
      </c>
      <c r="AG117" t="s">
        <v>580</v>
      </c>
      <c r="AH117" t="s">
        <v>146</v>
      </c>
      <c r="AI117" t="s">
        <v>143</v>
      </c>
      <c r="AJ117" t="s">
        <v>71</v>
      </c>
      <c r="AK117" t="s">
        <v>1101</v>
      </c>
      <c r="AL117" t="s">
        <v>60</v>
      </c>
      <c r="AM117" t="s">
        <v>99</v>
      </c>
      <c r="AN117" t="s">
        <v>73</v>
      </c>
      <c r="AO117" t="s">
        <v>1027</v>
      </c>
      <c r="AP117" t="s">
        <v>1025</v>
      </c>
      <c r="AQ117" t="s">
        <v>507</v>
      </c>
      <c r="AR117" t="s">
        <v>209</v>
      </c>
      <c r="AS117" t="s">
        <v>1058</v>
      </c>
      <c r="AT117" t="s">
        <v>231</v>
      </c>
      <c r="AU117" t="s">
        <v>1051</v>
      </c>
      <c r="AV117" t="s">
        <v>89</v>
      </c>
      <c r="AW117" t="s">
        <v>328</v>
      </c>
      <c r="AX117" t="s">
        <v>152</v>
      </c>
      <c r="AY117" t="s">
        <v>1102</v>
      </c>
    </row>
    <row r="118" spans="1:51" hidden="1" x14ac:dyDescent="0.3">
      <c r="A118" t="s">
        <v>1103</v>
      </c>
      <c r="B118" t="s">
        <v>1104</v>
      </c>
      <c r="C118" s="1" t="str">
        <f t="shared" si="8"/>
        <v>21:0868</v>
      </c>
      <c r="D118" s="1" t="str">
        <f t="shared" si="12"/>
        <v>21:0245</v>
      </c>
      <c r="E118" t="s">
        <v>263</v>
      </c>
      <c r="F118" t="s">
        <v>1105</v>
      </c>
      <c r="H118">
        <v>75.863003300000003</v>
      </c>
      <c r="I118">
        <v>-98.720031500000005</v>
      </c>
      <c r="J118" s="1" t="str">
        <f t="shared" si="13"/>
        <v>NGR bulk stream sediment</v>
      </c>
      <c r="K118" s="1" t="str">
        <f t="shared" si="14"/>
        <v>HMC fraction (Bathurst Is., 1996)</v>
      </c>
      <c r="O118">
        <v>1</v>
      </c>
      <c r="P118" t="s">
        <v>56</v>
      </c>
      <c r="Q118" t="s">
        <v>56</v>
      </c>
      <c r="R118" t="s">
        <v>193</v>
      </c>
      <c r="S118" t="s">
        <v>1106</v>
      </c>
      <c r="T118" t="s">
        <v>56</v>
      </c>
      <c r="U118" t="s">
        <v>64</v>
      </c>
      <c r="V118" t="s">
        <v>80</v>
      </c>
      <c r="W118" t="s">
        <v>1107</v>
      </c>
      <c r="X118" t="s">
        <v>89</v>
      </c>
      <c r="Y118" t="s">
        <v>1108</v>
      </c>
      <c r="Z118" t="s">
        <v>1109</v>
      </c>
      <c r="AA118" t="s">
        <v>56</v>
      </c>
      <c r="AB118" t="s">
        <v>369</v>
      </c>
      <c r="AC118" t="s">
        <v>298</v>
      </c>
      <c r="AD118" t="s">
        <v>1110</v>
      </c>
      <c r="AE118" t="s">
        <v>1025</v>
      </c>
      <c r="AF118" t="s">
        <v>369</v>
      </c>
      <c r="AG118" t="s">
        <v>391</v>
      </c>
      <c r="AH118" t="s">
        <v>163</v>
      </c>
      <c r="AI118" t="s">
        <v>143</v>
      </c>
      <c r="AJ118" t="s">
        <v>71</v>
      </c>
      <c r="AK118" t="s">
        <v>1026</v>
      </c>
      <c r="AL118" t="s">
        <v>118</v>
      </c>
      <c r="AM118" t="s">
        <v>357</v>
      </c>
      <c r="AN118" t="s">
        <v>254</v>
      </c>
      <c r="AO118" t="s">
        <v>1027</v>
      </c>
      <c r="AP118" t="s">
        <v>445</v>
      </c>
      <c r="AQ118" t="s">
        <v>202</v>
      </c>
      <c r="AR118" t="s">
        <v>243</v>
      </c>
      <c r="AS118" t="s">
        <v>1058</v>
      </c>
      <c r="AT118" t="s">
        <v>98</v>
      </c>
      <c r="AU118" t="s">
        <v>309</v>
      </c>
      <c r="AV118" t="s">
        <v>89</v>
      </c>
      <c r="AW118" t="s">
        <v>1111</v>
      </c>
      <c r="AX118" t="s">
        <v>580</v>
      </c>
      <c r="AY118" t="s">
        <v>1112</v>
      </c>
    </row>
    <row r="119" spans="1:51" hidden="1" x14ac:dyDescent="0.3">
      <c r="A119" t="s">
        <v>1113</v>
      </c>
      <c r="B119" t="s">
        <v>1114</v>
      </c>
      <c r="C119" s="1" t="str">
        <f t="shared" si="8"/>
        <v>21:0868</v>
      </c>
      <c r="D119" s="1" t="str">
        <f t="shared" si="12"/>
        <v>21:0245</v>
      </c>
      <c r="E119" t="s">
        <v>280</v>
      </c>
      <c r="F119" t="s">
        <v>1115</v>
      </c>
      <c r="H119">
        <v>75.967621800000003</v>
      </c>
      <c r="I119">
        <v>-97.964934900000003</v>
      </c>
      <c r="J119" s="1" t="str">
        <f t="shared" si="13"/>
        <v>NGR bulk stream sediment</v>
      </c>
      <c r="K119" s="1" t="str">
        <f t="shared" si="14"/>
        <v>HMC fraction (Bathurst Is., 1996)</v>
      </c>
      <c r="O119">
        <v>1</v>
      </c>
      <c r="P119" t="s">
        <v>56</v>
      </c>
      <c r="Q119" t="s">
        <v>56</v>
      </c>
      <c r="R119" t="s">
        <v>311</v>
      </c>
      <c r="S119" t="s">
        <v>1116</v>
      </c>
      <c r="T119" t="s">
        <v>56</v>
      </c>
      <c r="U119" t="s">
        <v>89</v>
      </c>
      <c r="V119" t="s">
        <v>103</v>
      </c>
      <c r="W119" t="s">
        <v>1107</v>
      </c>
      <c r="X119" t="s">
        <v>89</v>
      </c>
      <c r="Y119" t="s">
        <v>1117</v>
      </c>
      <c r="Z119" t="s">
        <v>934</v>
      </c>
      <c r="AA119" t="s">
        <v>56</v>
      </c>
      <c r="AB119" t="s">
        <v>369</v>
      </c>
      <c r="AC119" t="s">
        <v>143</v>
      </c>
      <c r="AD119" t="s">
        <v>1048</v>
      </c>
      <c r="AE119" t="s">
        <v>1025</v>
      </c>
      <c r="AF119" t="s">
        <v>369</v>
      </c>
      <c r="AG119" t="s">
        <v>435</v>
      </c>
      <c r="AH119" t="s">
        <v>105</v>
      </c>
      <c r="AI119" t="s">
        <v>143</v>
      </c>
      <c r="AJ119" t="s">
        <v>71</v>
      </c>
      <c r="AK119" t="s">
        <v>972</v>
      </c>
      <c r="AL119" t="s">
        <v>118</v>
      </c>
      <c r="AM119" t="s">
        <v>274</v>
      </c>
      <c r="AN119" t="s">
        <v>73</v>
      </c>
      <c r="AO119" t="s">
        <v>1027</v>
      </c>
      <c r="AP119" t="s">
        <v>1118</v>
      </c>
      <c r="AQ119" t="s">
        <v>507</v>
      </c>
      <c r="AR119" t="s">
        <v>507</v>
      </c>
      <c r="AS119" t="s">
        <v>79</v>
      </c>
      <c r="AT119" t="s">
        <v>101</v>
      </c>
      <c r="AU119" t="s">
        <v>1051</v>
      </c>
      <c r="AV119" t="s">
        <v>89</v>
      </c>
      <c r="AW119" t="s">
        <v>666</v>
      </c>
      <c r="AX119" t="s">
        <v>580</v>
      </c>
      <c r="AY119" t="s">
        <v>1119</v>
      </c>
    </row>
    <row r="120" spans="1:51" hidden="1" x14ac:dyDescent="0.3">
      <c r="A120" t="s">
        <v>1120</v>
      </c>
      <c r="B120" t="s">
        <v>1121</v>
      </c>
      <c r="C120" s="1" t="str">
        <f t="shared" si="8"/>
        <v>21:0868</v>
      </c>
      <c r="D120" s="1" t="str">
        <f t="shared" si="12"/>
        <v>21:0245</v>
      </c>
      <c r="E120" t="s">
        <v>293</v>
      </c>
      <c r="F120" t="s">
        <v>1122</v>
      </c>
      <c r="H120">
        <v>75.959835100000006</v>
      </c>
      <c r="I120">
        <v>-97.882400200000006</v>
      </c>
      <c r="J120" s="1" t="str">
        <f t="shared" si="13"/>
        <v>NGR bulk stream sediment</v>
      </c>
      <c r="K120" s="1" t="str">
        <f t="shared" si="14"/>
        <v>HMC fraction (Bathurst Is., 1996)</v>
      </c>
      <c r="O120">
        <v>1</v>
      </c>
      <c r="P120" t="s">
        <v>56</v>
      </c>
      <c r="Q120" t="s">
        <v>56</v>
      </c>
      <c r="R120" t="s">
        <v>382</v>
      </c>
      <c r="S120" t="s">
        <v>1123</v>
      </c>
      <c r="T120" t="s">
        <v>56</v>
      </c>
      <c r="U120" t="s">
        <v>64</v>
      </c>
      <c r="V120" t="s">
        <v>80</v>
      </c>
      <c r="W120" t="s">
        <v>1124</v>
      </c>
      <c r="X120" t="s">
        <v>89</v>
      </c>
      <c r="Y120" t="s">
        <v>1070</v>
      </c>
      <c r="Z120" t="s">
        <v>934</v>
      </c>
      <c r="AA120" t="s">
        <v>56</v>
      </c>
      <c r="AB120" t="s">
        <v>369</v>
      </c>
      <c r="AC120" t="s">
        <v>143</v>
      </c>
      <c r="AD120" t="s">
        <v>1048</v>
      </c>
      <c r="AE120" t="s">
        <v>1025</v>
      </c>
      <c r="AF120" t="s">
        <v>369</v>
      </c>
      <c r="AG120" t="s">
        <v>176</v>
      </c>
      <c r="AH120" t="s">
        <v>140</v>
      </c>
      <c r="AI120" t="s">
        <v>143</v>
      </c>
      <c r="AJ120" t="s">
        <v>71</v>
      </c>
      <c r="AK120" t="s">
        <v>1101</v>
      </c>
      <c r="AL120" t="s">
        <v>118</v>
      </c>
      <c r="AM120" t="s">
        <v>160</v>
      </c>
      <c r="AN120" t="s">
        <v>73</v>
      </c>
      <c r="AO120" t="s">
        <v>1027</v>
      </c>
      <c r="AP120" t="s">
        <v>1067</v>
      </c>
      <c r="AQ120" t="s">
        <v>370</v>
      </c>
      <c r="AR120" t="s">
        <v>720</v>
      </c>
      <c r="AS120" t="s">
        <v>1058</v>
      </c>
      <c r="AT120" t="s">
        <v>435</v>
      </c>
      <c r="AU120" t="s">
        <v>1051</v>
      </c>
      <c r="AV120" t="s">
        <v>60</v>
      </c>
      <c r="AW120" t="s">
        <v>826</v>
      </c>
      <c r="AX120" t="s">
        <v>106</v>
      </c>
      <c r="AY120" t="s">
        <v>1125</v>
      </c>
    </row>
    <row r="121" spans="1:51" hidden="1" x14ac:dyDescent="0.3">
      <c r="A121" t="s">
        <v>1126</v>
      </c>
      <c r="B121" t="s">
        <v>1127</v>
      </c>
      <c r="C121" s="1" t="str">
        <f t="shared" si="8"/>
        <v>21:0868</v>
      </c>
      <c r="D121" s="1" t="str">
        <f t="shared" si="12"/>
        <v>21:0245</v>
      </c>
      <c r="E121" t="s">
        <v>305</v>
      </c>
      <c r="F121" t="s">
        <v>1128</v>
      </c>
      <c r="H121">
        <v>75.978678500000001</v>
      </c>
      <c r="I121">
        <v>-97.751788099999999</v>
      </c>
      <c r="J121" s="1" t="str">
        <f t="shared" si="13"/>
        <v>NGR bulk stream sediment</v>
      </c>
      <c r="K121" s="1" t="str">
        <f t="shared" si="14"/>
        <v>HMC fraction (Bathurst Is., 1996)</v>
      </c>
      <c r="O121">
        <v>1</v>
      </c>
      <c r="P121" t="s">
        <v>56</v>
      </c>
      <c r="Q121" t="s">
        <v>56</v>
      </c>
      <c r="R121" t="s">
        <v>541</v>
      </c>
      <c r="S121" t="s">
        <v>1129</v>
      </c>
      <c r="T121" t="s">
        <v>56</v>
      </c>
      <c r="U121" t="s">
        <v>89</v>
      </c>
      <c r="V121" t="s">
        <v>325</v>
      </c>
      <c r="W121" t="s">
        <v>1130</v>
      </c>
      <c r="X121" t="s">
        <v>89</v>
      </c>
      <c r="Y121" t="s">
        <v>1131</v>
      </c>
      <c r="Z121" t="s">
        <v>1124</v>
      </c>
      <c r="AA121" t="s">
        <v>56</v>
      </c>
      <c r="AB121" t="s">
        <v>369</v>
      </c>
      <c r="AC121" t="s">
        <v>143</v>
      </c>
      <c r="AD121" t="s">
        <v>1048</v>
      </c>
      <c r="AE121" t="s">
        <v>1025</v>
      </c>
      <c r="AF121" t="s">
        <v>369</v>
      </c>
      <c r="AG121" t="s">
        <v>169</v>
      </c>
      <c r="AH121" t="s">
        <v>78</v>
      </c>
      <c r="AI121" t="s">
        <v>143</v>
      </c>
      <c r="AJ121" t="s">
        <v>71</v>
      </c>
      <c r="AK121" t="s">
        <v>620</v>
      </c>
      <c r="AL121" t="s">
        <v>113</v>
      </c>
      <c r="AM121" t="s">
        <v>266</v>
      </c>
      <c r="AN121" t="s">
        <v>73</v>
      </c>
      <c r="AO121" t="s">
        <v>1027</v>
      </c>
      <c r="AP121" t="s">
        <v>1132</v>
      </c>
      <c r="AQ121" t="s">
        <v>650</v>
      </c>
      <c r="AR121" t="s">
        <v>437</v>
      </c>
      <c r="AS121" t="s">
        <v>1058</v>
      </c>
      <c r="AT121" t="s">
        <v>150</v>
      </c>
      <c r="AU121" t="s">
        <v>1051</v>
      </c>
      <c r="AV121" t="s">
        <v>118</v>
      </c>
      <c r="AW121" t="s">
        <v>57</v>
      </c>
      <c r="AX121" t="s">
        <v>101</v>
      </c>
      <c r="AY121" t="s">
        <v>1133</v>
      </c>
    </row>
    <row r="122" spans="1:51" hidden="1" x14ac:dyDescent="0.3">
      <c r="A122" t="s">
        <v>1134</v>
      </c>
      <c r="B122" t="s">
        <v>1135</v>
      </c>
      <c r="C122" s="1" t="str">
        <f t="shared" si="8"/>
        <v>21:0868</v>
      </c>
      <c r="D122" s="1" t="str">
        <f t="shared" si="12"/>
        <v>21:0245</v>
      </c>
      <c r="E122" t="s">
        <v>318</v>
      </c>
      <c r="F122" t="s">
        <v>1136</v>
      </c>
      <c r="H122">
        <v>75.892540199999999</v>
      </c>
      <c r="I122">
        <v>-98.184078900000003</v>
      </c>
      <c r="J122" s="1" t="str">
        <f t="shared" si="13"/>
        <v>NGR bulk stream sediment</v>
      </c>
      <c r="K122" s="1" t="str">
        <f t="shared" si="14"/>
        <v>HMC fraction (Bathurst Is., 1996)</v>
      </c>
      <c r="O122">
        <v>1</v>
      </c>
      <c r="P122" t="s">
        <v>56</v>
      </c>
      <c r="Q122" t="s">
        <v>56</v>
      </c>
      <c r="R122" t="s">
        <v>229</v>
      </c>
      <c r="S122" t="s">
        <v>1137</v>
      </c>
      <c r="T122" t="s">
        <v>56</v>
      </c>
      <c r="U122" t="s">
        <v>89</v>
      </c>
      <c r="V122" t="s">
        <v>370</v>
      </c>
      <c r="W122" t="s">
        <v>201</v>
      </c>
      <c r="X122" t="s">
        <v>89</v>
      </c>
      <c r="Y122" t="s">
        <v>1138</v>
      </c>
      <c r="Z122" t="s">
        <v>1139</v>
      </c>
      <c r="AA122" t="s">
        <v>56</v>
      </c>
      <c r="AB122" t="s">
        <v>369</v>
      </c>
      <c r="AC122" t="s">
        <v>143</v>
      </c>
      <c r="AD122" t="s">
        <v>1048</v>
      </c>
      <c r="AE122" t="s">
        <v>1025</v>
      </c>
      <c r="AF122" t="s">
        <v>369</v>
      </c>
      <c r="AG122" t="s">
        <v>225</v>
      </c>
      <c r="AH122" t="s">
        <v>116</v>
      </c>
      <c r="AI122" t="s">
        <v>143</v>
      </c>
      <c r="AJ122" t="s">
        <v>71</v>
      </c>
      <c r="AK122" t="s">
        <v>1026</v>
      </c>
      <c r="AL122" t="s">
        <v>254</v>
      </c>
      <c r="AM122" t="s">
        <v>414</v>
      </c>
      <c r="AN122" t="s">
        <v>336</v>
      </c>
      <c r="AO122" t="s">
        <v>103</v>
      </c>
      <c r="AP122" t="s">
        <v>1140</v>
      </c>
      <c r="AQ122" t="s">
        <v>685</v>
      </c>
      <c r="AR122" t="s">
        <v>1141</v>
      </c>
      <c r="AS122" t="s">
        <v>188</v>
      </c>
      <c r="AT122" t="s">
        <v>140</v>
      </c>
      <c r="AU122" t="s">
        <v>218</v>
      </c>
      <c r="AV122" t="s">
        <v>89</v>
      </c>
      <c r="AW122" t="s">
        <v>1142</v>
      </c>
      <c r="AX122" t="s">
        <v>207</v>
      </c>
      <c r="AY122" t="s">
        <v>1143</v>
      </c>
    </row>
    <row r="123" spans="1:51" hidden="1" x14ac:dyDescent="0.3">
      <c r="A123" t="s">
        <v>1144</v>
      </c>
      <c r="B123" t="s">
        <v>1145</v>
      </c>
      <c r="C123" s="1" t="str">
        <f t="shared" si="8"/>
        <v>21:0868</v>
      </c>
      <c r="D123" s="1" t="str">
        <f t="shared" si="12"/>
        <v>21:0245</v>
      </c>
      <c r="E123" t="s">
        <v>332</v>
      </c>
      <c r="F123" t="s">
        <v>1146</v>
      </c>
      <c r="H123">
        <v>75.904519300000004</v>
      </c>
      <c r="I123">
        <v>-98.104195300000001</v>
      </c>
      <c r="J123" s="1" t="str">
        <f t="shared" si="13"/>
        <v>NGR bulk stream sediment</v>
      </c>
      <c r="K123" s="1" t="str">
        <f t="shared" si="14"/>
        <v>HMC fraction (Bathurst Is., 1996)</v>
      </c>
      <c r="O123">
        <v>1</v>
      </c>
      <c r="P123" t="s">
        <v>163</v>
      </c>
      <c r="Q123" t="s">
        <v>56</v>
      </c>
      <c r="R123" t="s">
        <v>273</v>
      </c>
      <c r="S123" t="s">
        <v>445</v>
      </c>
      <c r="T123" t="s">
        <v>56</v>
      </c>
      <c r="U123" t="s">
        <v>89</v>
      </c>
      <c r="V123" t="s">
        <v>399</v>
      </c>
      <c r="W123" t="s">
        <v>547</v>
      </c>
      <c r="X123" t="s">
        <v>94</v>
      </c>
      <c r="Y123" t="s">
        <v>1147</v>
      </c>
      <c r="Z123" t="s">
        <v>121</v>
      </c>
      <c r="AA123" t="s">
        <v>56</v>
      </c>
      <c r="AB123" t="s">
        <v>369</v>
      </c>
      <c r="AC123" t="s">
        <v>143</v>
      </c>
      <c r="AD123" t="s">
        <v>1048</v>
      </c>
      <c r="AE123" t="s">
        <v>1025</v>
      </c>
      <c r="AF123" t="s">
        <v>369</v>
      </c>
      <c r="AG123" t="s">
        <v>176</v>
      </c>
      <c r="AH123" t="s">
        <v>244</v>
      </c>
      <c r="AI123" t="s">
        <v>143</v>
      </c>
      <c r="AJ123" t="s">
        <v>71</v>
      </c>
      <c r="AK123" t="s">
        <v>1026</v>
      </c>
      <c r="AL123" t="s">
        <v>75</v>
      </c>
      <c r="AM123" t="s">
        <v>694</v>
      </c>
      <c r="AN123" t="s">
        <v>59</v>
      </c>
      <c r="AO123" t="s">
        <v>128</v>
      </c>
      <c r="AP123" t="s">
        <v>1148</v>
      </c>
      <c r="AQ123" t="s">
        <v>1149</v>
      </c>
      <c r="AR123" t="s">
        <v>556</v>
      </c>
      <c r="AS123" t="s">
        <v>437</v>
      </c>
      <c r="AT123" t="s">
        <v>79</v>
      </c>
      <c r="AU123" t="s">
        <v>377</v>
      </c>
      <c r="AV123" t="s">
        <v>75</v>
      </c>
      <c r="AW123" t="s">
        <v>1150</v>
      </c>
      <c r="AX123" t="s">
        <v>1151</v>
      </c>
      <c r="AY123" t="s">
        <v>1152</v>
      </c>
    </row>
    <row r="124" spans="1:51" hidden="1" x14ac:dyDescent="0.3">
      <c r="A124" t="s">
        <v>1153</v>
      </c>
      <c r="B124" t="s">
        <v>1154</v>
      </c>
      <c r="C124" s="1" t="str">
        <f t="shared" si="8"/>
        <v>21:0868</v>
      </c>
      <c r="D124" s="1" t="str">
        <f t="shared" si="12"/>
        <v>21:0245</v>
      </c>
      <c r="E124" t="s">
        <v>348</v>
      </c>
      <c r="F124" t="s">
        <v>1155</v>
      </c>
      <c r="H124">
        <v>75.903335600000005</v>
      </c>
      <c r="I124">
        <v>-98.056778899999998</v>
      </c>
      <c r="J124" s="1" t="str">
        <f t="shared" si="13"/>
        <v>NGR bulk stream sediment</v>
      </c>
      <c r="K124" s="1" t="str">
        <f t="shared" si="14"/>
        <v>HMC fraction (Bathurst Is., 1996)</v>
      </c>
      <c r="O124">
        <v>1</v>
      </c>
      <c r="P124" t="s">
        <v>56</v>
      </c>
      <c r="Q124" t="s">
        <v>56</v>
      </c>
      <c r="R124" t="s">
        <v>325</v>
      </c>
      <c r="S124" t="s">
        <v>1156</v>
      </c>
      <c r="T124" t="s">
        <v>56</v>
      </c>
      <c r="U124" t="s">
        <v>89</v>
      </c>
      <c r="V124" t="s">
        <v>356</v>
      </c>
      <c r="W124" t="s">
        <v>1157</v>
      </c>
      <c r="X124" t="s">
        <v>89</v>
      </c>
      <c r="Y124" t="s">
        <v>1158</v>
      </c>
      <c r="Z124" t="s">
        <v>1159</v>
      </c>
      <c r="AA124" t="s">
        <v>56</v>
      </c>
      <c r="AB124" t="s">
        <v>369</v>
      </c>
      <c r="AC124" t="s">
        <v>143</v>
      </c>
      <c r="AD124" t="s">
        <v>1048</v>
      </c>
      <c r="AE124" t="s">
        <v>1025</v>
      </c>
      <c r="AF124" t="s">
        <v>369</v>
      </c>
      <c r="AG124" t="s">
        <v>151</v>
      </c>
      <c r="AH124" t="s">
        <v>351</v>
      </c>
      <c r="AI124" t="s">
        <v>143</v>
      </c>
      <c r="AJ124" t="s">
        <v>71</v>
      </c>
      <c r="AK124" t="s">
        <v>1026</v>
      </c>
      <c r="AL124" t="s">
        <v>69</v>
      </c>
      <c r="AM124" t="s">
        <v>370</v>
      </c>
      <c r="AN124" t="s">
        <v>99</v>
      </c>
      <c r="AO124" t="s">
        <v>1027</v>
      </c>
      <c r="AP124" t="s">
        <v>1149</v>
      </c>
      <c r="AQ124" t="s">
        <v>1160</v>
      </c>
      <c r="AR124" t="s">
        <v>1161</v>
      </c>
      <c r="AS124" t="s">
        <v>412</v>
      </c>
      <c r="AT124" t="s">
        <v>69</v>
      </c>
      <c r="AU124" t="s">
        <v>101</v>
      </c>
      <c r="AV124" t="s">
        <v>118</v>
      </c>
      <c r="AW124" t="s">
        <v>1162</v>
      </c>
      <c r="AX124" t="s">
        <v>265</v>
      </c>
      <c r="AY124" t="s">
        <v>1163</v>
      </c>
    </row>
    <row r="125" spans="1:51" hidden="1" x14ac:dyDescent="0.3">
      <c r="A125" t="s">
        <v>1164</v>
      </c>
      <c r="B125" t="s">
        <v>1165</v>
      </c>
      <c r="C125" s="1" t="str">
        <f t="shared" si="8"/>
        <v>21:0868</v>
      </c>
      <c r="D125" s="1" t="str">
        <f t="shared" si="12"/>
        <v>21:0245</v>
      </c>
      <c r="E125" t="s">
        <v>362</v>
      </c>
      <c r="F125" t="s">
        <v>1166</v>
      </c>
      <c r="H125">
        <v>75.842651099999998</v>
      </c>
      <c r="I125">
        <v>-98.026304999999994</v>
      </c>
      <c r="J125" s="1" t="str">
        <f t="shared" si="13"/>
        <v>NGR bulk stream sediment</v>
      </c>
      <c r="K125" s="1" t="str">
        <f t="shared" si="14"/>
        <v>HMC fraction (Bathurst Is., 1996)</v>
      </c>
      <c r="O125">
        <v>1</v>
      </c>
      <c r="P125" t="s">
        <v>56</v>
      </c>
      <c r="Q125" t="s">
        <v>56</v>
      </c>
      <c r="R125" t="s">
        <v>541</v>
      </c>
      <c r="S125" t="s">
        <v>522</v>
      </c>
      <c r="T125" t="s">
        <v>56</v>
      </c>
      <c r="U125" t="s">
        <v>89</v>
      </c>
      <c r="V125" t="s">
        <v>607</v>
      </c>
      <c r="W125" t="s">
        <v>184</v>
      </c>
      <c r="X125" t="s">
        <v>89</v>
      </c>
      <c r="Y125" t="s">
        <v>1167</v>
      </c>
      <c r="Z125" t="s">
        <v>1168</v>
      </c>
      <c r="AA125" t="s">
        <v>56</v>
      </c>
      <c r="AB125" t="s">
        <v>369</v>
      </c>
      <c r="AC125" t="s">
        <v>143</v>
      </c>
      <c r="AD125" t="s">
        <v>1048</v>
      </c>
      <c r="AE125" t="s">
        <v>1025</v>
      </c>
      <c r="AF125" t="s">
        <v>369</v>
      </c>
      <c r="AG125" t="s">
        <v>212</v>
      </c>
      <c r="AH125" t="s">
        <v>221</v>
      </c>
      <c r="AI125" t="s">
        <v>143</v>
      </c>
      <c r="AJ125" t="s">
        <v>71</v>
      </c>
      <c r="AK125" t="s">
        <v>1026</v>
      </c>
      <c r="AL125" t="s">
        <v>69</v>
      </c>
      <c r="AM125" t="s">
        <v>186</v>
      </c>
      <c r="AN125" t="s">
        <v>163</v>
      </c>
      <c r="AO125" t="s">
        <v>1027</v>
      </c>
      <c r="AP125" t="s">
        <v>1148</v>
      </c>
      <c r="AQ125" t="s">
        <v>650</v>
      </c>
      <c r="AR125" t="s">
        <v>1124</v>
      </c>
      <c r="AS125" t="s">
        <v>188</v>
      </c>
      <c r="AT125" t="s">
        <v>171</v>
      </c>
      <c r="AU125" t="s">
        <v>145</v>
      </c>
      <c r="AV125" t="s">
        <v>118</v>
      </c>
      <c r="AW125" t="s">
        <v>541</v>
      </c>
      <c r="AX125" t="s">
        <v>194</v>
      </c>
      <c r="AY125" t="s">
        <v>1169</v>
      </c>
    </row>
    <row r="126" spans="1:51" hidden="1" x14ac:dyDescent="0.3">
      <c r="A126" t="s">
        <v>1170</v>
      </c>
      <c r="B126" t="s">
        <v>1171</v>
      </c>
      <c r="C126" s="1" t="str">
        <f t="shared" si="8"/>
        <v>21:0868</v>
      </c>
      <c r="D126" s="1" t="str">
        <f t="shared" si="12"/>
        <v>21:0245</v>
      </c>
      <c r="E126" t="s">
        <v>375</v>
      </c>
      <c r="F126" t="s">
        <v>1172</v>
      </c>
      <c r="H126">
        <v>75.847414099999995</v>
      </c>
      <c r="I126">
        <v>-98.0634704</v>
      </c>
      <c r="J126" s="1" t="str">
        <f t="shared" si="13"/>
        <v>NGR bulk stream sediment</v>
      </c>
      <c r="K126" s="1" t="str">
        <f t="shared" si="14"/>
        <v>HMC fraction (Bathurst Is., 1996)</v>
      </c>
      <c r="O126">
        <v>1</v>
      </c>
      <c r="P126" t="s">
        <v>695</v>
      </c>
      <c r="Q126" t="s">
        <v>56</v>
      </c>
      <c r="R126" t="s">
        <v>89</v>
      </c>
      <c r="S126" t="s">
        <v>1025</v>
      </c>
      <c r="T126" t="s">
        <v>56</v>
      </c>
      <c r="U126" t="s">
        <v>89</v>
      </c>
      <c r="V126" t="s">
        <v>325</v>
      </c>
      <c r="W126" t="s">
        <v>912</v>
      </c>
      <c r="X126" t="s">
        <v>89</v>
      </c>
      <c r="Y126" t="s">
        <v>1173</v>
      </c>
      <c r="Z126" t="s">
        <v>1174</v>
      </c>
      <c r="AA126" t="s">
        <v>56</v>
      </c>
      <c r="AB126" t="s">
        <v>369</v>
      </c>
      <c r="AC126" t="s">
        <v>143</v>
      </c>
      <c r="AD126" t="s">
        <v>1048</v>
      </c>
      <c r="AE126" t="s">
        <v>1025</v>
      </c>
      <c r="AF126" t="s">
        <v>369</v>
      </c>
      <c r="AG126" t="s">
        <v>230</v>
      </c>
      <c r="AH126" t="s">
        <v>436</v>
      </c>
      <c r="AI126" t="s">
        <v>143</v>
      </c>
      <c r="AJ126" t="s">
        <v>71</v>
      </c>
      <c r="AK126" t="s">
        <v>1026</v>
      </c>
      <c r="AL126" t="s">
        <v>57</v>
      </c>
      <c r="AM126" t="s">
        <v>438</v>
      </c>
      <c r="AN126" t="s">
        <v>149</v>
      </c>
      <c r="AO126" t="s">
        <v>1027</v>
      </c>
      <c r="AP126" t="s">
        <v>1175</v>
      </c>
      <c r="AQ126" t="s">
        <v>437</v>
      </c>
      <c r="AR126" t="s">
        <v>404</v>
      </c>
      <c r="AS126" t="s">
        <v>337</v>
      </c>
      <c r="AT126" t="s">
        <v>190</v>
      </c>
      <c r="AU126" t="s">
        <v>101</v>
      </c>
      <c r="AV126" t="s">
        <v>118</v>
      </c>
      <c r="AW126" t="s">
        <v>1176</v>
      </c>
      <c r="AX126" t="s">
        <v>275</v>
      </c>
      <c r="AY126" t="s">
        <v>1177</v>
      </c>
    </row>
    <row r="127" spans="1:51" hidden="1" x14ac:dyDescent="0.3">
      <c r="A127" t="s">
        <v>1178</v>
      </c>
      <c r="B127" t="s">
        <v>1179</v>
      </c>
      <c r="C127" s="1" t="str">
        <f t="shared" si="8"/>
        <v>21:0868</v>
      </c>
      <c r="D127" s="1" t="str">
        <f t="shared" si="12"/>
        <v>21:0245</v>
      </c>
      <c r="E127" t="s">
        <v>387</v>
      </c>
      <c r="F127" t="s">
        <v>1180</v>
      </c>
      <c r="H127">
        <v>75.977861000000004</v>
      </c>
      <c r="I127">
        <v>-98.201586800000001</v>
      </c>
      <c r="J127" s="1" t="str">
        <f t="shared" si="13"/>
        <v>NGR bulk stream sediment</v>
      </c>
      <c r="K127" s="1" t="str">
        <f t="shared" si="14"/>
        <v>HMC fraction (Bathurst Is., 1996)</v>
      </c>
      <c r="O127">
        <v>1</v>
      </c>
      <c r="P127" t="s">
        <v>56</v>
      </c>
      <c r="Q127" t="s">
        <v>56</v>
      </c>
      <c r="R127" t="s">
        <v>193</v>
      </c>
      <c r="S127" t="s">
        <v>1181</v>
      </c>
      <c r="T127" t="s">
        <v>56</v>
      </c>
      <c r="U127" t="s">
        <v>89</v>
      </c>
      <c r="V127" t="s">
        <v>128</v>
      </c>
      <c r="W127" t="s">
        <v>201</v>
      </c>
      <c r="X127" t="s">
        <v>89</v>
      </c>
      <c r="Y127" t="s">
        <v>1182</v>
      </c>
      <c r="Z127" t="s">
        <v>1066</v>
      </c>
      <c r="AA127" t="s">
        <v>56</v>
      </c>
      <c r="AB127" t="s">
        <v>369</v>
      </c>
      <c r="AC127" t="s">
        <v>143</v>
      </c>
      <c r="AD127" t="s">
        <v>1048</v>
      </c>
      <c r="AE127" t="s">
        <v>1025</v>
      </c>
      <c r="AF127" t="s">
        <v>369</v>
      </c>
      <c r="AG127" t="s">
        <v>403</v>
      </c>
      <c r="AH127" t="s">
        <v>848</v>
      </c>
      <c r="AI127" t="s">
        <v>143</v>
      </c>
      <c r="AJ127" t="s">
        <v>71</v>
      </c>
      <c r="AK127" t="s">
        <v>1026</v>
      </c>
      <c r="AL127" t="s">
        <v>190</v>
      </c>
      <c r="AM127" t="s">
        <v>370</v>
      </c>
      <c r="AN127" t="s">
        <v>150</v>
      </c>
      <c r="AO127" t="s">
        <v>1027</v>
      </c>
      <c r="AP127" t="s">
        <v>1183</v>
      </c>
      <c r="AQ127" t="s">
        <v>1184</v>
      </c>
      <c r="AR127" t="s">
        <v>650</v>
      </c>
      <c r="AS127" t="s">
        <v>223</v>
      </c>
      <c r="AT127" t="s">
        <v>99</v>
      </c>
      <c r="AU127" t="s">
        <v>1051</v>
      </c>
      <c r="AV127" t="s">
        <v>94</v>
      </c>
      <c r="AW127" t="s">
        <v>1185</v>
      </c>
      <c r="AX127" t="s">
        <v>313</v>
      </c>
      <c r="AY127" t="s">
        <v>1186</v>
      </c>
    </row>
    <row r="128" spans="1:51" hidden="1" x14ac:dyDescent="0.3">
      <c r="A128" t="s">
        <v>1187</v>
      </c>
      <c r="B128" t="s">
        <v>1188</v>
      </c>
      <c r="C128" s="1" t="str">
        <f t="shared" si="8"/>
        <v>21:0868</v>
      </c>
      <c r="D128" s="1" t="str">
        <f t="shared" si="12"/>
        <v>21:0245</v>
      </c>
      <c r="E128" t="s">
        <v>397</v>
      </c>
      <c r="F128" t="s">
        <v>1189</v>
      </c>
      <c r="H128">
        <v>75.954476099999994</v>
      </c>
      <c r="I128">
        <v>-98.072427200000007</v>
      </c>
      <c r="J128" s="1" t="str">
        <f t="shared" si="13"/>
        <v>NGR bulk stream sediment</v>
      </c>
      <c r="K128" s="1" t="str">
        <f t="shared" si="14"/>
        <v>HMC fraction (Bathurst Is., 1996)</v>
      </c>
      <c r="O128">
        <v>1</v>
      </c>
      <c r="P128" t="s">
        <v>56</v>
      </c>
      <c r="Q128" t="s">
        <v>56</v>
      </c>
      <c r="R128" t="s">
        <v>393</v>
      </c>
      <c r="S128" t="s">
        <v>1190</v>
      </c>
      <c r="T128" t="s">
        <v>56</v>
      </c>
      <c r="U128" t="s">
        <v>89</v>
      </c>
      <c r="V128" t="s">
        <v>160</v>
      </c>
      <c r="W128" t="s">
        <v>1107</v>
      </c>
      <c r="X128" t="s">
        <v>89</v>
      </c>
      <c r="Y128" t="s">
        <v>1070</v>
      </c>
      <c r="Z128" t="s">
        <v>1068</v>
      </c>
      <c r="AA128" t="s">
        <v>56</v>
      </c>
      <c r="AB128" t="s">
        <v>369</v>
      </c>
      <c r="AC128" t="s">
        <v>288</v>
      </c>
      <c r="AD128" t="s">
        <v>1048</v>
      </c>
      <c r="AE128" t="s">
        <v>1025</v>
      </c>
      <c r="AF128" t="s">
        <v>369</v>
      </c>
      <c r="AG128" t="s">
        <v>354</v>
      </c>
      <c r="AH128" t="s">
        <v>55</v>
      </c>
      <c r="AI128" t="s">
        <v>143</v>
      </c>
      <c r="AJ128" t="s">
        <v>71</v>
      </c>
      <c r="AK128" t="s">
        <v>1026</v>
      </c>
      <c r="AL128" t="s">
        <v>113</v>
      </c>
      <c r="AM128" t="s">
        <v>57</v>
      </c>
      <c r="AN128" t="s">
        <v>73</v>
      </c>
      <c r="AO128" t="s">
        <v>1027</v>
      </c>
      <c r="AP128" t="s">
        <v>1191</v>
      </c>
      <c r="AQ128" t="s">
        <v>209</v>
      </c>
      <c r="AR128" t="s">
        <v>116</v>
      </c>
      <c r="AS128" t="s">
        <v>1058</v>
      </c>
      <c r="AT128" t="s">
        <v>358</v>
      </c>
      <c r="AU128" t="s">
        <v>1051</v>
      </c>
      <c r="AV128" t="s">
        <v>89</v>
      </c>
      <c r="AW128" t="s">
        <v>183</v>
      </c>
      <c r="AX128" t="s">
        <v>153</v>
      </c>
      <c r="AY128" t="s">
        <v>1192</v>
      </c>
    </row>
    <row r="129" spans="1:51" hidden="1" x14ac:dyDescent="0.3">
      <c r="A129" t="s">
        <v>1193</v>
      </c>
      <c r="B129" t="s">
        <v>1194</v>
      </c>
      <c r="C129" s="1" t="str">
        <f t="shared" si="8"/>
        <v>21:0868</v>
      </c>
      <c r="D129" s="1" t="str">
        <f t="shared" si="12"/>
        <v>21:0245</v>
      </c>
      <c r="E129" t="s">
        <v>409</v>
      </c>
      <c r="F129" t="s">
        <v>1195</v>
      </c>
      <c r="H129">
        <v>75.948109400000007</v>
      </c>
      <c r="I129">
        <v>-98.062285399999993</v>
      </c>
      <c r="J129" s="1" t="str">
        <f t="shared" si="13"/>
        <v>NGR bulk stream sediment</v>
      </c>
      <c r="K129" s="1" t="str">
        <f t="shared" si="14"/>
        <v>HMC fraction (Bathurst Is., 1996)</v>
      </c>
      <c r="O129">
        <v>1</v>
      </c>
      <c r="P129" t="s">
        <v>56</v>
      </c>
      <c r="Q129" t="s">
        <v>56</v>
      </c>
      <c r="R129" t="s">
        <v>286</v>
      </c>
      <c r="S129" t="s">
        <v>1049</v>
      </c>
      <c r="T129" t="s">
        <v>56</v>
      </c>
      <c r="U129" t="s">
        <v>89</v>
      </c>
      <c r="V129" t="s">
        <v>188</v>
      </c>
      <c r="W129" t="s">
        <v>1139</v>
      </c>
      <c r="X129" t="s">
        <v>76</v>
      </c>
      <c r="Y129" t="s">
        <v>1196</v>
      </c>
      <c r="Z129" t="s">
        <v>650</v>
      </c>
      <c r="AA129" t="s">
        <v>56</v>
      </c>
      <c r="AB129" t="s">
        <v>369</v>
      </c>
      <c r="AC129" t="s">
        <v>143</v>
      </c>
      <c r="AD129" t="s">
        <v>1048</v>
      </c>
      <c r="AE129" t="s">
        <v>613</v>
      </c>
      <c r="AF129" t="s">
        <v>369</v>
      </c>
      <c r="AG129" t="s">
        <v>183</v>
      </c>
      <c r="AH129" t="s">
        <v>80</v>
      </c>
      <c r="AI129" t="s">
        <v>143</v>
      </c>
      <c r="AJ129" t="s">
        <v>71</v>
      </c>
      <c r="AK129" t="s">
        <v>1026</v>
      </c>
      <c r="AL129" t="s">
        <v>94</v>
      </c>
      <c r="AM129" t="s">
        <v>104</v>
      </c>
      <c r="AN129" t="s">
        <v>69</v>
      </c>
      <c r="AO129" t="s">
        <v>1027</v>
      </c>
      <c r="AP129" t="s">
        <v>917</v>
      </c>
      <c r="AQ129" t="s">
        <v>694</v>
      </c>
      <c r="AR129" t="s">
        <v>828</v>
      </c>
      <c r="AS129" t="s">
        <v>772</v>
      </c>
      <c r="AT129" t="s">
        <v>254</v>
      </c>
      <c r="AU129" t="s">
        <v>475</v>
      </c>
      <c r="AV129" t="s">
        <v>91</v>
      </c>
      <c r="AW129" t="s">
        <v>163</v>
      </c>
      <c r="AX129" t="s">
        <v>125</v>
      </c>
      <c r="AY129" t="s">
        <v>1197</v>
      </c>
    </row>
    <row r="130" spans="1:51" hidden="1" x14ac:dyDescent="0.3">
      <c r="A130" t="s">
        <v>1198</v>
      </c>
      <c r="B130" t="s">
        <v>1199</v>
      </c>
      <c r="C130" s="1" t="str">
        <f t="shared" ref="C130:C193" si="15">HYPERLINK("http://geochem.nrcan.gc.ca/cdogs/content/bdl/bdl210868_e.htm", "21:0868")</f>
        <v>21:0868</v>
      </c>
      <c r="D130" s="1" t="str">
        <f t="shared" ref="D130:D161" si="16">HYPERLINK("http://geochem.nrcan.gc.ca/cdogs/content/svy/svy210245_e.htm", "21:0245")</f>
        <v>21:0245</v>
      </c>
      <c r="E130" t="s">
        <v>421</v>
      </c>
      <c r="F130" t="s">
        <v>1200</v>
      </c>
      <c r="H130">
        <v>75.796957699999993</v>
      </c>
      <c r="I130">
        <v>-99.140423600000005</v>
      </c>
      <c r="J130" s="1" t="str">
        <f t="shared" ref="J130:J161" si="17">HYPERLINK("http://geochem.nrcan.gc.ca/cdogs/content/kwd/kwd020030_e.htm", "NGR bulk stream sediment")</f>
        <v>NGR bulk stream sediment</v>
      </c>
      <c r="K130" s="1" t="str">
        <f t="shared" si="14"/>
        <v>HMC fraction (Bathurst Is., 1996)</v>
      </c>
      <c r="O130">
        <v>1</v>
      </c>
      <c r="P130" t="s">
        <v>172</v>
      </c>
      <c r="Q130" t="s">
        <v>56</v>
      </c>
      <c r="R130" t="s">
        <v>720</v>
      </c>
      <c r="S130" t="s">
        <v>1201</v>
      </c>
      <c r="T130" t="s">
        <v>56</v>
      </c>
      <c r="U130" t="s">
        <v>89</v>
      </c>
      <c r="V130" t="s">
        <v>312</v>
      </c>
      <c r="W130" t="s">
        <v>201</v>
      </c>
      <c r="X130" t="s">
        <v>89</v>
      </c>
      <c r="Y130" t="s">
        <v>1202</v>
      </c>
      <c r="Z130" t="s">
        <v>1141</v>
      </c>
      <c r="AA130" t="s">
        <v>56</v>
      </c>
      <c r="AB130" t="s">
        <v>369</v>
      </c>
      <c r="AC130" t="s">
        <v>143</v>
      </c>
      <c r="AD130" t="s">
        <v>1048</v>
      </c>
      <c r="AE130" t="s">
        <v>1025</v>
      </c>
      <c r="AF130" t="s">
        <v>369</v>
      </c>
      <c r="AG130" t="s">
        <v>103</v>
      </c>
      <c r="AH130" t="s">
        <v>208</v>
      </c>
      <c r="AI130" t="s">
        <v>143</v>
      </c>
      <c r="AJ130" t="s">
        <v>71</v>
      </c>
      <c r="AK130" t="s">
        <v>1026</v>
      </c>
      <c r="AL130" t="s">
        <v>75</v>
      </c>
      <c r="AM130" t="s">
        <v>273</v>
      </c>
      <c r="AN130" t="s">
        <v>150</v>
      </c>
      <c r="AO130" t="s">
        <v>1027</v>
      </c>
      <c r="AP130" t="s">
        <v>1203</v>
      </c>
      <c r="AQ130" t="s">
        <v>206</v>
      </c>
      <c r="AR130" t="s">
        <v>1109</v>
      </c>
      <c r="AS130" t="s">
        <v>1058</v>
      </c>
      <c r="AT130" t="s">
        <v>150</v>
      </c>
      <c r="AU130" t="s">
        <v>1051</v>
      </c>
      <c r="AV130" t="s">
        <v>118</v>
      </c>
      <c r="AW130" t="s">
        <v>1204</v>
      </c>
      <c r="AX130" t="s">
        <v>265</v>
      </c>
      <c r="AY130" t="s">
        <v>1205</v>
      </c>
    </row>
    <row r="131" spans="1:51" hidden="1" x14ac:dyDescent="0.3">
      <c r="A131" t="s">
        <v>1206</v>
      </c>
      <c r="B131" t="s">
        <v>1207</v>
      </c>
      <c r="C131" s="1" t="str">
        <f t="shared" si="15"/>
        <v>21:0868</v>
      </c>
      <c r="D131" s="1" t="str">
        <f t="shared" si="16"/>
        <v>21:0245</v>
      </c>
      <c r="E131" t="s">
        <v>432</v>
      </c>
      <c r="F131" t="s">
        <v>1208</v>
      </c>
      <c r="H131">
        <v>75.784066999999993</v>
      </c>
      <c r="I131">
        <v>-99.327876099999997</v>
      </c>
      <c r="J131" s="1" t="str">
        <f t="shared" si="17"/>
        <v>NGR bulk stream sediment</v>
      </c>
      <c r="K131" s="1" t="str">
        <f t="shared" si="14"/>
        <v>HMC fraction (Bathurst Is., 1996)</v>
      </c>
      <c r="O131">
        <v>1</v>
      </c>
      <c r="P131" t="s">
        <v>56</v>
      </c>
      <c r="Q131" t="s">
        <v>56</v>
      </c>
      <c r="R131" t="s">
        <v>503</v>
      </c>
      <c r="S131" t="s">
        <v>1209</v>
      </c>
      <c r="T131" t="s">
        <v>56</v>
      </c>
      <c r="U131" t="s">
        <v>89</v>
      </c>
      <c r="V131" t="s">
        <v>192</v>
      </c>
      <c r="W131" t="s">
        <v>1210</v>
      </c>
      <c r="X131" t="s">
        <v>89</v>
      </c>
      <c r="Y131" t="s">
        <v>1147</v>
      </c>
      <c r="Z131" t="s">
        <v>1211</v>
      </c>
      <c r="AA131" t="s">
        <v>56</v>
      </c>
      <c r="AB131" t="s">
        <v>369</v>
      </c>
      <c r="AC131" t="s">
        <v>342</v>
      </c>
      <c r="AD131" t="s">
        <v>1048</v>
      </c>
      <c r="AE131" t="s">
        <v>1025</v>
      </c>
      <c r="AF131" t="s">
        <v>369</v>
      </c>
      <c r="AG131" t="s">
        <v>274</v>
      </c>
      <c r="AH131" t="s">
        <v>393</v>
      </c>
      <c r="AI131" t="s">
        <v>143</v>
      </c>
      <c r="AJ131" t="s">
        <v>71</v>
      </c>
      <c r="AK131" t="s">
        <v>1026</v>
      </c>
      <c r="AL131" t="s">
        <v>63</v>
      </c>
      <c r="AM131" t="s">
        <v>78</v>
      </c>
      <c r="AN131" t="s">
        <v>227</v>
      </c>
      <c r="AO131" t="s">
        <v>1027</v>
      </c>
      <c r="AP131" t="s">
        <v>184</v>
      </c>
      <c r="AQ131" t="s">
        <v>1014</v>
      </c>
      <c r="AR131" t="s">
        <v>1212</v>
      </c>
      <c r="AS131" t="s">
        <v>312</v>
      </c>
      <c r="AT131" t="s">
        <v>149</v>
      </c>
      <c r="AU131" t="s">
        <v>328</v>
      </c>
      <c r="AV131" t="s">
        <v>118</v>
      </c>
      <c r="AW131" t="s">
        <v>1213</v>
      </c>
      <c r="AX131" t="s">
        <v>82</v>
      </c>
      <c r="AY131" t="s">
        <v>1214</v>
      </c>
    </row>
    <row r="132" spans="1:51" hidden="1" x14ac:dyDescent="0.3">
      <c r="A132" t="s">
        <v>1215</v>
      </c>
      <c r="B132" t="s">
        <v>1216</v>
      </c>
      <c r="C132" s="1" t="str">
        <f t="shared" si="15"/>
        <v>21:0868</v>
      </c>
      <c r="D132" s="1" t="str">
        <f t="shared" si="16"/>
        <v>21:0245</v>
      </c>
      <c r="E132" t="s">
        <v>442</v>
      </c>
      <c r="F132" t="s">
        <v>1217</v>
      </c>
      <c r="H132">
        <v>75.788086399999997</v>
      </c>
      <c r="I132">
        <v>-99.324682800000005</v>
      </c>
      <c r="J132" s="1" t="str">
        <f t="shared" si="17"/>
        <v>NGR bulk stream sediment</v>
      </c>
      <c r="K132" s="1" t="str">
        <f t="shared" si="14"/>
        <v>HMC fraction (Bathurst Is., 1996)</v>
      </c>
      <c r="O132">
        <v>1</v>
      </c>
      <c r="P132" t="s">
        <v>149</v>
      </c>
      <c r="Q132" t="s">
        <v>56</v>
      </c>
      <c r="R132" t="s">
        <v>210</v>
      </c>
      <c r="S132" t="s">
        <v>1218</v>
      </c>
      <c r="T132" t="s">
        <v>56</v>
      </c>
      <c r="U132" t="s">
        <v>89</v>
      </c>
      <c r="V132" t="s">
        <v>273</v>
      </c>
      <c r="W132" t="s">
        <v>1183</v>
      </c>
      <c r="X132" t="s">
        <v>89</v>
      </c>
      <c r="Y132" t="s">
        <v>1219</v>
      </c>
      <c r="Z132" t="s">
        <v>1211</v>
      </c>
      <c r="AA132" t="s">
        <v>56</v>
      </c>
      <c r="AB132" t="s">
        <v>369</v>
      </c>
      <c r="AC132" t="s">
        <v>124</v>
      </c>
      <c r="AD132" t="s">
        <v>1048</v>
      </c>
      <c r="AE132" t="s">
        <v>1025</v>
      </c>
      <c r="AF132" t="s">
        <v>369</v>
      </c>
      <c r="AG132" t="s">
        <v>69</v>
      </c>
      <c r="AH132" t="s">
        <v>393</v>
      </c>
      <c r="AI132" t="s">
        <v>143</v>
      </c>
      <c r="AJ132" t="s">
        <v>71</v>
      </c>
      <c r="AK132" t="s">
        <v>1026</v>
      </c>
      <c r="AL132" t="s">
        <v>150</v>
      </c>
      <c r="AM132" t="s">
        <v>204</v>
      </c>
      <c r="AN132" t="s">
        <v>377</v>
      </c>
      <c r="AO132" t="s">
        <v>75</v>
      </c>
      <c r="AP132" t="s">
        <v>1203</v>
      </c>
      <c r="AQ132" t="s">
        <v>221</v>
      </c>
      <c r="AR132" t="s">
        <v>883</v>
      </c>
      <c r="AS132" t="s">
        <v>193</v>
      </c>
      <c r="AT132" t="s">
        <v>63</v>
      </c>
      <c r="AU132" t="s">
        <v>91</v>
      </c>
      <c r="AV132" t="s">
        <v>91</v>
      </c>
      <c r="AW132" t="s">
        <v>1220</v>
      </c>
      <c r="AX132" t="s">
        <v>251</v>
      </c>
      <c r="AY132" t="s">
        <v>1221</v>
      </c>
    </row>
    <row r="133" spans="1:51" hidden="1" x14ac:dyDescent="0.3">
      <c r="A133" t="s">
        <v>1222</v>
      </c>
      <c r="B133" t="s">
        <v>1223</v>
      </c>
      <c r="C133" s="1" t="str">
        <f t="shared" si="15"/>
        <v>21:0868</v>
      </c>
      <c r="D133" s="1" t="str">
        <f t="shared" si="16"/>
        <v>21:0245</v>
      </c>
      <c r="E133" t="s">
        <v>455</v>
      </c>
      <c r="F133" t="s">
        <v>1224</v>
      </c>
      <c r="H133">
        <v>76.041844699999999</v>
      </c>
      <c r="I133">
        <v>-99.983255700000001</v>
      </c>
      <c r="J133" s="1" t="str">
        <f t="shared" si="17"/>
        <v>NGR bulk stream sediment</v>
      </c>
      <c r="K133" s="1" t="str">
        <f t="shared" si="14"/>
        <v>HMC fraction (Bathurst Is., 1996)</v>
      </c>
      <c r="O133">
        <v>1</v>
      </c>
      <c r="P133" t="s">
        <v>56</v>
      </c>
      <c r="Q133" t="s">
        <v>56</v>
      </c>
      <c r="R133" t="s">
        <v>934</v>
      </c>
      <c r="S133" t="s">
        <v>1225</v>
      </c>
      <c r="T133" t="s">
        <v>56</v>
      </c>
      <c r="U133" t="s">
        <v>89</v>
      </c>
      <c r="V133" t="s">
        <v>1184</v>
      </c>
      <c r="W133" t="s">
        <v>166</v>
      </c>
      <c r="X133" t="s">
        <v>89</v>
      </c>
      <c r="Y133" t="s">
        <v>1226</v>
      </c>
      <c r="Z133" t="s">
        <v>67</v>
      </c>
      <c r="AA133" t="s">
        <v>56</v>
      </c>
      <c r="AB133" t="s">
        <v>369</v>
      </c>
      <c r="AC133" t="s">
        <v>170</v>
      </c>
      <c r="AD133" t="s">
        <v>1048</v>
      </c>
      <c r="AE133" t="s">
        <v>1025</v>
      </c>
      <c r="AF133" t="s">
        <v>369</v>
      </c>
      <c r="AG133" t="s">
        <v>99</v>
      </c>
      <c r="AH133" t="s">
        <v>300</v>
      </c>
      <c r="AI133" t="s">
        <v>143</v>
      </c>
      <c r="AJ133" t="s">
        <v>71</v>
      </c>
      <c r="AK133" t="s">
        <v>620</v>
      </c>
      <c r="AL133" t="s">
        <v>64</v>
      </c>
      <c r="AM133" t="s">
        <v>129</v>
      </c>
      <c r="AN133" t="s">
        <v>73</v>
      </c>
      <c r="AO133" t="s">
        <v>1027</v>
      </c>
      <c r="AP133" t="s">
        <v>201</v>
      </c>
      <c r="AQ133" t="s">
        <v>172</v>
      </c>
      <c r="AR133" t="s">
        <v>393</v>
      </c>
      <c r="AS133" t="s">
        <v>1058</v>
      </c>
      <c r="AT133" t="s">
        <v>145</v>
      </c>
      <c r="AU133" t="s">
        <v>1051</v>
      </c>
      <c r="AV133" t="s">
        <v>89</v>
      </c>
      <c r="AW133" t="s">
        <v>147</v>
      </c>
      <c r="AX133" t="s">
        <v>175</v>
      </c>
      <c r="AY133" t="s">
        <v>1227</v>
      </c>
    </row>
    <row r="134" spans="1:51" hidden="1" x14ac:dyDescent="0.3">
      <c r="A134" t="s">
        <v>1228</v>
      </c>
      <c r="B134" t="s">
        <v>1229</v>
      </c>
      <c r="C134" s="1" t="str">
        <f t="shared" si="15"/>
        <v>21:0868</v>
      </c>
      <c r="D134" s="1" t="str">
        <f t="shared" si="16"/>
        <v>21:0245</v>
      </c>
      <c r="E134" t="s">
        <v>463</v>
      </c>
      <c r="F134" t="s">
        <v>1230</v>
      </c>
      <c r="H134">
        <v>76.047303299999996</v>
      </c>
      <c r="I134">
        <v>-99.998718699999998</v>
      </c>
      <c r="J134" s="1" t="str">
        <f t="shared" si="17"/>
        <v>NGR bulk stream sediment</v>
      </c>
      <c r="K134" s="1" t="str">
        <f t="shared" si="14"/>
        <v>HMC fraction (Bathurst Is., 1996)</v>
      </c>
      <c r="O134">
        <v>1</v>
      </c>
      <c r="P134" t="s">
        <v>128</v>
      </c>
      <c r="Q134" t="s">
        <v>56</v>
      </c>
      <c r="R134" t="s">
        <v>273</v>
      </c>
      <c r="S134" t="s">
        <v>1231</v>
      </c>
      <c r="T134" t="s">
        <v>56</v>
      </c>
      <c r="U134" t="s">
        <v>89</v>
      </c>
      <c r="V134" t="s">
        <v>55</v>
      </c>
      <c r="W134" t="s">
        <v>121</v>
      </c>
      <c r="X134" t="s">
        <v>89</v>
      </c>
      <c r="Y134" t="s">
        <v>1232</v>
      </c>
      <c r="Z134" t="s">
        <v>1233</v>
      </c>
      <c r="AA134" t="s">
        <v>56</v>
      </c>
      <c r="AB134" t="s">
        <v>369</v>
      </c>
      <c r="AC134" t="s">
        <v>357</v>
      </c>
      <c r="AD134" t="s">
        <v>1048</v>
      </c>
      <c r="AE134" t="s">
        <v>1025</v>
      </c>
      <c r="AF134" t="s">
        <v>369</v>
      </c>
      <c r="AG134" t="s">
        <v>80</v>
      </c>
      <c r="AH134" t="s">
        <v>124</v>
      </c>
      <c r="AI134" t="s">
        <v>143</v>
      </c>
      <c r="AJ134" t="s">
        <v>71</v>
      </c>
      <c r="AK134" t="s">
        <v>1026</v>
      </c>
      <c r="AL134" t="s">
        <v>69</v>
      </c>
      <c r="AM134" t="s">
        <v>1184</v>
      </c>
      <c r="AN134" t="s">
        <v>67</v>
      </c>
      <c r="AO134" t="s">
        <v>1027</v>
      </c>
      <c r="AP134" t="s">
        <v>1183</v>
      </c>
      <c r="AQ134" t="s">
        <v>1234</v>
      </c>
      <c r="AR134" t="s">
        <v>1235</v>
      </c>
      <c r="AS134" t="s">
        <v>1236</v>
      </c>
      <c r="AT134" t="s">
        <v>114</v>
      </c>
      <c r="AU134" t="s">
        <v>150</v>
      </c>
      <c r="AV134" t="s">
        <v>149</v>
      </c>
      <c r="AW134" t="s">
        <v>1237</v>
      </c>
      <c r="AX134" t="s">
        <v>69</v>
      </c>
      <c r="AY134" t="s">
        <v>1238</v>
      </c>
    </row>
    <row r="135" spans="1:51" hidden="1" x14ac:dyDescent="0.3">
      <c r="A135" t="s">
        <v>1239</v>
      </c>
      <c r="B135" t="s">
        <v>1240</v>
      </c>
      <c r="C135" s="1" t="str">
        <f t="shared" si="15"/>
        <v>21:0868</v>
      </c>
      <c r="D135" s="1" t="str">
        <f t="shared" si="16"/>
        <v>21:0245</v>
      </c>
      <c r="E135" t="s">
        <v>473</v>
      </c>
      <c r="F135" t="s">
        <v>1241</v>
      </c>
      <c r="H135">
        <v>76.027608299999997</v>
      </c>
      <c r="I135">
        <v>-99.970548399999998</v>
      </c>
      <c r="J135" s="1" t="str">
        <f t="shared" si="17"/>
        <v>NGR bulk stream sediment</v>
      </c>
      <c r="K135" s="1" t="str">
        <f t="shared" si="14"/>
        <v>HMC fraction (Bathurst Is., 1996)</v>
      </c>
      <c r="O135">
        <v>1</v>
      </c>
      <c r="P135" t="s">
        <v>56</v>
      </c>
      <c r="Q135" t="s">
        <v>56</v>
      </c>
      <c r="R135" t="s">
        <v>772</v>
      </c>
      <c r="S135" t="s">
        <v>1242</v>
      </c>
      <c r="T135" t="s">
        <v>56</v>
      </c>
      <c r="U135" t="s">
        <v>89</v>
      </c>
      <c r="V135" t="s">
        <v>69</v>
      </c>
      <c r="W135" t="s">
        <v>401</v>
      </c>
      <c r="X135" t="s">
        <v>89</v>
      </c>
      <c r="Y135" t="s">
        <v>1243</v>
      </c>
      <c r="Z135" t="s">
        <v>202</v>
      </c>
      <c r="AA135" t="s">
        <v>56</v>
      </c>
      <c r="AB135" t="s">
        <v>369</v>
      </c>
      <c r="AC135" t="s">
        <v>143</v>
      </c>
      <c r="AD135" t="s">
        <v>1048</v>
      </c>
      <c r="AE135" t="s">
        <v>1025</v>
      </c>
      <c r="AF135" t="s">
        <v>369</v>
      </c>
      <c r="AG135" t="s">
        <v>210</v>
      </c>
      <c r="AH135" t="s">
        <v>91</v>
      </c>
      <c r="AI135" t="s">
        <v>143</v>
      </c>
      <c r="AJ135" t="s">
        <v>71</v>
      </c>
      <c r="AK135" t="s">
        <v>1244</v>
      </c>
      <c r="AL135" t="s">
        <v>64</v>
      </c>
      <c r="AM135" t="s">
        <v>113</v>
      </c>
      <c r="AN135" t="s">
        <v>73</v>
      </c>
      <c r="AO135" t="s">
        <v>1027</v>
      </c>
      <c r="AP135" t="s">
        <v>400</v>
      </c>
      <c r="AQ135" t="s">
        <v>223</v>
      </c>
      <c r="AR135" t="s">
        <v>79</v>
      </c>
      <c r="AS135" t="s">
        <v>1058</v>
      </c>
      <c r="AT135" t="s">
        <v>299</v>
      </c>
      <c r="AU135" t="s">
        <v>1051</v>
      </c>
      <c r="AV135" t="s">
        <v>89</v>
      </c>
      <c r="AW135" t="s">
        <v>307</v>
      </c>
      <c r="AX135" t="s">
        <v>175</v>
      </c>
      <c r="AY135" t="s">
        <v>1245</v>
      </c>
    </row>
    <row r="136" spans="1:51" hidden="1" x14ac:dyDescent="0.3">
      <c r="A136" t="s">
        <v>1246</v>
      </c>
      <c r="B136" t="s">
        <v>1247</v>
      </c>
      <c r="C136" s="1" t="str">
        <f t="shared" si="15"/>
        <v>21:0868</v>
      </c>
      <c r="D136" s="1" t="str">
        <f t="shared" si="16"/>
        <v>21:0245</v>
      </c>
      <c r="E136" t="s">
        <v>483</v>
      </c>
      <c r="F136" t="s">
        <v>1248</v>
      </c>
      <c r="H136">
        <v>76.1255424</v>
      </c>
      <c r="I136">
        <v>-99.783276400000005</v>
      </c>
      <c r="J136" s="1" t="str">
        <f t="shared" si="17"/>
        <v>NGR bulk stream sediment</v>
      </c>
      <c r="K136" s="1" t="str">
        <f t="shared" si="14"/>
        <v>HMC fraction (Bathurst Is., 1996)</v>
      </c>
      <c r="O136">
        <v>1</v>
      </c>
      <c r="P136" t="s">
        <v>56</v>
      </c>
      <c r="Q136" t="s">
        <v>56</v>
      </c>
      <c r="R136" t="s">
        <v>78</v>
      </c>
      <c r="S136" t="s">
        <v>1249</v>
      </c>
      <c r="T136" t="s">
        <v>56</v>
      </c>
      <c r="U136" t="s">
        <v>89</v>
      </c>
      <c r="V136" t="s">
        <v>149</v>
      </c>
      <c r="W136" t="s">
        <v>738</v>
      </c>
      <c r="X136" t="s">
        <v>89</v>
      </c>
      <c r="Y136" t="s">
        <v>1250</v>
      </c>
      <c r="Z136" t="s">
        <v>1148</v>
      </c>
      <c r="AA136" t="s">
        <v>56</v>
      </c>
      <c r="AB136" t="s">
        <v>369</v>
      </c>
      <c r="AC136" t="s">
        <v>143</v>
      </c>
      <c r="AD136" t="s">
        <v>1251</v>
      </c>
      <c r="AE136" t="s">
        <v>1025</v>
      </c>
      <c r="AF136" t="s">
        <v>369</v>
      </c>
      <c r="AG136" t="s">
        <v>254</v>
      </c>
      <c r="AH136" t="s">
        <v>190</v>
      </c>
      <c r="AI136" t="s">
        <v>143</v>
      </c>
      <c r="AJ136" t="s">
        <v>71</v>
      </c>
      <c r="AK136" t="s">
        <v>1252</v>
      </c>
      <c r="AL136" t="s">
        <v>118</v>
      </c>
      <c r="AM136" t="s">
        <v>848</v>
      </c>
      <c r="AN136" t="s">
        <v>541</v>
      </c>
      <c r="AO136" t="s">
        <v>1027</v>
      </c>
      <c r="AP136" t="s">
        <v>201</v>
      </c>
      <c r="AQ136" t="s">
        <v>1253</v>
      </c>
      <c r="AR136" t="s">
        <v>1107</v>
      </c>
      <c r="AS136" t="s">
        <v>202</v>
      </c>
      <c r="AT136" t="s">
        <v>190</v>
      </c>
      <c r="AU136" t="s">
        <v>1254</v>
      </c>
      <c r="AV136" t="s">
        <v>118</v>
      </c>
      <c r="AW136" t="s">
        <v>325</v>
      </c>
      <c r="AX136" t="s">
        <v>428</v>
      </c>
      <c r="AY136" t="s">
        <v>1255</v>
      </c>
    </row>
    <row r="137" spans="1:51" hidden="1" x14ac:dyDescent="0.3">
      <c r="A137" t="s">
        <v>1256</v>
      </c>
      <c r="B137" t="s">
        <v>1257</v>
      </c>
      <c r="C137" s="1" t="str">
        <f t="shared" si="15"/>
        <v>21:0868</v>
      </c>
      <c r="D137" s="1" t="str">
        <f t="shared" si="16"/>
        <v>21:0245</v>
      </c>
      <c r="E137" t="s">
        <v>493</v>
      </c>
      <c r="F137" t="s">
        <v>1258</v>
      </c>
      <c r="H137">
        <v>76.125481800000003</v>
      </c>
      <c r="I137">
        <v>-99.802065799999994</v>
      </c>
      <c r="J137" s="1" t="str">
        <f t="shared" si="17"/>
        <v>NGR bulk stream sediment</v>
      </c>
      <c r="K137" s="1" t="str">
        <f t="shared" si="14"/>
        <v>HMC fraction (Bathurst Is., 1996)</v>
      </c>
      <c r="O137">
        <v>1</v>
      </c>
      <c r="P137" t="s">
        <v>56</v>
      </c>
      <c r="Q137" t="s">
        <v>56</v>
      </c>
      <c r="R137" t="s">
        <v>311</v>
      </c>
      <c r="S137" t="s">
        <v>1259</v>
      </c>
      <c r="T137" t="s">
        <v>56</v>
      </c>
      <c r="U137" t="s">
        <v>91</v>
      </c>
      <c r="V137" t="s">
        <v>113</v>
      </c>
      <c r="W137" t="s">
        <v>1141</v>
      </c>
      <c r="X137" t="s">
        <v>89</v>
      </c>
      <c r="Y137" t="s">
        <v>1260</v>
      </c>
      <c r="Z137" t="s">
        <v>1124</v>
      </c>
      <c r="AA137" t="s">
        <v>56</v>
      </c>
      <c r="AB137" t="s">
        <v>369</v>
      </c>
      <c r="AC137" t="s">
        <v>143</v>
      </c>
      <c r="AD137" t="s">
        <v>1048</v>
      </c>
      <c r="AE137" t="s">
        <v>1025</v>
      </c>
      <c r="AF137" t="s">
        <v>369</v>
      </c>
      <c r="AG137" t="s">
        <v>69</v>
      </c>
      <c r="AH137" t="s">
        <v>254</v>
      </c>
      <c r="AI137" t="s">
        <v>143</v>
      </c>
      <c r="AJ137" t="s">
        <v>71</v>
      </c>
      <c r="AK137" t="s">
        <v>620</v>
      </c>
      <c r="AL137" t="s">
        <v>118</v>
      </c>
      <c r="AM137" t="s">
        <v>524</v>
      </c>
      <c r="AN137" t="s">
        <v>57</v>
      </c>
      <c r="AO137" t="s">
        <v>1027</v>
      </c>
      <c r="AP137" t="s">
        <v>138</v>
      </c>
      <c r="AQ137" t="s">
        <v>1261</v>
      </c>
      <c r="AR137" t="s">
        <v>1262</v>
      </c>
      <c r="AS137" t="s">
        <v>221</v>
      </c>
      <c r="AT137" t="s">
        <v>69</v>
      </c>
      <c r="AU137" t="s">
        <v>391</v>
      </c>
      <c r="AV137" t="s">
        <v>76</v>
      </c>
      <c r="AW137" t="s">
        <v>233</v>
      </c>
      <c r="AX137" t="s">
        <v>82</v>
      </c>
      <c r="AY137" t="s">
        <v>1263</v>
      </c>
    </row>
    <row r="138" spans="1:51" hidden="1" x14ac:dyDescent="0.3">
      <c r="A138" t="s">
        <v>1264</v>
      </c>
      <c r="B138" t="s">
        <v>1265</v>
      </c>
      <c r="C138" s="1" t="str">
        <f t="shared" si="15"/>
        <v>21:0868</v>
      </c>
      <c r="D138" s="1" t="str">
        <f t="shared" si="16"/>
        <v>21:0245</v>
      </c>
      <c r="E138" t="s">
        <v>501</v>
      </c>
      <c r="F138" t="s">
        <v>1266</v>
      </c>
      <c r="H138">
        <v>76.129888300000005</v>
      </c>
      <c r="I138">
        <v>-99.949044599999993</v>
      </c>
      <c r="J138" s="1" t="str">
        <f t="shared" si="17"/>
        <v>NGR bulk stream sediment</v>
      </c>
      <c r="K138" s="1" t="str">
        <f t="shared" si="14"/>
        <v>HMC fraction (Bathurst Is., 1996)</v>
      </c>
      <c r="O138">
        <v>1</v>
      </c>
      <c r="P138" t="s">
        <v>56</v>
      </c>
      <c r="Q138" t="s">
        <v>56</v>
      </c>
      <c r="R138" t="s">
        <v>78</v>
      </c>
      <c r="S138" t="s">
        <v>1267</v>
      </c>
      <c r="T138" t="s">
        <v>56</v>
      </c>
      <c r="U138" t="s">
        <v>76</v>
      </c>
      <c r="V138" t="s">
        <v>56</v>
      </c>
      <c r="W138" t="s">
        <v>206</v>
      </c>
      <c r="X138" t="s">
        <v>89</v>
      </c>
      <c r="Y138" t="s">
        <v>1268</v>
      </c>
      <c r="Z138" t="s">
        <v>694</v>
      </c>
      <c r="AA138" t="s">
        <v>56</v>
      </c>
      <c r="AB138" t="s">
        <v>369</v>
      </c>
      <c r="AC138" t="s">
        <v>143</v>
      </c>
      <c r="AD138" t="s">
        <v>1048</v>
      </c>
      <c r="AE138" t="s">
        <v>1025</v>
      </c>
      <c r="AF138" t="s">
        <v>369</v>
      </c>
      <c r="AG138" t="s">
        <v>721</v>
      </c>
      <c r="AH138" t="s">
        <v>169</v>
      </c>
      <c r="AI138" t="s">
        <v>143</v>
      </c>
      <c r="AJ138" t="s">
        <v>71</v>
      </c>
      <c r="AK138" t="s">
        <v>882</v>
      </c>
      <c r="AL138" t="s">
        <v>64</v>
      </c>
      <c r="AM138" t="s">
        <v>391</v>
      </c>
      <c r="AN138" t="s">
        <v>73</v>
      </c>
      <c r="AO138" t="s">
        <v>1027</v>
      </c>
      <c r="AP138" t="s">
        <v>335</v>
      </c>
      <c r="AQ138" t="s">
        <v>97</v>
      </c>
      <c r="AR138" t="s">
        <v>289</v>
      </c>
      <c r="AS138" t="s">
        <v>1058</v>
      </c>
      <c r="AT138" t="s">
        <v>151</v>
      </c>
      <c r="AU138" t="s">
        <v>1051</v>
      </c>
      <c r="AV138" t="s">
        <v>89</v>
      </c>
      <c r="AW138" t="s">
        <v>555</v>
      </c>
      <c r="AX138" t="s">
        <v>271</v>
      </c>
      <c r="AY138" t="s">
        <v>1269</v>
      </c>
    </row>
    <row r="139" spans="1:51" hidden="1" x14ac:dyDescent="0.3">
      <c r="A139" t="s">
        <v>1270</v>
      </c>
      <c r="B139" t="s">
        <v>1271</v>
      </c>
      <c r="C139" s="1" t="str">
        <f t="shared" si="15"/>
        <v>21:0868</v>
      </c>
      <c r="D139" s="1" t="str">
        <f t="shared" si="16"/>
        <v>21:0245</v>
      </c>
      <c r="E139" t="s">
        <v>512</v>
      </c>
      <c r="F139" t="s">
        <v>1272</v>
      </c>
      <c r="H139">
        <v>76.156787199999997</v>
      </c>
      <c r="I139">
        <v>-99.998632900000004</v>
      </c>
      <c r="J139" s="1" t="str">
        <f t="shared" si="17"/>
        <v>NGR bulk stream sediment</v>
      </c>
      <c r="K139" s="1" t="str">
        <f t="shared" si="14"/>
        <v>HMC fraction (Bathurst Is., 1996)</v>
      </c>
      <c r="O139">
        <v>1</v>
      </c>
      <c r="P139" t="s">
        <v>56</v>
      </c>
      <c r="Q139" t="s">
        <v>56</v>
      </c>
      <c r="R139" t="s">
        <v>69</v>
      </c>
      <c r="S139" t="s">
        <v>1116</v>
      </c>
      <c r="T139" t="s">
        <v>56</v>
      </c>
      <c r="U139" t="s">
        <v>64</v>
      </c>
      <c r="V139" t="s">
        <v>118</v>
      </c>
      <c r="W139" t="s">
        <v>298</v>
      </c>
      <c r="X139" t="s">
        <v>89</v>
      </c>
      <c r="Y139" t="s">
        <v>1273</v>
      </c>
      <c r="Z139" t="s">
        <v>67</v>
      </c>
      <c r="AA139" t="s">
        <v>56</v>
      </c>
      <c r="AB139" t="s">
        <v>369</v>
      </c>
      <c r="AC139" t="s">
        <v>143</v>
      </c>
      <c r="AD139" t="s">
        <v>1274</v>
      </c>
      <c r="AE139" t="s">
        <v>1025</v>
      </c>
      <c r="AF139" t="s">
        <v>369</v>
      </c>
      <c r="AG139" t="s">
        <v>592</v>
      </c>
      <c r="AH139" t="s">
        <v>212</v>
      </c>
      <c r="AI139" t="s">
        <v>143</v>
      </c>
      <c r="AJ139" t="s">
        <v>71</v>
      </c>
      <c r="AK139" t="s">
        <v>620</v>
      </c>
      <c r="AL139" t="s">
        <v>64</v>
      </c>
      <c r="AM139" t="s">
        <v>73</v>
      </c>
      <c r="AN139" t="s">
        <v>73</v>
      </c>
      <c r="AO139" t="s">
        <v>1027</v>
      </c>
      <c r="AP139" t="s">
        <v>1210</v>
      </c>
      <c r="AQ139" t="s">
        <v>607</v>
      </c>
      <c r="AR139" t="s">
        <v>114</v>
      </c>
      <c r="AS139" t="s">
        <v>311</v>
      </c>
      <c r="AT139" t="s">
        <v>271</v>
      </c>
      <c r="AU139" t="s">
        <v>1051</v>
      </c>
      <c r="AV139" t="s">
        <v>89</v>
      </c>
      <c r="AW139" t="s">
        <v>151</v>
      </c>
      <c r="AX139" t="s">
        <v>167</v>
      </c>
      <c r="AY139" t="s">
        <v>1275</v>
      </c>
    </row>
    <row r="140" spans="1:51" hidden="1" x14ac:dyDescent="0.3">
      <c r="A140" t="s">
        <v>1276</v>
      </c>
      <c r="B140" t="s">
        <v>1277</v>
      </c>
      <c r="C140" s="1" t="str">
        <f t="shared" si="15"/>
        <v>21:0868</v>
      </c>
      <c r="D140" s="1" t="str">
        <f t="shared" si="16"/>
        <v>21:0245</v>
      </c>
      <c r="E140" t="s">
        <v>512</v>
      </c>
      <c r="F140" t="s">
        <v>1278</v>
      </c>
      <c r="H140">
        <v>76.156787199999997</v>
      </c>
      <c r="I140">
        <v>-99.998632900000004</v>
      </c>
      <c r="J140" s="1" t="str">
        <f t="shared" si="17"/>
        <v>NGR bulk stream sediment</v>
      </c>
      <c r="K140" s="1" t="str">
        <f t="shared" ref="K140:K160" si="18">HYPERLINK("http://geochem.nrcan.gc.ca/cdogs/content/kwd/kwd080097_e.htm", "HMC fraction (Bathurst Is., 1996)")</f>
        <v>HMC fraction (Bathurst Is., 1996)</v>
      </c>
      <c r="O140">
        <v>1</v>
      </c>
      <c r="P140" t="s">
        <v>606</v>
      </c>
      <c r="Q140" t="s">
        <v>56</v>
      </c>
      <c r="R140" t="s">
        <v>92</v>
      </c>
      <c r="S140" t="s">
        <v>1279</v>
      </c>
      <c r="T140" t="s">
        <v>56</v>
      </c>
      <c r="U140" t="s">
        <v>89</v>
      </c>
      <c r="V140" t="s">
        <v>401</v>
      </c>
      <c r="W140" t="s">
        <v>105</v>
      </c>
      <c r="X140" t="s">
        <v>89</v>
      </c>
      <c r="Y140" t="s">
        <v>1280</v>
      </c>
      <c r="Z140" t="s">
        <v>113</v>
      </c>
      <c r="AA140" t="s">
        <v>56</v>
      </c>
      <c r="AB140" t="s">
        <v>369</v>
      </c>
      <c r="AC140" t="s">
        <v>171</v>
      </c>
      <c r="AD140" t="s">
        <v>1048</v>
      </c>
      <c r="AE140" t="s">
        <v>1025</v>
      </c>
      <c r="AF140" t="s">
        <v>369</v>
      </c>
      <c r="AG140" t="s">
        <v>99</v>
      </c>
      <c r="AH140" t="s">
        <v>176</v>
      </c>
      <c r="AI140" t="s">
        <v>143</v>
      </c>
      <c r="AJ140" t="s">
        <v>71</v>
      </c>
      <c r="AK140" t="s">
        <v>882</v>
      </c>
      <c r="AL140" t="s">
        <v>64</v>
      </c>
      <c r="AM140" t="s">
        <v>153</v>
      </c>
      <c r="AN140" t="s">
        <v>73</v>
      </c>
      <c r="AO140" t="s">
        <v>1027</v>
      </c>
      <c r="AP140" t="s">
        <v>219</v>
      </c>
      <c r="AQ140" t="s">
        <v>105</v>
      </c>
      <c r="AR140" t="s">
        <v>105</v>
      </c>
      <c r="AS140" t="s">
        <v>1058</v>
      </c>
      <c r="AT140" t="s">
        <v>230</v>
      </c>
      <c r="AU140" t="s">
        <v>1051</v>
      </c>
      <c r="AV140" t="s">
        <v>89</v>
      </c>
      <c r="AW140" t="s">
        <v>488</v>
      </c>
      <c r="AX140" t="s">
        <v>144</v>
      </c>
      <c r="AY140" t="s">
        <v>1281</v>
      </c>
    </row>
    <row r="141" spans="1:51" hidden="1" x14ac:dyDescent="0.3">
      <c r="A141" t="s">
        <v>1282</v>
      </c>
      <c r="B141" t="s">
        <v>1283</v>
      </c>
      <c r="C141" s="1" t="str">
        <f t="shared" si="15"/>
        <v>21:0868</v>
      </c>
      <c r="D141" s="1" t="str">
        <f t="shared" si="16"/>
        <v>21:0245</v>
      </c>
      <c r="E141" t="s">
        <v>528</v>
      </c>
      <c r="F141" t="s">
        <v>1284</v>
      </c>
      <c r="H141">
        <v>76.037703100000002</v>
      </c>
      <c r="I141">
        <v>-98.497540799999996</v>
      </c>
      <c r="J141" s="1" t="str">
        <f t="shared" si="17"/>
        <v>NGR bulk stream sediment</v>
      </c>
      <c r="K141" s="1" t="str">
        <f t="shared" si="18"/>
        <v>HMC fraction (Bathurst Is., 1996)</v>
      </c>
      <c r="O141">
        <v>1</v>
      </c>
      <c r="P141" t="s">
        <v>254</v>
      </c>
      <c r="Q141" t="s">
        <v>1285</v>
      </c>
      <c r="R141" t="s">
        <v>357</v>
      </c>
      <c r="S141" t="s">
        <v>1286</v>
      </c>
      <c r="T141" t="s">
        <v>56</v>
      </c>
      <c r="U141" t="s">
        <v>89</v>
      </c>
      <c r="V141" t="s">
        <v>399</v>
      </c>
      <c r="W141" t="s">
        <v>184</v>
      </c>
      <c r="X141" t="s">
        <v>89</v>
      </c>
      <c r="Y141" t="s">
        <v>1287</v>
      </c>
      <c r="Z141" t="s">
        <v>1288</v>
      </c>
      <c r="AA141" t="s">
        <v>56</v>
      </c>
      <c r="AB141" t="s">
        <v>369</v>
      </c>
      <c r="AC141" t="s">
        <v>143</v>
      </c>
      <c r="AD141" t="s">
        <v>1048</v>
      </c>
      <c r="AE141" t="s">
        <v>1025</v>
      </c>
      <c r="AF141" t="s">
        <v>369</v>
      </c>
      <c r="AG141" t="s">
        <v>60</v>
      </c>
      <c r="AH141" t="s">
        <v>503</v>
      </c>
      <c r="AI141" t="s">
        <v>143</v>
      </c>
      <c r="AJ141" t="s">
        <v>71</v>
      </c>
      <c r="AK141" t="s">
        <v>1026</v>
      </c>
      <c r="AL141" t="s">
        <v>163</v>
      </c>
      <c r="AM141" t="s">
        <v>624</v>
      </c>
      <c r="AN141" t="s">
        <v>113</v>
      </c>
      <c r="AO141" t="s">
        <v>1027</v>
      </c>
      <c r="AP141" t="s">
        <v>1124</v>
      </c>
      <c r="AQ141" t="s">
        <v>458</v>
      </c>
      <c r="AR141" t="s">
        <v>1159</v>
      </c>
      <c r="AS141" t="s">
        <v>285</v>
      </c>
      <c r="AT141" t="s">
        <v>190</v>
      </c>
      <c r="AU141" t="s">
        <v>146</v>
      </c>
      <c r="AV141" t="s">
        <v>118</v>
      </c>
      <c r="AW141" t="s">
        <v>607</v>
      </c>
      <c r="AX141" t="s">
        <v>194</v>
      </c>
      <c r="AY141" t="s">
        <v>1289</v>
      </c>
    </row>
    <row r="142" spans="1:51" hidden="1" x14ac:dyDescent="0.3">
      <c r="A142" t="s">
        <v>1290</v>
      </c>
      <c r="B142" t="s">
        <v>1291</v>
      </c>
      <c r="C142" s="1" t="str">
        <f t="shared" si="15"/>
        <v>21:0868</v>
      </c>
      <c r="D142" s="1" t="str">
        <f t="shared" si="16"/>
        <v>21:0245</v>
      </c>
      <c r="E142" t="s">
        <v>535</v>
      </c>
      <c r="F142" t="s">
        <v>1292</v>
      </c>
      <c r="H142">
        <v>76.035972400000006</v>
      </c>
      <c r="I142">
        <v>-98.497044900000006</v>
      </c>
      <c r="J142" s="1" t="str">
        <f t="shared" si="17"/>
        <v>NGR bulk stream sediment</v>
      </c>
      <c r="K142" s="1" t="str">
        <f t="shared" si="18"/>
        <v>HMC fraction (Bathurst Is., 1996)</v>
      </c>
      <c r="O142">
        <v>1</v>
      </c>
      <c r="P142" t="s">
        <v>56</v>
      </c>
      <c r="Q142" t="s">
        <v>56</v>
      </c>
      <c r="R142" t="s">
        <v>607</v>
      </c>
      <c r="S142" t="s">
        <v>295</v>
      </c>
      <c r="T142" t="s">
        <v>56</v>
      </c>
      <c r="U142" t="s">
        <v>89</v>
      </c>
      <c r="V142" t="s">
        <v>541</v>
      </c>
      <c r="W142" t="s">
        <v>912</v>
      </c>
      <c r="X142" t="s">
        <v>89</v>
      </c>
      <c r="Y142" t="s">
        <v>1293</v>
      </c>
      <c r="Z142" t="s">
        <v>803</v>
      </c>
      <c r="AA142" t="s">
        <v>56</v>
      </c>
      <c r="AB142" t="s">
        <v>369</v>
      </c>
      <c r="AC142" t="s">
        <v>143</v>
      </c>
      <c r="AD142" t="s">
        <v>1048</v>
      </c>
      <c r="AE142" t="s">
        <v>1025</v>
      </c>
      <c r="AF142" t="s">
        <v>369</v>
      </c>
      <c r="AG142" t="s">
        <v>176</v>
      </c>
      <c r="AH142" t="s">
        <v>505</v>
      </c>
      <c r="AI142" t="s">
        <v>143</v>
      </c>
      <c r="AJ142" t="s">
        <v>71</v>
      </c>
      <c r="AK142" t="s">
        <v>882</v>
      </c>
      <c r="AL142" t="s">
        <v>105</v>
      </c>
      <c r="AM142" t="s">
        <v>61</v>
      </c>
      <c r="AN142" t="s">
        <v>149</v>
      </c>
      <c r="AO142" t="s">
        <v>1027</v>
      </c>
      <c r="AP142" t="s">
        <v>1294</v>
      </c>
      <c r="AQ142" t="s">
        <v>934</v>
      </c>
      <c r="AR142" t="s">
        <v>1253</v>
      </c>
      <c r="AS142" t="s">
        <v>342</v>
      </c>
      <c r="AT142" t="s">
        <v>69</v>
      </c>
      <c r="AU142" t="s">
        <v>592</v>
      </c>
      <c r="AV142" t="s">
        <v>94</v>
      </c>
      <c r="AW142" t="s">
        <v>1295</v>
      </c>
      <c r="AX142" t="s">
        <v>354</v>
      </c>
      <c r="AY142" t="s">
        <v>1296</v>
      </c>
    </row>
    <row r="143" spans="1:51" hidden="1" x14ac:dyDescent="0.3">
      <c r="A143" t="s">
        <v>1297</v>
      </c>
      <c r="B143" t="s">
        <v>1298</v>
      </c>
      <c r="C143" s="1" t="str">
        <f t="shared" si="15"/>
        <v>21:0868</v>
      </c>
      <c r="D143" s="1" t="str">
        <f t="shared" si="16"/>
        <v>21:0245</v>
      </c>
      <c r="E143" t="s">
        <v>545</v>
      </c>
      <c r="F143" t="s">
        <v>1299</v>
      </c>
      <c r="H143">
        <v>76.057206100000002</v>
      </c>
      <c r="I143">
        <v>-98.387801800000005</v>
      </c>
      <c r="J143" s="1" t="str">
        <f t="shared" si="17"/>
        <v>NGR bulk stream sediment</v>
      </c>
      <c r="K143" s="1" t="str">
        <f t="shared" si="18"/>
        <v>HMC fraction (Bathurst Is., 1996)</v>
      </c>
      <c r="O143">
        <v>1</v>
      </c>
      <c r="P143" t="s">
        <v>56</v>
      </c>
      <c r="Q143" t="s">
        <v>56</v>
      </c>
      <c r="R143" t="s">
        <v>336</v>
      </c>
      <c r="S143" t="s">
        <v>1300</v>
      </c>
      <c r="T143" t="s">
        <v>56</v>
      </c>
      <c r="U143" t="s">
        <v>89</v>
      </c>
      <c r="V143" t="s">
        <v>607</v>
      </c>
      <c r="W143" t="s">
        <v>982</v>
      </c>
      <c r="X143" t="s">
        <v>89</v>
      </c>
      <c r="Y143" t="s">
        <v>1301</v>
      </c>
      <c r="Z143" t="s">
        <v>966</v>
      </c>
      <c r="AA143" t="s">
        <v>56</v>
      </c>
      <c r="AB143" t="s">
        <v>369</v>
      </c>
      <c r="AC143" t="s">
        <v>105</v>
      </c>
      <c r="AD143" t="s">
        <v>1048</v>
      </c>
      <c r="AE143" t="s">
        <v>1025</v>
      </c>
      <c r="AF143" t="s">
        <v>369</v>
      </c>
      <c r="AG143" t="s">
        <v>189</v>
      </c>
      <c r="AH143" t="s">
        <v>401</v>
      </c>
      <c r="AI143" t="s">
        <v>143</v>
      </c>
      <c r="AJ143" t="s">
        <v>71</v>
      </c>
      <c r="AK143" t="s">
        <v>1026</v>
      </c>
      <c r="AL143" t="s">
        <v>274</v>
      </c>
      <c r="AM143" t="s">
        <v>186</v>
      </c>
      <c r="AN143" t="s">
        <v>190</v>
      </c>
      <c r="AO143" t="s">
        <v>1027</v>
      </c>
      <c r="AP143" t="s">
        <v>1302</v>
      </c>
      <c r="AQ143" t="s">
        <v>458</v>
      </c>
      <c r="AR143" t="s">
        <v>1036</v>
      </c>
      <c r="AS143" t="s">
        <v>415</v>
      </c>
      <c r="AT143" t="s">
        <v>163</v>
      </c>
      <c r="AU143" t="s">
        <v>1051</v>
      </c>
      <c r="AV143" t="s">
        <v>94</v>
      </c>
      <c r="AW143" t="s">
        <v>1303</v>
      </c>
      <c r="AX143" t="s">
        <v>354</v>
      </c>
      <c r="AY143" t="s">
        <v>1304</v>
      </c>
    </row>
    <row r="144" spans="1:51" hidden="1" x14ac:dyDescent="0.3">
      <c r="A144" t="s">
        <v>1305</v>
      </c>
      <c r="B144" t="s">
        <v>1306</v>
      </c>
      <c r="C144" s="1" t="str">
        <f t="shared" si="15"/>
        <v>21:0868</v>
      </c>
      <c r="D144" s="1" t="str">
        <f t="shared" si="16"/>
        <v>21:0245</v>
      </c>
      <c r="E144" t="s">
        <v>553</v>
      </c>
      <c r="F144" t="s">
        <v>1307</v>
      </c>
      <c r="H144">
        <v>76.0856469</v>
      </c>
      <c r="I144">
        <v>-98.207412300000001</v>
      </c>
      <c r="J144" s="1" t="str">
        <f t="shared" si="17"/>
        <v>NGR bulk stream sediment</v>
      </c>
      <c r="K144" s="1" t="str">
        <f t="shared" si="18"/>
        <v>HMC fraction (Bathurst Is., 1996)</v>
      </c>
      <c r="O144">
        <v>1</v>
      </c>
      <c r="P144" t="s">
        <v>883</v>
      </c>
      <c r="Q144" t="s">
        <v>56</v>
      </c>
      <c r="R144" t="s">
        <v>208</v>
      </c>
      <c r="S144" t="s">
        <v>1308</v>
      </c>
      <c r="T144" t="s">
        <v>56</v>
      </c>
      <c r="U144" t="s">
        <v>89</v>
      </c>
      <c r="V144" t="s">
        <v>274</v>
      </c>
      <c r="W144" t="s">
        <v>201</v>
      </c>
      <c r="X144" t="s">
        <v>89</v>
      </c>
      <c r="Y144" t="s">
        <v>1309</v>
      </c>
      <c r="Z144" t="s">
        <v>912</v>
      </c>
      <c r="AA144" t="s">
        <v>56</v>
      </c>
      <c r="AB144" t="s">
        <v>369</v>
      </c>
      <c r="AC144" t="s">
        <v>143</v>
      </c>
      <c r="AD144" t="s">
        <v>1310</v>
      </c>
      <c r="AE144" t="s">
        <v>1025</v>
      </c>
      <c r="AF144" t="s">
        <v>369</v>
      </c>
      <c r="AG144" t="s">
        <v>357</v>
      </c>
      <c r="AH144" t="s">
        <v>104</v>
      </c>
      <c r="AI144" t="s">
        <v>143</v>
      </c>
      <c r="AJ144" t="s">
        <v>71</v>
      </c>
      <c r="AK144" t="s">
        <v>1026</v>
      </c>
      <c r="AL144" t="s">
        <v>75</v>
      </c>
      <c r="AM144" t="s">
        <v>458</v>
      </c>
      <c r="AN144" t="s">
        <v>244</v>
      </c>
      <c r="AO144" t="s">
        <v>1027</v>
      </c>
      <c r="AP144" t="s">
        <v>912</v>
      </c>
      <c r="AQ144" t="s">
        <v>1311</v>
      </c>
      <c r="AR144" t="s">
        <v>1312</v>
      </c>
      <c r="AS144" t="s">
        <v>1313</v>
      </c>
      <c r="AT144" t="s">
        <v>209</v>
      </c>
      <c r="AU144" t="s">
        <v>1314</v>
      </c>
      <c r="AV144" t="s">
        <v>69</v>
      </c>
      <c r="AW144" t="s">
        <v>1315</v>
      </c>
      <c r="AX144" t="s">
        <v>336</v>
      </c>
      <c r="AY144" t="s">
        <v>1316</v>
      </c>
    </row>
    <row r="145" spans="1:51" hidden="1" x14ac:dyDescent="0.3">
      <c r="A145" t="s">
        <v>1317</v>
      </c>
      <c r="B145" t="s">
        <v>1318</v>
      </c>
      <c r="C145" s="1" t="str">
        <f t="shared" si="15"/>
        <v>21:0868</v>
      </c>
      <c r="D145" s="1" t="str">
        <f t="shared" si="16"/>
        <v>21:0245</v>
      </c>
      <c r="E145" t="s">
        <v>562</v>
      </c>
      <c r="F145" t="s">
        <v>1319</v>
      </c>
      <c r="H145">
        <v>76.102609000000001</v>
      </c>
      <c r="I145">
        <v>-98.254768999999996</v>
      </c>
      <c r="J145" s="1" t="str">
        <f t="shared" si="17"/>
        <v>NGR bulk stream sediment</v>
      </c>
      <c r="K145" s="1" t="str">
        <f t="shared" si="18"/>
        <v>HMC fraction (Bathurst Is., 1996)</v>
      </c>
      <c r="O145">
        <v>1</v>
      </c>
      <c r="P145" t="s">
        <v>244</v>
      </c>
      <c r="Q145" t="s">
        <v>56</v>
      </c>
      <c r="R145" t="s">
        <v>288</v>
      </c>
      <c r="S145" t="s">
        <v>1320</v>
      </c>
      <c r="T145" t="s">
        <v>56</v>
      </c>
      <c r="U145" t="s">
        <v>89</v>
      </c>
      <c r="V145" t="s">
        <v>273</v>
      </c>
      <c r="W145" t="s">
        <v>917</v>
      </c>
      <c r="X145" t="s">
        <v>89</v>
      </c>
      <c r="Y145" t="s">
        <v>105</v>
      </c>
      <c r="Z145" t="s">
        <v>1321</v>
      </c>
      <c r="AA145" t="s">
        <v>56</v>
      </c>
      <c r="AB145" t="s">
        <v>369</v>
      </c>
      <c r="AC145" t="s">
        <v>143</v>
      </c>
      <c r="AD145" t="s">
        <v>1048</v>
      </c>
      <c r="AE145" t="s">
        <v>1025</v>
      </c>
      <c r="AF145" t="s">
        <v>369</v>
      </c>
      <c r="AG145" t="s">
        <v>327</v>
      </c>
      <c r="AH145" t="s">
        <v>116</v>
      </c>
      <c r="AI145" t="s">
        <v>143</v>
      </c>
      <c r="AJ145" t="s">
        <v>71</v>
      </c>
      <c r="AK145" t="s">
        <v>1026</v>
      </c>
      <c r="AL145" t="s">
        <v>336</v>
      </c>
      <c r="AM145" t="s">
        <v>412</v>
      </c>
      <c r="AN145" t="s">
        <v>69</v>
      </c>
      <c r="AO145" t="s">
        <v>1027</v>
      </c>
      <c r="AP145" t="s">
        <v>1302</v>
      </c>
      <c r="AQ145" t="s">
        <v>581</v>
      </c>
      <c r="AR145" t="s">
        <v>1066</v>
      </c>
      <c r="AS145" t="s">
        <v>206</v>
      </c>
      <c r="AT145" t="s">
        <v>57</v>
      </c>
      <c r="AU145" t="s">
        <v>145</v>
      </c>
      <c r="AV145" t="s">
        <v>89</v>
      </c>
      <c r="AW145" t="s">
        <v>311</v>
      </c>
      <c r="AX145" t="s">
        <v>313</v>
      </c>
      <c r="AY145" t="s">
        <v>1322</v>
      </c>
    </row>
    <row r="146" spans="1:51" hidden="1" x14ac:dyDescent="0.3">
      <c r="A146" t="s">
        <v>1323</v>
      </c>
      <c r="B146" t="s">
        <v>1324</v>
      </c>
      <c r="C146" s="1" t="str">
        <f t="shared" si="15"/>
        <v>21:0868</v>
      </c>
      <c r="D146" s="1" t="str">
        <f t="shared" si="16"/>
        <v>21:0245</v>
      </c>
      <c r="E146" t="s">
        <v>572</v>
      </c>
      <c r="F146" t="s">
        <v>1325</v>
      </c>
      <c r="H146">
        <v>76.286898300000004</v>
      </c>
      <c r="I146">
        <v>-98.424878000000007</v>
      </c>
      <c r="J146" s="1" t="str">
        <f t="shared" si="17"/>
        <v>NGR bulk stream sediment</v>
      </c>
      <c r="K146" s="1" t="str">
        <f t="shared" si="18"/>
        <v>HMC fraction (Bathurst Is., 1996)</v>
      </c>
      <c r="O146">
        <v>1</v>
      </c>
      <c r="P146" t="s">
        <v>56</v>
      </c>
      <c r="Q146" t="s">
        <v>56</v>
      </c>
      <c r="R146" t="s">
        <v>89</v>
      </c>
      <c r="S146" t="s">
        <v>411</v>
      </c>
      <c r="T146" t="s">
        <v>56</v>
      </c>
      <c r="U146" t="s">
        <v>89</v>
      </c>
      <c r="V146" t="s">
        <v>114</v>
      </c>
      <c r="W146" t="s">
        <v>184</v>
      </c>
      <c r="X146" t="s">
        <v>89</v>
      </c>
      <c r="Y146" t="s">
        <v>1326</v>
      </c>
      <c r="Z146" t="s">
        <v>1124</v>
      </c>
      <c r="AA146" t="s">
        <v>56</v>
      </c>
      <c r="AB146" t="s">
        <v>369</v>
      </c>
      <c r="AC146" t="s">
        <v>143</v>
      </c>
      <c r="AD146" t="s">
        <v>1048</v>
      </c>
      <c r="AE146" t="s">
        <v>1025</v>
      </c>
      <c r="AF146" t="s">
        <v>369</v>
      </c>
      <c r="AG146" t="s">
        <v>176</v>
      </c>
      <c r="AH146" t="s">
        <v>244</v>
      </c>
      <c r="AI146" t="s">
        <v>143</v>
      </c>
      <c r="AJ146" t="s">
        <v>71</v>
      </c>
      <c r="AK146" t="s">
        <v>1026</v>
      </c>
      <c r="AL146" t="s">
        <v>254</v>
      </c>
      <c r="AM146" t="s">
        <v>415</v>
      </c>
      <c r="AN146" t="s">
        <v>149</v>
      </c>
      <c r="AO146" t="s">
        <v>1027</v>
      </c>
      <c r="AP146" t="s">
        <v>1327</v>
      </c>
      <c r="AQ146" t="s">
        <v>437</v>
      </c>
      <c r="AR146" t="s">
        <v>1036</v>
      </c>
      <c r="AS146" t="s">
        <v>343</v>
      </c>
      <c r="AT146" t="s">
        <v>336</v>
      </c>
      <c r="AU146" t="s">
        <v>299</v>
      </c>
      <c r="AV146" t="s">
        <v>94</v>
      </c>
      <c r="AW146" t="s">
        <v>1295</v>
      </c>
      <c r="AX146" t="s">
        <v>118</v>
      </c>
      <c r="AY146" t="s">
        <v>1328</v>
      </c>
    </row>
    <row r="147" spans="1:51" hidden="1" x14ac:dyDescent="0.3">
      <c r="A147" t="s">
        <v>1329</v>
      </c>
      <c r="B147" t="s">
        <v>1330</v>
      </c>
      <c r="C147" s="1" t="str">
        <f t="shared" si="15"/>
        <v>21:0868</v>
      </c>
      <c r="D147" s="1" t="str">
        <f t="shared" si="16"/>
        <v>21:0245</v>
      </c>
      <c r="E147" t="s">
        <v>578</v>
      </c>
      <c r="F147" t="s">
        <v>1331</v>
      </c>
      <c r="H147">
        <v>76.318593500000006</v>
      </c>
      <c r="I147">
        <v>-98.371415200000001</v>
      </c>
      <c r="J147" s="1" t="str">
        <f t="shared" si="17"/>
        <v>NGR bulk stream sediment</v>
      </c>
      <c r="K147" s="1" t="str">
        <f t="shared" si="18"/>
        <v>HMC fraction (Bathurst Is., 1996)</v>
      </c>
      <c r="O147">
        <v>1</v>
      </c>
      <c r="P147" t="s">
        <v>56</v>
      </c>
      <c r="Q147" t="s">
        <v>56</v>
      </c>
      <c r="R147" t="s">
        <v>336</v>
      </c>
      <c r="S147" t="s">
        <v>1332</v>
      </c>
      <c r="T147" t="s">
        <v>56</v>
      </c>
      <c r="U147" t="s">
        <v>89</v>
      </c>
      <c r="V147" t="s">
        <v>393</v>
      </c>
      <c r="W147" t="s">
        <v>547</v>
      </c>
      <c r="X147" t="s">
        <v>89</v>
      </c>
      <c r="Y147" t="s">
        <v>1333</v>
      </c>
      <c r="Z147" t="s">
        <v>1327</v>
      </c>
      <c r="AA147" t="s">
        <v>56</v>
      </c>
      <c r="AB147" t="s">
        <v>369</v>
      </c>
      <c r="AC147" t="s">
        <v>143</v>
      </c>
      <c r="AD147" t="s">
        <v>1048</v>
      </c>
      <c r="AE147" t="s">
        <v>1025</v>
      </c>
      <c r="AF147" t="s">
        <v>369</v>
      </c>
      <c r="AG147" t="s">
        <v>580</v>
      </c>
      <c r="AH147" t="s">
        <v>337</v>
      </c>
      <c r="AI147" t="s">
        <v>143</v>
      </c>
      <c r="AJ147" t="s">
        <v>71</v>
      </c>
      <c r="AK147" t="s">
        <v>1026</v>
      </c>
      <c r="AL147" t="s">
        <v>99</v>
      </c>
      <c r="AM147" t="s">
        <v>210</v>
      </c>
      <c r="AN147" t="s">
        <v>326</v>
      </c>
      <c r="AO147" t="s">
        <v>382</v>
      </c>
      <c r="AP147" t="s">
        <v>1130</v>
      </c>
      <c r="AQ147" t="s">
        <v>343</v>
      </c>
      <c r="AR147" t="s">
        <v>828</v>
      </c>
      <c r="AS147" t="s">
        <v>324</v>
      </c>
      <c r="AT147" t="s">
        <v>99</v>
      </c>
      <c r="AU147" t="s">
        <v>1051</v>
      </c>
      <c r="AV147" t="s">
        <v>89</v>
      </c>
      <c r="AW147" t="s">
        <v>607</v>
      </c>
      <c r="AX147" t="s">
        <v>118</v>
      </c>
      <c r="AY147" t="s">
        <v>1334</v>
      </c>
    </row>
    <row r="148" spans="1:51" hidden="1" x14ac:dyDescent="0.3">
      <c r="A148" t="s">
        <v>1335</v>
      </c>
      <c r="B148" t="s">
        <v>1336</v>
      </c>
      <c r="C148" s="1" t="str">
        <f t="shared" si="15"/>
        <v>21:0868</v>
      </c>
      <c r="D148" s="1" t="str">
        <f t="shared" si="16"/>
        <v>21:0245</v>
      </c>
      <c r="E148" t="s">
        <v>588</v>
      </c>
      <c r="F148" t="s">
        <v>1337</v>
      </c>
      <c r="H148">
        <v>76.315156000000002</v>
      </c>
      <c r="I148">
        <v>-98.394707100000005</v>
      </c>
      <c r="J148" s="1" t="str">
        <f t="shared" si="17"/>
        <v>NGR bulk stream sediment</v>
      </c>
      <c r="K148" s="1" t="str">
        <f t="shared" si="18"/>
        <v>HMC fraction (Bathurst Is., 1996)</v>
      </c>
      <c r="O148">
        <v>1</v>
      </c>
      <c r="P148" t="s">
        <v>56</v>
      </c>
      <c r="Q148" t="s">
        <v>56</v>
      </c>
      <c r="R148" t="s">
        <v>1124</v>
      </c>
      <c r="S148" t="s">
        <v>1338</v>
      </c>
      <c r="T148" t="s">
        <v>56</v>
      </c>
      <c r="U148" t="s">
        <v>89</v>
      </c>
      <c r="V148" t="s">
        <v>1109</v>
      </c>
      <c r="W148" t="s">
        <v>1320</v>
      </c>
      <c r="X148" t="s">
        <v>89</v>
      </c>
      <c r="Y148" t="s">
        <v>1339</v>
      </c>
      <c r="Z148" t="s">
        <v>201</v>
      </c>
      <c r="AA148" t="s">
        <v>56</v>
      </c>
      <c r="AB148" t="s">
        <v>369</v>
      </c>
      <c r="AC148" t="s">
        <v>320</v>
      </c>
      <c r="AD148" t="s">
        <v>1048</v>
      </c>
      <c r="AE148" t="s">
        <v>1025</v>
      </c>
      <c r="AF148" t="s">
        <v>369</v>
      </c>
      <c r="AG148" t="s">
        <v>446</v>
      </c>
      <c r="AH148" t="s">
        <v>298</v>
      </c>
      <c r="AI148" t="s">
        <v>143</v>
      </c>
      <c r="AJ148" t="s">
        <v>71</v>
      </c>
      <c r="AK148" t="s">
        <v>1026</v>
      </c>
      <c r="AL148" t="s">
        <v>185</v>
      </c>
      <c r="AM148" t="s">
        <v>1068</v>
      </c>
      <c r="AN148" t="s">
        <v>210</v>
      </c>
      <c r="AO148" t="s">
        <v>436</v>
      </c>
      <c r="AP148" t="s">
        <v>90</v>
      </c>
      <c r="AQ148" t="s">
        <v>1340</v>
      </c>
      <c r="AR148" t="s">
        <v>1341</v>
      </c>
      <c r="AS148" t="s">
        <v>427</v>
      </c>
      <c r="AT148" t="s">
        <v>524</v>
      </c>
      <c r="AU148" t="s">
        <v>139</v>
      </c>
      <c r="AV148" t="s">
        <v>89</v>
      </c>
      <c r="AW148" t="s">
        <v>116</v>
      </c>
      <c r="AX148" t="s">
        <v>1342</v>
      </c>
      <c r="AY148" t="s">
        <v>1343</v>
      </c>
    </row>
    <row r="149" spans="1:51" hidden="1" x14ac:dyDescent="0.3">
      <c r="A149" t="s">
        <v>1344</v>
      </c>
      <c r="B149" t="s">
        <v>1345</v>
      </c>
      <c r="C149" s="1" t="str">
        <f t="shared" si="15"/>
        <v>21:0868</v>
      </c>
      <c r="D149" s="1" t="str">
        <f t="shared" si="16"/>
        <v>21:0245</v>
      </c>
      <c r="E149" t="s">
        <v>596</v>
      </c>
      <c r="F149" t="s">
        <v>1346</v>
      </c>
      <c r="H149">
        <v>76.469685100000007</v>
      </c>
      <c r="I149">
        <v>-98.194933899999995</v>
      </c>
      <c r="J149" s="1" t="str">
        <f t="shared" si="17"/>
        <v>NGR bulk stream sediment</v>
      </c>
      <c r="K149" s="1" t="str">
        <f t="shared" si="18"/>
        <v>HMC fraction (Bathurst Is., 1996)</v>
      </c>
      <c r="O149">
        <v>1</v>
      </c>
      <c r="P149" t="s">
        <v>56</v>
      </c>
      <c r="Q149" t="s">
        <v>56</v>
      </c>
      <c r="R149" t="s">
        <v>414</v>
      </c>
      <c r="S149" t="s">
        <v>1347</v>
      </c>
      <c r="T149" t="s">
        <v>56</v>
      </c>
      <c r="U149" t="s">
        <v>89</v>
      </c>
      <c r="V149" t="s">
        <v>720</v>
      </c>
      <c r="W149" t="s">
        <v>1302</v>
      </c>
      <c r="X149" t="s">
        <v>89</v>
      </c>
      <c r="Y149" t="s">
        <v>1348</v>
      </c>
      <c r="Z149" t="s">
        <v>934</v>
      </c>
      <c r="AA149" t="s">
        <v>56</v>
      </c>
      <c r="AB149" t="s">
        <v>369</v>
      </c>
      <c r="AC149" t="s">
        <v>124</v>
      </c>
      <c r="AD149" t="s">
        <v>1048</v>
      </c>
      <c r="AE149" t="s">
        <v>58</v>
      </c>
      <c r="AF149" t="s">
        <v>369</v>
      </c>
      <c r="AG149" t="s">
        <v>139</v>
      </c>
      <c r="AH149" t="s">
        <v>325</v>
      </c>
      <c r="AI149" t="s">
        <v>143</v>
      </c>
      <c r="AJ149" t="s">
        <v>71</v>
      </c>
      <c r="AK149" t="s">
        <v>1026</v>
      </c>
      <c r="AL149" t="s">
        <v>63</v>
      </c>
      <c r="AM149" t="s">
        <v>273</v>
      </c>
      <c r="AN149" t="s">
        <v>485</v>
      </c>
      <c r="AO149" t="s">
        <v>1027</v>
      </c>
      <c r="AP149" t="s">
        <v>537</v>
      </c>
      <c r="AQ149" t="s">
        <v>92</v>
      </c>
      <c r="AR149" t="s">
        <v>1349</v>
      </c>
      <c r="AS149" t="s">
        <v>1058</v>
      </c>
      <c r="AT149" t="s">
        <v>98</v>
      </c>
      <c r="AU149" t="s">
        <v>1051</v>
      </c>
      <c r="AV149" t="s">
        <v>89</v>
      </c>
      <c r="AW149" t="s">
        <v>99</v>
      </c>
      <c r="AX149" t="s">
        <v>435</v>
      </c>
      <c r="AY149" t="s">
        <v>1350</v>
      </c>
    </row>
    <row r="150" spans="1:51" hidden="1" x14ac:dyDescent="0.3">
      <c r="A150" t="s">
        <v>1351</v>
      </c>
      <c r="B150" t="s">
        <v>1352</v>
      </c>
      <c r="C150" s="1" t="str">
        <f t="shared" si="15"/>
        <v>21:0868</v>
      </c>
      <c r="D150" s="1" t="str">
        <f t="shared" si="16"/>
        <v>21:0245</v>
      </c>
      <c r="E150" t="s">
        <v>603</v>
      </c>
      <c r="F150" t="s">
        <v>1353</v>
      </c>
      <c r="H150">
        <v>76.487723099999997</v>
      </c>
      <c r="I150">
        <v>-98.193917900000002</v>
      </c>
      <c r="J150" s="1" t="str">
        <f t="shared" si="17"/>
        <v>NGR bulk stream sediment</v>
      </c>
      <c r="K150" s="1" t="str">
        <f t="shared" si="18"/>
        <v>HMC fraction (Bathurst Is., 1996)</v>
      </c>
      <c r="O150">
        <v>1</v>
      </c>
      <c r="P150" t="s">
        <v>56</v>
      </c>
      <c r="Q150" t="s">
        <v>56</v>
      </c>
      <c r="R150" t="s">
        <v>393</v>
      </c>
      <c r="S150" t="s">
        <v>1354</v>
      </c>
      <c r="T150" t="s">
        <v>56</v>
      </c>
      <c r="U150" t="s">
        <v>185</v>
      </c>
      <c r="V150" t="s">
        <v>541</v>
      </c>
      <c r="W150" t="s">
        <v>912</v>
      </c>
      <c r="X150" t="s">
        <v>89</v>
      </c>
      <c r="Y150" t="s">
        <v>163</v>
      </c>
      <c r="Z150" t="s">
        <v>184</v>
      </c>
      <c r="AA150" t="s">
        <v>56</v>
      </c>
      <c r="AB150" t="s">
        <v>369</v>
      </c>
      <c r="AC150" t="s">
        <v>143</v>
      </c>
      <c r="AD150" t="s">
        <v>1048</v>
      </c>
      <c r="AE150" t="s">
        <v>1025</v>
      </c>
      <c r="AF150" t="s">
        <v>369</v>
      </c>
      <c r="AG150" t="s">
        <v>68</v>
      </c>
      <c r="AH150" t="s">
        <v>266</v>
      </c>
      <c r="AI150" t="s">
        <v>143</v>
      </c>
      <c r="AJ150" t="s">
        <v>71</v>
      </c>
      <c r="AK150" t="s">
        <v>1026</v>
      </c>
      <c r="AL150" t="s">
        <v>105</v>
      </c>
      <c r="AM150" t="s">
        <v>685</v>
      </c>
      <c r="AN150" t="s">
        <v>210</v>
      </c>
      <c r="AO150" t="s">
        <v>1027</v>
      </c>
      <c r="AP150" t="s">
        <v>1124</v>
      </c>
      <c r="AQ150" t="s">
        <v>1355</v>
      </c>
      <c r="AR150" t="s">
        <v>1356</v>
      </c>
      <c r="AS150" t="s">
        <v>1357</v>
      </c>
      <c r="AT150" t="s">
        <v>351</v>
      </c>
      <c r="AU150" t="s">
        <v>826</v>
      </c>
      <c r="AV150" t="s">
        <v>75</v>
      </c>
      <c r="AW150" t="s">
        <v>1358</v>
      </c>
      <c r="AX150" t="s">
        <v>1359</v>
      </c>
      <c r="AY150" t="s">
        <v>1360</v>
      </c>
    </row>
    <row r="151" spans="1:51" hidden="1" x14ac:dyDescent="0.3">
      <c r="A151" t="s">
        <v>1361</v>
      </c>
      <c r="B151" t="s">
        <v>1362</v>
      </c>
      <c r="C151" s="1" t="str">
        <f t="shared" si="15"/>
        <v>21:0868</v>
      </c>
      <c r="D151" s="1" t="str">
        <f t="shared" si="16"/>
        <v>21:0245</v>
      </c>
      <c r="E151" t="s">
        <v>611</v>
      </c>
      <c r="F151" t="s">
        <v>1363</v>
      </c>
      <c r="H151">
        <v>76.450712300000006</v>
      </c>
      <c r="I151">
        <v>-98.183955800000007</v>
      </c>
      <c r="J151" s="1" t="str">
        <f t="shared" si="17"/>
        <v>NGR bulk stream sediment</v>
      </c>
      <c r="K151" s="1" t="str">
        <f t="shared" si="18"/>
        <v>HMC fraction (Bathurst Is., 1996)</v>
      </c>
      <c r="O151">
        <v>1</v>
      </c>
      <c r="P151" t="s">
        <v>56</v>
      </c>
      <c r="Q151" t="s">
        <v>56</v>
      </c>
      <c r="R151" t="s">
        <v>415</v>
      </c>
      <c r="S151" t="s">
        <v>219</v>
      </c>
      <c r="T151" t="s">
        <v>56</v>
      </c>
      <c r="U151" t="s">
        <v>89</v>
      </c>
      <c r="V151" t="s">
        <v>206</v>
      </c>
      <c r="W151" t="s">
        <v>1321</v>
      </c>
      <c r="X151" t="s">
        <v>89</v>
      </c>
      <c r="Y151" t="s">
        <v>607</v>
      </c>
      <c r="Z151" t="s">
        <v>1184</v>
      </c>
      <c r="AA151" t="s">
        <v>56</v>
      </c>
      <c r="AB151" t="s">
        <v>369</v>
      </c>
      <c r="AC151" t="s">
        <v>143</v>
      </c>
      <c r="AD151" t="s">
        <v>1048</v>
      </c>
      <c r="AE151" t="s">
        <v>1025</v>
      </c>
      <c r="AF151" t="s">
        <v>369</v>
      </c>
      <c r="AG151" t="s">
        <v>313</v>
      </c>
      <c r="AH151" t="s">
        <v>104</v>
      </c>
      <c r="AI151" t="s">
        <v>143</v>
      </c>
      <c r="AJ151" t="s">
        <v>71</v>
      </c>
      <c r="AK151" t="s">
        <v>1026</v>
      </c>
      <c r="AL151" t="s">
        <v>94</v>
      </c>
      <c r="AM151" t="s">
        <v>124</v>
      </c>
      <c r="AN151" t="s">
        <v>254</v>
      </c>
      <c r="AO151" t="s">
        <v>1027</v>
      </c>
      <c r="AP151" t="s">
        <v>1157</v>
      </c>
      <c r="AQ151" t="s">
        <v>202</v>
      </c>
      <c r="AR151" t="s">
        <v>1068</v>
      </c>
      <c r="AS151" t="s">
        <v>541</v>
      </c>
      <c r="AT151" t="s">
        <v>211</v>
      </c>
      <c r="AU151" t="s">
        <v>101</v>
      </c>
      <c r="AV151" t="s">
        <v>89</v>
      </c>
      <c r="AW151" t="s">
        <v>1287</v>
      </c>
      <c r="AX151" t="s">
        <v>145</v>
      </c>
      <c r="AY151" t="s">
        <v>1364</v>
      </c>
    </row>
    <row r="152" spans="1:51" hidden="1" x14ac:dyDescent="0.3">
      <c r="A152" t="s">
        <v>1365</v>
      </c>
      <c r="B152" t="s">
        <v>1366</v>
      </c>
      <c r="C152" s="1" t="str">
        <f t="shared" si="15"/>
        <v>21:0868</v>
      </c>
      <c r="D152" s="1" t="str">
        <f t="shared" si="16"/>
        <v>21:0245</v>
      </c>
      <c r="E152" t="s">
        <v>618</v>
      </c>
      <c r="F152" t="s">
        <v>1367</v>
      </c>
      <c r="H152">
        <v>76.321726100000006</v>
      </c>
      <c r="I152">
        <v>-99.876389700000004</v>
      </c>
      <c r="J152" s="1" t="str">
        <f t="shared" si="17"/>
        <v>NGR bulk stream sediment</v>
      </c>
      <c r="K152" s="1" t="str">
        <f t="shared" si="18"/>
        <v>HMC fraction (Bathurst Is., 1996)</v>
      </c>
      <c r="O152">
        <v>1</v>
      </c>
      <c r="P152" t="s">
        <v>56</v>
      </c>
      <c r="Q152" t="s">
        <v>56</v>
      </c>
      <c r="R152" t="s">
        <v>399</v>
      </c>
      <c r="S152" t="s">
        <v>1368</v>
      </c>
      <c r="T152" t="s">
        <v>56</v>
      </c>
      <c r="U152" t="s">
        <v>64</v>
      </c>
      <c r="V152" t="s">
        <v>190</v>
      </c>
      <c r="W152" t="s">
        <v>650</v>
      </c>
      <c r="X152" t="s">
        <v>89</v>
      </c>
      <c r="Y152" t="s">
        <v>1369</v>
      </c>
      <c r="Z152" t="s">
        <v>1184</v>
      </c>
      <c r="AA152" t="s">
        <v>56</v>
      </c>
      <c r="AB152" t="s">
        <v>369</v>
      </c>
      <c r="AC152" t="s">
        <v>288</v>
      </c>
      <c r="AD152" t="s">
        <v>1048</v>
      </c>
      <c r="AE152" t="s">
        <v>1149</v>
      </c>
      <c r="AF152" t="s">
        <v>369</v>
      </c>
      <c r="AG152" t="s">
        <v>300</v>
      </c>
      <c r="AH152" t="s">
        <v>226</v>
      </c>
      <c r="AI152" t="s">
        <v>143</v>
      </c>
      <c r="AJ152" t="s">
        <v>71</v>
      </c>
      <c r="AK152" t="s">
        <v>972</v>
      </c>
      <c r="AL152" t="s">
        <v>91</v>
      </c>
      <c r="AM152" t="s">
        <v>105</v>
      </c>
      <c r="AN152" t="s">
        <v>73</v>
      </c>
      <c r="AO152" t="s">
        <v>1027</v>
      </c>
      <c r="AP152" t="s">
        <v>882</v>
      </c>
      <c r="AQ152" t="s">
        <v>224</v>
      </c>
      <c r="AR152" t="s">
        <v>1370</v>
      </c>
      <c r="AS152" t="s">
        <v>1058</v>
      </c>
      <c r="AT152" t="s">
        <v>282</v>
      </c>
      <c r="AU152" t="s">
        <v>123</v>
      </c>
      <c r="AV152" t="s">
        <v>89</v>
      </c>
      <c r="AW152" t="s">
        <v>1111</v>
      </c>
      <c r="AX152" t="s">
        <v>212</v>
      </c>
      <c r="AY152" t="s">
        <v>1371</v>
      </c>
    </row>
    <row r="153" spans="1:51" hidden="1" x14ac:dyDescent="0.3">
      <c r="A153" t="s">
        <v>1372</v>
      </c>
      <c r="B153" t="s">
        <v>1373</v>
      </c>
      <c r="C153" s="1" t="str">
        <f t="shared" si="15"/>
        <v>21:0868</v>
      </c>
      <c r="D153" s="1" t="str">
        <f t="shared" si="16"/>
        <v>21:0245</v>
      </c>
      <c r="E153" t="s">
        <v>628</v>
      </c>
      <c r="F153" t="s">
        <v>1374</v>
      </c>
      <c r="H153">
        <v>76.354759999999999</v>
      </c>
      <c r="I153">
        <v>-99.735373699999997</v>
      </c>
      <c r="J153" s="1" t="str">
        <f t="shared" si="17"/>
        <v>NGR bulk stream sediment</v>
      </c>
      <c r="K153" s="1" t="str">
        <f t="shared" si="18"/>
        <v>HMC fraction (Bathurst Is., 1996)</v>
      </c>
      <c r="O153">
        <v>1</v>
      </c>
      <c r="P153" t="s">
        <v>56</v>
      </c>
      <c r="Q153" t="s">
        <v>56</v>
      </c>
      <c r="R153" t="s">
        <v>160</v>
      </c>
      <c r="S153" t="s">
        <v>1190</v>
      </c>
      <c r="T153" t="s">
        <v>56</v>
      </c>
      <c r="U153" t="s">
        <v>64</v>
      </c>
      <c r="V153" t="s">
        <v>99</v>
      </c>
      <c r="W153" t="s">
        <v>720</v>
      </c>
      <c r="X153" t="s">
        <v>89</v>
      </c>
      <c r="Y153" t="s">
        <v>1375</v>
      </c>
      <c r="Z153" t="s">
        <v>116</v>
      </c>
      <c r="AA153" t="s">
        <v>56</v>
      </c>
      <c r="AB153" t="s">
        <v>369</v>
      </c>
      <c r="AC153" t="s">
        <v>114</v>
      </c>
      <c r="AD153" t="s">
        <v>1048</v>
      </c>
      <c r="AE153" t="s">
        <v>1025</v>
      </c>
      <c r="AF153" t="s">
        <v>369</v>
      </c>
      <c r="AG153" t="s">
        <v>190</v>
      </c>
      <c r="AH153" t="s">
        <v>123</v>
      </c>
      <c r="AI153" t="s">
        <v>143</v>
      </c>
      <c r="AJ153" t="s">
        <v>71</v>
      </c>
      <c r="AK153" t="s">
        <v>620</v>
      </c>
      <c r="AL153" t="s">
        <v>64</v>
      </c>
      <c r="AM153" t="s">
        <v>99</v>
      </c>
      <c r="AN153" t="s">
        <v>1376</v>
      </c>
      <c r="AO153" t="s">
        <v>1027</v>
      </c>
      <c r="AP153" t="s">
        <v>751</v>
      </c>
      <c r="AQ153" t="s">
        <v>172</v>
      </c>
      <c r="AR153" t="s">
        <v>128</v>
      </c>
      <c r="AS153" t="s">
        <v>1058</v>
      </c>
      <c r="AT153" t="s">
        <v>225</v>
      </c>
      <c r="AU153" t="s">
        <v>1051</v>
      </c>
      <c r="AV153" t="s">
        <v>89</v>
      </c>
      <c r="AW153" t="s">
        <v>147</v>
      </c>
      <c r="AX153" t="s">
        <v>479</v>
      </c>
      <c r="AY153" t="s">
        <v>1377</v>
      </c>
    </row>
    <row r="154" spans="1:51" hidden="1" x14ac:dyDescent="0.3">
      <c r="A154" t="s">
        <v>1378</v>
      </c>
      <c r="B154" t="s">
        <v>1379</v>
      </c>
      <c r="C154" s="1" t="str">
        <f t="shared" si="15"/>
        <v>21:0868</v>
      </c>
      <c r="D154" s="1" t="str">
        <f t="shared" si="16"/>
        <v>21:0245</v>
      </c>
      <c r="E154" t="s">
        <v>635</v>
      </c>
      <c r="F154" t="s">
        <v>1380</v>
      </c>
      <c r="H154">
        <v>76.3365467</v>
      </c>
      <c r="I154">
        <v>-100.0034337</v>
      </c>
      <c r="J154" s="1" t="str">
        <f t="shared" si="17"/>
        <v>NGR bulk stream sediment</v>
      </c>
      <c r="K154" s="1" t="str">
        <f t="shared" si="18"/>
        <v>HMC fraction (Bathurst Is., 1996)</v>
      </c>
      <c r="O154">
        <v>1</v>
      </c>
      <c r="P154" t="s">
        <v>56</v>
      </c>
      <c r="Q154" t="s">
        <v>56</v>
      </c>
      <c r="R154" t="s">
        <v>320</v>
      </c>
      <c r="S154" t="s">
        <v>1381</v>
      </c>
      <c r="T154" t="s">
        <v>56</v>
      </c>
      <c r="U154" t="s">
        <v>89</v>
      </c>
      <c r="V154" t="s">
        <v>160</v>
      </c>
      <c r="W154" t="s">
        <v>1046</v>
      </c>
      <c r="X154" t="s">
        <v>89</v>
      </c>
      <c r="Y154" t="s">
        <v>1382</v>
      </c>
      <c r="Z154" t="s">
        <v>437</v>
      </c>
      <c r="AA154" t="s">
        <v>56</v>
      </c>
      <c r="AB154" t="s">
        <v>369</v>
      </c>
      <c r="AC154" t="s">
        <v>143</v>
      </c>
      <c r="AD154" t="s">
        <v>142</v>
      </c>
      <c r="AE154" t="s">
        <v>1025</v>
      </c>
      <c r="AF154" t="s">
        <v>369</v>
      </c>
      <c r="AG154" t="s">
        <v>145</v>
      </c>
      <c r="AH154" t="s">
        <v>99</v>
      </c>
      <c r="AI154" t="s">
        <v>143</v>
      </c>
      <c r="AJ154" t="s">
        <v>71</v>
      </c>
      <c r="AK154" t="s">
        <v>1383</v>
      </c>
      <c r="AL154" t="s">
        <v>118</v>
      </c>
      <c r="AM154" t="s">
        <v>288</v>
      </c>
      <c r="AN154" t="s">
        <v>190</v>
      </c>
      <c r="AO154" t="s">
        <v>1027</v>
      </c>
      <c r="AP154" t="s">
        <v>1294</v>
      </c>
      <c r="AQ154" t="s">
        <v>788</v>
      </c>
      <c r="AR154" t="s">
        <v>1384</v>
      </c>
      <c r="AS154" t="s">
        <v>1058</v>
      </c>
      <c r="AT154" t="s">
        <v>1111</v>
      </c>
      <c r="AU154" t="s">
        <v>185</v>
      </c>
      <c r="AV154" t="s">
        <v>89</v>
      </c>
      <c r="AW154" t="s">
        <v>1280</v>
      </c>
      <c r="AX154" t="s">
        <v>123</v>
      </c>
      <c r="AY154" t="s">
        <v>1385</v>
      </c>
    </row>
    <row r="155" spans="1:51" hidden="1" x14ac:dyDescent="0.3">
      <c r="A155" t="s">
        <v>1386</v>
      </c>
      <c r="B155" t="s">
        <v>1387</v>
      </c>
      <c r="C155" s="1" t="str">
        <f t="shared" si="15"/>
        <v>21:0868</v>
      </c>
      <c r="D155" s="1" t="str">
        <f t="shared" si="16"/>
        <v>21:0245</v>
      </c>
      <c r="E155" t="s">
        <v>644</v>
      </c>
      <c r="F155" t="s">
        <v>1388</v>
      </c>
      <c r="H155">
        <v>76.140214599999993</v>
      </c>
      <c r="I155">
        <v>-100.06078479999999</v>
      </c>
      <c r="J155" s="1" t="str">
        <f t="shared" si="17"/>
        <v>NGR bulk stream sediment</v>
      </c>
      <c r="K155" s="1" t="str">
        <f t="shared" si="18"/>
        <v>HMC fraction (Bathurst Is., 1996)</v>
      </c>
      <c r="O155">
        <v>1</v>
      </c>
      <c r="P155" t="s">
        <v>56</v>
      </c>
      <c r="Q155" t="s">
        <v>56</v>
      </c>
      <c r="R155" t="s">
        <v>128</v>
      </c>
      <c r="S155" t="s">
        <v>1368</v>
      </c>
      <c r="T155" t="s">
        <v>56</v>
      </c>
      <c r="U155" t="s">
        <v>118</v>
      </c>
      <c r="V155" t="s">
        <v>113</v>
      </c>
      <c r="W155" t="s">
        <v>193</v>
      </c>
      <c r="X155" t="s">
        <v>89</v>
      </c>
      <c r="Y155" t="s">
        <v>1389</v>
      </c>
      <c r="Z155" t="s">
        <v>190</v>
      </c>
      <c r="AA155" t="s">
        <v>56</v>
      </c>
      <c r="AB155" t="s">
        <v>369</v>
      </c>
      <c r="AC155" t="s">
        <v>143</v>
      </c>
      <c r="AD155" t="s">
        <v>1048</v>
      </c>
      <c r="AE155" t="s">
        <v>1025</v>
      </c>
      <c r="AF155" t="s">
        <v>369</v>
      </c>
      <c r="AG155" t="s">
        <v>336</v>
      </c>
      <c r="AH155" t="s">
        <v>153</v>
      </c>
      <c r="AI155" t="s">
        <v>143</v>
      </c>
      <c r="AJ155" t="s">
        <v>71</v>
      </c>
      <c r="AK155" t="s">
        <v>1390</v>
      </c>
      <c r="AL155" t="s">
        <v>64</v>
      </c>
      <c r="AM155" t="s">
        <v>118</v>
      </c>
      <c r="AN155" t="s">
        <v>73</v>
      </c>
      <c r="AO155" t="s">
        <v>105</v>
      </c>
      <c r="AP155" t="s">
        <v>201</v>
      </c>
      <c r="AQ155" t="s">
        <v>274</v>
      </c>
      <c r="AR155" t="s">
        <v>105</v>
      </c>
      <c r="AS155" t="s">
        <v>1058</v>
      </c>
      <c r="AT155" t="s">
        <v>130</v>
      </c>
      <c r="AU155" t="s">
        <v>1051</v>
      </c>
      <c r="AV155" t="s">
        <v>89</v>
      </c>
      <c r="AW155" t="s">
        <v>81</v>
      </c>
      <c r="AX155" t="s">
        <v>144</v>
      </c>
      <c r="AY155" t="s">
        <v>1391</v>
      </c>
    </row>
    <row r="156" spans="1:51" hidden="1" x14ac:dyDescent="0.3">
      <c r="A156" t="s">
        <v>1392</v>
      </c>
      <c r="B156" t="s">
        <v>1393</v>
      </c>
      <c r="C156" s="1" t="str">
        <f t="shared" si="15"/>
        <v>21:0868</v>
      </c>
      <c r="D156" s="1" t="str">
        <f t="shared" si="16"/>
        <v>21:0245</v>
      </c>
      <c r="E156" t="s">
        <v>655</v>
      </c>
      <c r="F156" t="s">
        <v>1394</v>
      </c>
      <c r="H156">
        <v>76.077316600000003</v>
      </c>
      <c r="I156">
        <v>-100.7483344</v>
      </c>
      <c r="J156" s="1" t="str">
        <f t="shared" si="17"/>
        <v>NGR bulk stream sediment</v>
      </c>
      <c r="K156" s="1" t="str">
        <f t="shared" si="18"/>
        <v>HMC fraction (Bathurst Is., 1996)</v>
      </c>
      <c r="O156">
        <v>1</v>
      </c>
      <c r="P156" t="s">
        <v>56</v>
      </c>
      <c r="Q156" t="s">
        <v>56</v>
      </c>
      <c r="R156" t="s">
        <v>624</v>
      </c>
      <c r="S156" t="s">
        <v>1395</v>
      </c>
      <c r="T156" t="s">
        <v>56</v>
      </c>
      <c r="U156" t="s">
        <v>89</v>
      </c>
      <c r="V156" t="s">
        <v>311</v>
      </c>
      <c r="W156" t="s">
        <v>1064</v>
      </c>
      <c r="X156" t="s">
        <v>76</v>
      </c>
      <c r="Y156" t="s">
        <v>55</v>
      </c>
      <c r="Z156" t="s">
        <v>1130</v>
      </c>
      <c r="AA156" t="s">
        <v>56</v>
      </c>
      <c r="AB156" t="s">
        <v>369</v>
      </c>
      <c r="AC156" t="s">
        <v>172</v>
      </c>
      <c r="AD156" t="s">
        <v>1048</v>
      </c>
      <c r="AE156" t="s">
        <v>1025</v>
      </c>
      <c r="AF156" t="s">
        <v>369</v>
      </c>
      <c r="AG156" t="s">
        <v>190</v>
      </c>
      <c r="AH156" t="s">
        <v>160</v>
      </c>
      <c r="AI156" t="s">
        <v>143</v>
      </c>
      <c r="AJ156" t="s">
        <v>71</v>
      </c>
      <c r="AK156" t="s">
        <v>882</v>
      </c>
      <c r="AL156" t="s">
        <v>118</v>
      </c>
      <c r="AM156" t="s">
        <v>340</v>
      </c>
      <c r="AN156" t="s">
        <v>80</v>
      </c>
      <c r="AO156" t="s">
        <v>1027</v>
      </c>
      <c r="AP156" t="s">
        <v>982</v>
      </c>
      <c r="AQ156" t="s">
        <v>416</v>
      </c>
      <c r="AR156" t="s">
        <v>1396</v>
      </c>
      <c r="AS156" t="s">
        <v>1397</v>
      </c>
      <c r="AT156" t="s">
        <v>356</v>
      </c>
      <c r="AU156" t="s">
        <v>444</v>
      </c>
      <c r="AV156" t="s">
        <v>113</v>
      </c>
      <c r="AW156" t="s">
        <v>1398</v>
      </c>
      <c r="AX156" t="s">
        <v>381</v>
      </c>
      <c r="AY156" t="s">
        <v>1399</v>
      </c>
    </row>
    <row r="157" spans="1:51" hidden="1" x14ac:dyDescent="0.3">
      <c r="A157" t="s">
        <v>1400</v>
      </c>
      <c r="B157" t="s">
        <v>1401</v>
      </c>
      <c r="C157" s="1" t="str">
        <f t="shared" si="15"/>
        <v>21:0868</v>
      </c>
      <c r="D157" s="1" t="str">
        <f t="shared" si="16"/>
        <v>21:0245</v>
      </c>
      <c r="E157" t="s">
        <v>663</v>
      </c>
      <c r="F157" t="s">
        <v>1402</v>
      </c>
      <c r="H157">
        <v>76.110633500000006</v>
      </c>
      <c r="I157">
        <v>-100.5014595</v>
      </c>
      <c r="J157" s="1" t="str">
        <f t="shared" si="17"/>
        <v>NGR bulk stream sediment</v>
      </c>
      <c r="K157" s="1" t="str">
        <f t="shared" si="18"/>
        <v>HMC fraction (Bathurst Is., 1996)</v>
      </c>
      <c r="O157">
        <v>1</v>
      </c>
      <c r="P157" t="s">
        <v>1403</v>
      </c>
      <c r="Q157" t="s">
        <v>56</v>
      </c>
      <c r="R157" t="s">
        <v>274</v>
      </c>
      <c r="S157" t="s">
        <v>1404</v>
      </c>
      <c r="T157" t="s">
        <v>56</v>
      </c>
      <c r="U157" t="s">
        <v>89</v>
      </c>
      <c r="V157" t="s">
        <v>541</v>
      </c>
      <c r="W157" t="s">
        <v>537</v>
      </c>
      <c r="X157" t="s">
        <v>89</v>
      </c>
      <c r="Y157" t="s">
        <v>1147</v>
      </c>
      <c r="Z157" t="s">
        <v>1149</v>
      </c>
      <c r="AA157" t="s">
        <v>56</v>
      </c>
      <c r="AB157" t="s">
        <v>369</v>
      </c>
      <c r="AC157" t="s">
        <v>143</v>
      </c>
      <c r="AD157" t="s">
        <v>1048</v>
      </c>
      <c r="AE157" t="s">
        <v>1025</v>
      </c>
      <c r="AF157" t="s">
        <v>369</v>
      </c>
      <c r="AG157" t="s">
        <v>488</v>
      </c>
      <c r="AH157" t="s">
        <v>208</v>
      </c>
      <c r="AI157" t="s">
        <v>143</v>
      </c>
      <c r="AJ157" t="s">
        <v>71</v>
      </c>
      <c r="AK157" t="s">
        <v>1026</v>
      </c>
      <c r="AL157" t="s">
        <v>160</v>
      </c>
      <c r="AM157" t="s">
        <v>229</v>
      </c>
      <c r="AN157" t="s">
        <v>149</v>
      </c>
      <c r="AO157" t="s">
        <v>1027</v>
      </c>
      <c r="AP157" t="s">
        <v>1405</v>
      </c>
      <c r="AQ157" t="s">
        <v>694</v>
      </c>
      <c r="AR157" t="s">
        <v>1253</v>
      </c>
      <c r="AS157" t="s">
        <v>241</v>
      </c>
      <c r="AT157" t="s">
        <v>69</v>
      </c>
      <c r="AU157" t="s">
        <v>435</v>
      </c>
      <c r="AV157" t="s">
        <v>76</v>
      </c>
      <c r="AW157" t="s">
        <v>1406</v>
      </c>
      <c r="AX157" t="s">
        <v>168</v>
      </c>
      <c r="AY157" t="s">
        <v>1407</v>
      </c>
    </row>
    <row r="158" spans="1:51" hidden="1" x14ac:dyDescent="0.3">
      <c r="A158" t="s">
        <v>1408</v>
      </c>
      <c r="B158" t="s">
        <v>1409</v>
      </c>
      <c r="C158" s="1" t="str">
        <f t="shared" si="15"/>
        <v>21:0868</v>
      </c>
      <c r="D158" s="1" t="str">
        <f t="shared" si="16"/>
        <v>21:0245</v>
      </c>
      <c r="E158" t="s">
        <v>672</v>
      </c>
      <c r="F158" t="s">
        <v>1410</v>
      </c>
      <c r="H158">
        <v>76.089603499999996</v>
      </c>
      <c r="I158">
        <v>-100.746493</v>
      </c>
      <c r="J158" s="1" t="str">
        <f t="shared" si="17"/>
        <v>NGR bulk stream sediment</v>
      </c>
      <c r="K158" s="1" t="str">
        <f t="shared" si="18"/>
        <v>HMC fraction (Bathurst Is., 1996)</v>
      </c>
      <c r="O158">
        <v>1</v>
      </c>
      <c r="P158" t="s">
        <v>56</v>
      </c>
      <c r="Q158" t="s">
        <v>56</v>
      </c>
      <c r="R158" t="s">
        <v>342</v>
      </c>
      <c r="S158" t="s">
        <v>1049</v>
      </c>
      <c r="T158" t="s">
        <v>56</v>
      </c>
      <c r="U158" t="s">
        <v>89</v>
      </c>
      <c r="V158" t="s">
        <v>288</v>
      </c>
      <c r="W158" t="s">
        <v>58</v>
      </c>
      <c r="X158" t="s">
        <v>89</v>
      </c>
      <c r="Y158" t="s">
        <v>723</v>
      </c>
      <c r="Z158" t="s">
        <v>1356</v>
      </c>
      <c r="AA158" t="s">
        <v>56</v>
      </c>
      <c r="AB158" t="s">
        <v>369</v>
      </c>
      <c r="AC158" t="s">
        <v>274</v>
      </c>
      <c r="AD158" t="s">
        <v>1048</v>
      </c>
      <c r="AE158" t="s">
        <v>1025</v>
      </c>
      <c r="AF158" t="s">
        <v>369</v>
      </c>
      <c r="AG158" t="s">
        <v>69</v>
      </c>
      <c r="AH158" t="s">
        <v>399</v>
      </c>
      <c r="AI158" t="s">
        <v>143</v>
      </c>
      <c r="AJ158" t="s">
        <v>71</v>
      </c>
      <c r="AK158" t="s">
        <v>1026</v>
      </c>
      <c r="AL158" t="s">
        <v>99</v>
      </c>
      <c r="AM158" t="s">
        <v>206</v>
      </c>
      <c r="AN158" t="s">
        <v>356</v>
      </c>
      <c r="AO158" t="s">
        <v>1027</v>
      </c>
      <c r="AP158" t="s">
        <v>138</v>
      </c>
      <c r="AQ158" t="s">
        <v>1411</v>
      </c>
      <c r="AR158" t="s">
        <v>590</v>
      </c>
      <c r="AS158" t="s">
        <v>1002</v>
      </c>
      <c r="AT158" t="s">
        <v>325</v>
      </c>
      <c r="AU158" t="s">
        <v>1412</v>
      </c>
      <c r="AV158" t="s">
        <v>150</v>
      </c>
      <c r="AW158" t="s">
        <v>1413</v>
      </c>
      <c r="AX158" t="s">
        <v>1108</v>
      </c>
      <c r="AY158" t="s">
        <v>1414</v>
      </c>
    </row>
    <row r="159" spans="1:51" hidden="1" x14ac:dyDescent="0.3">
      <c r="A159" t="s">
        <v>1415</v>
      </c>
      <c r="B159" t="s">
        <v>1416</v>
      </c>
      <c r="C159" s="1" t="str">
        <f t="shared" si="15"/>
        <v>21:0868</v>
      </c>
      <c r="D159" s="1" t="str">
        <f t="shared" si="16"/>
        <v>21:0245</v>
      </c>
      <c r="E159" t="s">
        <v>681</v>
      </c>
      <c r="F159" t="s">
        <v>1417</v>
      </c>
      <c r="H159">
        <v>76.072167300000004</v>
      </c>
      <c r="I159">
        <v>-100.82499869999999</v>
      </c>
      <c r="J159" s="1" t="str">
        <f t="shared" si="17"/>
        <v>NGR bulk stream sediment</v>
      </c>
      <c r="K159" s="1" t="str">
        <f t="shared" si="18"/>
        <v>HMC fraction (Bathurst Is., 1996)</v>
      </c>
      <c r="O159">
        <v>1</v>
      </c>
      <c r="P159" t="s">
        <v>56</v>
      </c>
      <c r="Q159" t="s">
        <v>56</v>
      </c>
      <c r="R159" t="s">
        <v>224</v>
      </c>
      <c r="S159" t="s">
        <v>1418</v>
      </c>
      <c r="T159" t="s">
        <v>56</v>
      </c>
      <c r="U159" t="s">
        <v>89</v>
      </c>
      <c r="V159" t="s">
        <v>382</v>
      </c>
      <c r="W159" t="s">
        <v>816</v>
      </c>
      <c r="X159" t="s">
        <v>89</v>
      </c>
      <c r="Y159" t="s">
        <v>1173</v>
      </c>
      <c r="Z159" t="s">
        <v>1184</v>
      </c>
      <c r="AA159" t="s">
        <v>56</v>
      </c>
      <c r="AB159" t="s">
        <v>369</v>
      </c>
      <c r="AC159" t="s">
        <v>143</v>
      </c>
      <c r="AD159" t="s">
        <v>1048</v>
      </c>
      <c r="AE159" t="s">
        <v>1025</v>
      </c>
      <c r="AF159" t="s">
        <v>369</v>
      </c>
      <c r="AG159" t="s">
        <v>254</v>
      </c>
      <c r="AH159" t="s">
        <v>140</v>
      </c>
      <c r="AI159" t="s">
        <v>143</v>
      </c>
      <c r="AJ159" t="s">
        <v>71</v>
      </c>
      <c r="AK159" t="s">
        <v>1026</v>
      </c>
      <c r="AL159" t="s">
        <v>69</v>
      </c>
      <c r="AM159" t="s">
        <v>80</v>
      </c>
      <c r="AN159" t="s">
        <v>150</v>
      </c>
      <c r="AO159" t="s">
        <v>1027</v>
      </c>
      <c r="AP159" t="s">
        <v>1419</v>
      </c>
      <c r="AQ159" t="s">
        <v>934</v>
      </c>
      <c r="AR159" t="s">
        <v>458</v>
      </c>
      <c r="AS159" t="s">
        <v>170</v>
      </c>
      <c r="AT159" t="s">
        <v>75</v>
      </c>
      <c r="AU159" t="s">
        <v>555</v>
      </c>
      <c r="AV159" t="s">
        <v>60</v>
      </c>
      <c r="AW159" t="s">
        <v>1131</v>
      </c>
      <c r="AX159" t="s">
        <v>225</v>
      </c>
      <c r="AY159" t="s">
        <v>1420</v>
      </c>
    </row>
    <row r="160" spans="1:51" hidden="1" x14ac:dyDescent="0.3">
      <c r="A160" t="s">
        <v>1421</v>
      </c>
      <c r="B160" t="s">
        <v>1422</v>
      </c>
      <c r="C160" s="1" t="str">
        <f t="shared" si="15"/>
        <v>21:0868</v>
      </c>
      <c r="D160" s="1" t="str">
        <f t="shared" si="16"/>
        <v>21:0245</v>
      </c>
      <c r="E160" t="s">
        <v>690</v>
      </c>
      <c r="F160" t="s">
        <v>1423</v>
      </c>
      <c r="H160">
        <v>76.086667700000007</v>
      </c>
      <c r="I160">
        <v>-100.8162031</v>
      </c>
      <c r="J160" s="1" t="str">
        <f t="shared" si="17"/>
        <v>NGR bulk stream sediment</v>
      </c>
      <c r="K160" s="1" t="str">
        <f t="shared" si="18"/>
        <v>HMC fraction (Bathurst Is., 1996)</v>
      </c>
      <c r="O160">
        <v>1</v>
      </c>
      <c r="P160" t="s">
        <v>56</v>
      </c>
      <c r="Q160" t="s">
        <v>56</v>
      </c>
      <c r="R160" t="s">
        <v>399</v>
      </c>
      <c r="S160" t="s">
        <v>1123</v>
      </c>
      <c r="T160" t="s">
        <v>56</v>
      </c>
      <c r="U160" t="s">
        <v>89</v>
      </c>
      <c r="V160" t="s">
        <v>274</v>
      </c>
      <c r="W160" t="s">
        <v>1046</v>
      </c>
      <c r="X160" t="s">
        <v>89</v>
      </c>
      <c r="Y160" t="s">
        <v>1424</v>
      </c>
      <c r="Z160" t="s">
        <v>458</v>
      </c>
      <c r="AA160" t="s">
        <v>56</v>
      </c>
      <c r="AB160" t="s">
        <v>369</v>
      </c>
      <c r="AC160" t="s">
        <v>143</v>
      </c>
      <c r="AD160" t="s">
        <v>1048</v>
      </c>
      <c r="AE160" t="s">
        <v>1025</v>
      </c>
      <c r="AF160" t="s">
        <v>369</v>
      </c>
      <c r="AG160" t="s">
        <v>514</v>
      </c>
      <c r="AH160" t="s">
        <v>336</v>
      </c>
      <c r="AI160" t="s">
        <v>143</v>
      </c>
      <c r="AJ160" t="s">
        <v>71</v>
      </c>
      <c r="AK160" t="s">
        <v>1300</v>
      </c>
      <c r="AL160" t="s">
        <v>76</v>
      </c>
      <c r="AM160" t="s">
        <v>124</v>
      </c>
      <c r="AN160" t="s">
        <v>73</v>
      </c>
      <c r="AO160" t="s">
        <v>1027</v>
      </c>
      <c r="AP160" t="s">
        <v>1425</v>
      </c>
      <c r="AQ160" t="s">
        <v>323</v>
      </c>
      <c r="AR160" t="s">
        <v>694</v>
      </c>
      <c r="AS160" t="s">
        <v>1058</v>
      </c>
      <c r="AT160" t="s">
        <v>666</v>
      </c>
      <c r="AU160" t="s">
        <v>1051</v>
      </c>
      <c r="AV160" t="s">
        <v>118</v>
      </c>
      <c r="AW160" t="s">
        <v>1426</v>
      </c>
      <c r="AX160" t="s">
        <v>101</v>
      </c>
      <c r="AY160" t="s">
        <v>1427</v>
      </c>
    </row>
    <row r="161" spans="1:51" hidden="1" x14ac:dyDescent="0.3">
      <c r="A161" t="s">
        <v>1428</v>
      </c>
      <c r="B161" t="s">
        <v>1429</v>
      </c>
      <c r="C161" s="1" t="str">
        <f t="shared" si="15"/>
        <v>21:0868</v>
      </c>
      <c r="D161" s="1" t="str">
        <f t="shared" si="16"/>
        <v>21:0245</v>
      </c>
      <c r="E161" t="s">
        <v>1430</v>
      </c>
      <c r="F161" t="s">
        <v>1431</v>
      </c>
      <c r="H161">
        <v>75.912439300000003</v>
      </c>
      <c r="I161">
        <v>-100.7671378</v>
      </c>
      <c r="J161" s="1" t="str">
        <f t="shared" si="17"/>
        <v>NGR bulk stream sediment</v>
      </c>
      <c r="K161" s="1" t="str">
        <f t="shared" ref="K161:K175" si="19">HYPERLINK("http://geochem.nrcan.gc.ca/cdogs/content/kwd/kwd080098_e.htm", "-230 mesh (63 µm) (Bathurst Is., 1996)")</f>
        <v>-230 mesh (63 µm) (Bathurst Is., 1996)</v>
      </c>
      <c r="L161">
        <v>1</v>
      </c>
      <c r="M161" t="s">
        <v>1432</v>
      </c>
      <c r="N161">
        <v>160</v>
      </c>
      <c r="O161">
        <v>7</v>
      </c>
      <c r="P161" t="s">
        <v>76</v>
      </c>
      <c r="Q161" t="s">
        <v>56</v>
      </c>
      <c r="R161" t="s">
        <v>125</v>
      </c>
      <c r="S161" t="s">
        <v>1433</v>
      </c>
      <c r="T161" t="s">
        <v>212</v>
      </c>
      <c r="U161" t="s">
        <v>64</v>
      </c>
      <c r="V161" t="s">
        <v>94</v>
      </c>
      <c r="W161" t="s">
        <v>541</v>
      </c>
      <c r="X161" t="s">
        <v>271</v>
      </c>
      <c r="Y161" t="s">
        <v>212</v>
      </c>
      <c r="Z161" t="s">
        <v>69</v>
      </c>
      <c r="AA161" t="s">
        <v>64</v>
      </c>
      <c r="AB161" t="s">
        <v>56</v>
      </c>
      <c r="AC161" t="s">
        <v>60</v>
      </c>
      <c r="AD161" t="s">
        <v>1434</v>
      </c>
      <c r="AE161" t="s">
        <v>143</v>
      </c>
      <c r="AF161" t="s">
        <v>325</v>
      </c>
      <c r="AG161" t="s">
        <v>778</v>
      </c>
      <c r="AH161" t="s">
        <v>146</v>
      </c>
      <c r="AI161" t="s">
        <v>70</v>
      </c>
      <c r="AJ161" t="s">
        <v>1435</v>
      </c>
      <c r="AK161" t="s">
        <v>72</v>
      </c>
      <c r="AL161" t="s">
        <v>271</v>
      </c>
      <c r="AM161" t="s">
        <v>326</v>
      </c>
      <c r="AN161" t="s">
        <v>580</v>
      </c>
      <c r="AO161" t="s">
        <v>64</v>
      </c>
      <c r="AP161" t="s">
        <v>369</v>
      </c>
      <c r="AQ161" t="s">
        <v>288</v>
      </c>
      <c r="AR161" t="s">
        <v>351</v>
      </c>
      <c r="AS161" t="s">
        <v>357</v>
      </c>
      <c r="AT161" t="s">
        <v>256</v>
      </c>
      <c r="AU161" t="s">
        <v>271</v>
      </c>
      <c r="AV161" t="s">
        <v>73</v>
      </c>
      <c r="AW161" t="s">
        <v>299</v>
      </c>
      <c r="AX161" t="s">
        <v>371</v>
      </c>
      <c r="AY161" t="s">
        <v>1436</v>
      </c>
    </row>
    <row r="162" spans="1:51" hidden="1" x14ac:dyDescent="0.3">
      <c r="A162" t="s">
        <v>1437</v>
      </c>
      <c r="B162" t="s">
        <v>1438</v>
      </c>
      <c r="C162" s="1" t="str">
        <f t="shared" si="15"/>
        <v>21:0868</v>
      </c>
      <c r="D162" s="1" t="str">
        <f t="shared" ref="D162:D175" si="20">HYPERLINK("http://geochem.nrcan.gc.ca/cdogs/content/svy/svy210245_e.htm", "21:0245")</f>
        <v>21:0245</v>
      </c>
      <c r="E162" t="s">
        <v>1439</v>
      </c>
      <c r="F162" t="s">
        <v>1440</v>
      </c>
      <c r="H162">
        <v>75.935825699999995</v>
      </c>
      <c r="I162">
        <v>-100.4958288</v>
      </c>
      <c r="J162" s="1" t="str">
        <f t="shared" ref="J162:J175" si="21">HYPERLINK("http://geochem.nrcan.gc.ca/cdogs/content/kwd/kwd020030_e.htm", "NGR bulk stream sediment")</f>
        <v>NGR bulk stream sediment</v>
      </c>
      <c r="K162" s="1" t="str">
        <f t="shared" si="19"/>
        <v>-230 mesh (63 µm) (Bathurst Is., 1996)</v>
      </c>
      <c r="L162">
        <v>1</v>
      </c>
      <c r="M162" t="s">
        <v>1441</v>
      </c>
      <c r="N162">
        <v>161</v>
      </c>
      <c r="O162">
        <v>1</v>
      </c>
      <c r="P162" t="s">
        <v>118</v>
      </c>
      <c r="Q162" t="s">
        <v>56</v>
      </c>
      <c r="R162" t="s">
        <v>130</v>
      </c>
      <c r="S162" t="s">
        <v>1184</v>
      </c>
      <c r="T162" t="s">
        <v>212</v>
      </c>
      <c r="U162" t="s">
        <v>64</v>
      </c>
      <c r="V162" t="s">
        <v>60</v>
      </c>
      <c r="W162" t="s">
        <v>336</v>
      </c>
      <c r="X162" t="s">
        <v>64</v>
      </c>
      <c r="Y162" t="s">
        <v>107</v>
      </c>
      <c r="Z162" t="s">
        <v>75</v>
      </c>
      <c r="AA162" t="s">
        <v>64</v>
      </c>
      <c r="AB162" t="s">
        <v>56</v>
      </c>
      <c r="AC162" t="s">
        <v>118</v>
      </c>
      <c r="AD162" t="s">
        <v>142</v>
      </c>
      <c r="AE162" t="s">
        <v>143</v>
      </c>
      <c r="AF162" t="s">
        <v>1442</v>
      </c>
      <c r="AG162" t="s">
        <v>144</v>
      </c>
      <c r="AH162" t="s">
        <v>125</v>
      </c>
      <c r="AI162" t="s">
        <v>70</v>
      </c>
      <c r="AJ162" t="s">
        <v>1435</v>
      </c>
      <c r="AK162" t="s">
        <v>72</v>
      </c>
      <c r="AL162" t="s">
        <v>73</v>
      </c>
      <c r="AM162" t="s">
        <v>146</v>
      </c>
      <c r="AN162" t="s">
        <v>271</v>
      </c>
      <c r="AO162" t="s">
        <v>64</v>
      </c>
      <c r="AP162" t="s">
        <v>369</v>
      </c>
      <c r="AQ162" t="s">
        <v>190</v>
      </c>
      <c r="AR162" t="s">
        <v>78</v>
      </c>
      <c r="AS162" t="s">
        <v>69</v>
      </c>
      <c r="AT162" t="s">
        <v>225</v>
      </c>
      <c r="AU162" t="s">
        <v>175</v>
      </c>
      <c r="AV162" t="s">
        <v>73</v>
      </c>
      <c r="AW162" t="s">
        <v>212</v>
      </c>
      <c r="AX162" t="s">
        <v>919</v>
      </c>
      <c r="AY162" t="s">
        <v>1443</v>
      </c>
    </row>
    <row r="163" spans="1:51" hidden="1" x14ac:dyDescent="0.3">
      <c r="A163" t="s">
        <v>1444</v>
      </c>
      <c r="B163" t="s">
        <v>1445</v>
      </c>
      <c r="C163" s="1" t="str">
        <f t="shared" si="15"/>
        <v>21:0868</v>
      </c>
      <c r="D163" s="1" t="str">
        <f t="shared" si="20"/>
        <v>21:0245</v>
      </c>
      <c r="E163" t="s">
        <v>1430</v>
      </c>
      <c r="F163" t="s">
        <v>1446</v>
      </c>
      <c r="H163">
        <v>75.912439300000003</v>
      </c>
      <c r="I163">
        <v>-100.7671378</v>
      </c>
      <c r="J163" s="1" t="str">
        <f t="shared" si="21"/>
        <v>NGR bulk stream sediment</v>
      </c>
      <c r="K163" s="1" t="str">
        <f t="shared" si="19"/>
        <v>-230 mesh (63 µm) (Bathurst Is., 1996)</v>
      </c>
      <c r="L163">
        <v>1</v>
      </c>
      <c r="M163" t="s">
        <v>1447</v>
      </c>
      <c r="N163">
        <v>162</v>
      </c>
      <c r="O163">
        <v>1</v>
      </c>
      <c r="P163" t="s">
        <v>89</v>
      </c>
      <c r="Q163" t="s">
        <v>56</v>
      </c>
      <c r="R163" t="s">
        <v>231</v>
      </c>
      <c r="S163" t="s">
        <v>1448</v>
      </c>
      <c r="T163" t="s">
        <v>73</v>
      </c>
      <c r="U163" t="s">
        <v>64</v>
      </c>
      <c r="V163" t="s">
        <v>118</v>
      </c>
      <c r="W163" t="s">
        <v>80</v>
      </c>
      <c r="X163" t="s">
        <v>64</v>
      </c>
      <c r="Y163" t="s">
        <v>106</v>
      </c>
      <c r="Z163" t="s">
        <v>99</v>
      </c>
      <c r="AA163" t="s">
        <v>64</v>
      </c>
      <c r="AB163" t="s">
        <v>56</v>
      </c>
      <c r="AC163" t="s">
        <v>64</v>
      </c>
      <c r="AD163" t="s">
        <v>780</v>
      </c>
      <c r="AE163" t="s">
        <v>143</v>
      </c>
      <c r="AF163" t="s">
        <v>311</v>
      </c>
      <c r="AG163" t="s">
        <v>144</v>
      </c>
      <c r="AH163" t="s">
        <v>147</v>
      </c>
      <c r="AI163" t="s">
        <v>70</v>
      </c>
      <c r="AJ163" t="s">
        <v>1435</v>
      </c>
      <c r="AK163" t="s">
        <v>72</v>
      </c>
      <c r="AL163" t="s">
        <v>73</v>
      </c>
      <c r="AM163" t="s">
        <v>434</v>
      </c>
      <c r="AN163" t="s">
        <v>176</v>
      </c>
      <c r="AO163" t="s">
        <v>64</v>
      </c>
      <c r="AP163" t="s">
        <v>369</v>
      </c>
      <c r="AQ163" t="s">
        <v>274</v>
      </c>
      <c r="AR163" t="s">
        <v>67</v>
      </c>
      <c r="AS163" t="s">
        <v>336</v>
      </c>
      <c r="AT163" t="s">
        <v>173</v>
      </c>
      <c r="AU163" t="s">
        <v>271</v>
      </c>
      <c r="AV163" t="s">
        <v>175</v>
      </c>
      <c r="AW163" t="s">
        <v>231</v>
      </c>
      <c r="AX163" t="s">
        <v>301</v>
      </c>
      <c r="AY163" t="s">
        <v>1449</v>
      </c>
    </row>
    <row r="164" spans="1:51" hidden="1" x14ac:dyDescent="0.3">
      <c r="A164" t="s">
        <v>1450</v>
      </c>
      <c r="B164" t="s">
        <v>1451</v>
      </c>
      <c r="C164" s="1" t="str">
        <f t="shared" si="15"/>
        <v>21:0868</v>
      </c>
      <c r="D164" s="1" t="str">
        <f t="shared" si="20"/>
        <v>21:0245</v>
      </c>
      <c r="E164" t="s">
        <v>1452</v>
      </c>
      <c r="F164" t="s">
        <v>1453</v>
      </c>
      <c r="H164">
        <v>75.904054099999996</v>
      </c>
      <c r="I164">
        <v>-100.78458120000001</v>
      </c>
      <c r="J164" s="1" t="str">
        <f t="shared" si="21"/>
        <v>NGR bulk stream sediment</v>
      </c>
      <c r="K164" s="1" t="str">
        <f t="shared" si="19"/>
        <v>-230 mesh (63 µm) (Bathurst Is., 1996)</v>
      </c>
      <c r="L164">
        <v>1</v>
      </c>
      <c r="M164" t="s">
        <v>1454</v>
      </c>
      <c r="N164">
        <v>163</v>
      </c>
      <c r="O164">
        <v>1</v>
      </c>
      <c r="P164" t="s">
        <v>89</v>
      </c>
      <c r="Q164" t="s">
        <v>56</v>
      </c>
      <c r="R164" t="s">
        <v>189</v>
      </c>
      <c r="S164" t="s">
        <v>1184</v>
      </c>
      <c r="T164" t="s">
        <v>73</v>
      </c>
      <c r="U164" t="s">
        <v>64</v>
      </c>
      <c r="V164" t="s">
        <v>76</v>
      </c>
      <c r="W164" t="s">
        <v>103</v>
      </c>
      <c r="X164" t="s">
        <v>271</v>
      </c>
      <c r="Y164" t="s">
        <v>426</v>
      </c>
      <c r="Z164" t="s">
        <v>336</v>
      </c>
      <c r="AA164" t="s">
        <v>64</v>
      </c>
      <c r="AB164" t="s">
        <v>56</v>
      </c>
      <c r="AC164" t="s">
        <v>64</v>
      </c>
      <c r="AD164" t="s">
        <v>566</v>
      </c>
      <c r="AE164" t="s">
        <v>143</v>
      </c>
      <c r="AF164" t="s">
        <v>311</v>
      </c>
      <c r="AG164" t="s">
        <v>144</v>
      </c>
      <c r="AH164" t="s">
        <v>251</v>
      </c>
      <c r="AI164" t="s">
        <v>70</v>
      </c>
      <c r="AJ164" t="s">
        <v>1435</v>
      </c>
      <c r="AK164" t="s">
        <v>72</v>
      </c>
      <c r="AL164" t="s">
        <v>73</v>
      </c>
      <c r="AM164" t="s">
        <v>555</v>
      </c>
      <c r="AN164" t="s">
        <v>231</v>
      </c>
      <c r="AO164" t="s">
        <v>64</v>
      </c>
      <c r="AP164" t="s">
        <v>369</v>
      </c>
      <c r="AQ164" t="s">
        <v>274</v>
      </c>
      <c r="AR164" t="s">
        <v>210</v>
      </c>
      <c r="AS164" t="s">
        <v>105</v>
      </c>
      <c r="AT164" t="s">
        <v>592</v>
      </c>
      <c r="AU164" t="s">
        <v>258</v>
      </c>
      <c r="AV164" t="s">
        <v>230</v>
      </c>
      <c r="AW164" t="s">
        <v>358</v>
      </c>
      <c r="AX164" t="s">
        <v>950</v>
      </c>
      <c r="AY164" t="s">
        <v>1455</v>
      </c>
    </row>
    <row r="165" spans="1:51" hidden="1" x14ac:dyDescent="0.3">
      <c r="A165" t="s">
        <v>1456</v>
      </c>
      <c r="B165" t="s">
        <v>1457</v>
      </c>
      <c r="C165" s="1" t="str">
        <f t="shared" si="15"/>
        <v>21:0868</v>
      </c>
      <c r="D165" s="1" t="str">
        <f t="shared" si="20"/>
        <v>21:0245</v>
      </c>
      <c r="E165" t="s">
        <v>1458</v>
      </c>
      <c r="F165" t="s">
        <v>1459</v>
      </c>
      <c r="H165">
        <v>75.867079200000006</v>
      </c>
      <c r="I165">
        <v>-100.92595129999999</v>
      </c>
      <c r="J165" s="1" t="str">
        <f t="shared" si="21"/>
        <v>NGR bulk stream sediment</v>
      </c>
      <c r="K165" s="1" t="str">
        <f t="shared" si="19"/>
        <v>-230 mesh (63 µm) (Bathurst Is., 1996)</v>
      </c>
      <c r="L165">
        <v>1</v>
      </c>
      <c r="M165" t="s">
        <v>1460</v>
      </c>
      <c r="N165">
        <v>164</v>
      </c>
      <c r="O165">
        <v>1</v>
      </c>
      <c r="P165" t="s">
        <v>89</v>
      </c>
      <c r="Q165" t="s">
        <v>56</v>
      </c>
      <c r="R165" t="s">
        <v>73</v>
      </c>
      <c r="S165" t="s">
        <v>848</v>
      </c>
      <c r="T165" t="s">
        <v>81</v>
      </c>
      <c r="U165" t="s">
        <v>64</v>
      </c>
      <c r="V165" t="s">
        <v>64</v>
      </c>
      <c r="W165" t="s">
        <v>75</v>
      </c>
      <c r="X165" t="s">
        <v>64</v>
      </c>
      <c r="Y165" t="s">
        <v>322</v>
      </c>
      <c r="Z165" t="s">
        <v>336</v>
      </c>
      <c r="AA165" t="s">
        <v>64</v>
      </c>
      <c r="AB165" t="s">
        <v>56</v>
      </c>
      <c r="AC165" t="s">
        <v>64</v>
      </c>
      <c r="AD165" t="s">
        <v>1461</v>
      </c>
      <c r="AE165" t="s">
        <v>143</v>
      </c>
      <c r="AF165" t="s">
        <v>1442</v>
      </c>
      <c r="AG165" t="s">
        <v>144</v>
      </c>
      <c r="AH165" t="s">
        <v>358</v>
      </c>
      <c r="AI165" t="s">
        <v>70</v>
      </c>
      <c r="AJ165" t="s">
        <v>1435</v>
      </c>
      <c r="AK165" t="s">
        <v>72</v>
      </c>
      <c r="AL165" t="s">
        <v>258</v>
      </c>
      <c r="AM165" t="s">
        <v>275</v>
      </c>
      <c r="AN165" t="s">
        <v>212</v>
      </c>
      <c r="AO165" t="s">
        <v>64</v>
      </c>
      <c r="AP165" t="s">
        <v>369</v>
      </c>
      <c r="AQ165" t="s">
        <v>163</v>
      </c>
      <c r="AR165" t="s">
        <v>78</v>
      </c>
      <c r="AS165" t="s">
        <v>163</v>
      </c>
      <c r="AT165" t="s">
        <v>176</v>
      </c>
      <c r="AU165" t="s">
        <v>152</v>
      </c>
      <c r="AV165" t="s">
        <v>73</v>
      </c>
      <c r="AW165" t="s">
        <v>176</v>
      </c>
      <c r="AX165" t="s">
        <v>177</v>
      </c>
      <c r="AY165" t="s">
        <v>356</v>
      </c>
    </row>
    <row r="166" spans="1:51" hidden="1" x14ac:dyDescent="0.3">
      <c r="A166" t="s">
        <v>1462</v>
      </c>
      <c r="B166" t="s">
        <v>1463</v>
      </c>
      <c r="C166" s="1" t="str">
        <f t="shared" si="15"/>
        <v>21:0868</v>
      </c>
      <c r="D166" s="1" t="str">
        <f t="shared" si="20"/>
        <v>21:0245</v>
      </c>
      <c r="E166" t="s">
        <v>1464</v>
      </c>
      <c r="F166" t="s">
        <v>1465</v>
      </c>
      <c r="H166">
        <v>75.859594799999996</v>
      </c>
      <c r="I166">
        <v>-101.1030457</v>
      </c>
      <c r="J166" s="1" t="str">
        <f t="shared" si="21"/>
        <v>NGR bulk stream sediment</v>
      </c>
      <c r="K166" s="1" t="str">
        <f t="shared" si="19"/>
        <v>-230 mesh (63 µm) (Bathurst Is., 1996)</v>
      </c>
      <c r="L166">
        <v>1</v>
      </c>
      <c r="M166" t="s">
        <v>1466</v>
      </c>
      <c r="N166">
        <v>165</v>
      </c>
      <c r="O166">
        <v>1</v>
      </c>
      <c r="P166" t="s">
        <v>103</v>
      </c>
      <c r="Q166" t="s">
        <v>56</v>
      </c>
      <c r="R166" t="s">
        <v>251</v>
      </c>
      <c r="S166" t="s">
        <v>613</v>
      </c>
      <c r="T166" t="s">
        <v>93</v>
      </c>
      <c r="U166" t="s">
        <v>64</v>
      </c>
      <c r="V166" t="s">
        <v>336</v>
      </c>
      <c r="W166" t="s">
        <v>343</v>
      </c>
      <c r="X166" t="s">
        <v>91</v>
      </c>
      <c r="Y166" t="s">
        <v>1467</v>
      </c>
      <c r="Z166" t="s">
        <v>254</v>
      </c>
      <c r="AA166" t="s">
        <v>64</v>
      </c>
      <c r="AB166" t="s">
        <v>56</v>
      </c>
      <c r="AC166" t="s">
        <v>64</v>
      </c>
      <c r="AD166" t="s">
        <v>817</v>
      </c>
      <c r="AE166" t="s">
        <v>1468</v>
      </c>
      <c r="AF166" t="s">
        <v>325</v>
      </c>
      <c r="AG166" t="s">
        <v>174</v>
      </c>
      <c r="AH166" t="s">
        <v>211</v>
      </c>
      <c r="AI166" t="s">
        <v>70</v>
      </c>
      <c r="AJ166" t="s">
        <v>1435</v>
      </c>
      <c r="AK166" t="s">
        <v>72</v>
      </c>
      <c r="AL166" t="s">
        <v>73</v>
      </c>
      <c r="AM166" t="s">
        <v>99</v>
      </c>
      <c r="AN166" t="s">
        <v>126</v>
      </c>
      <c r="AO166" t="s">
        <v>64</v>
      </c>
      <c r="AP166" t="s">
        <v>343</v>
      </c>
      <c r="AQ166" t="s">
        <v>607</v>
      </c>
      <c r="AR166" t="s">
        <v>266</v>
      </c>
      <c r="AS166" t="s">
        <v>160</v>
      </c>
      <c r="AT166" t="s">
        <v>238</v>
      </c>
      <c r="AU166" t="s">
        <v>130</v>
      </c>
      <c r="AV166" t="s">
        <v>73</v>
      </c>
      <c r="AW166" t="s">
        <v>147</v>
      </c>
      <c r="AX166" t="s">
        <v>232</v>
      </c>
      <c r="AY166" t="s">
        <v>1469</v>
      </c>
    </row>
    <row r="167" spans="1:51" hidden="1" x14ac:dyDescent="0.3">
      <c r="A167" t="s">
        <v>1470</v>
      </c>
      <c r="B167" t="s">
        <v>1471</v>
      </c>
      <c r="C167" s="1" t="str">
        <f t="shared" si="15"/>
        <v>21:0868</v>
      </c>
      <c r="D167" s="1" t="str">
        <f t="shared" si="20"/>
        <v>21:0245</v>
      </c>
      <c r="E167" t="s">
        <v>1472</v>
      </c>
      <c r="F167" t="s">
        <v>1473</v>
      </c>
      <c r="H167">
        <v>75.892610599999998</v>
      </c>
      <c r="I167">
        <v>-101.0772692</v>
      </c>
      <c r="J167" s="1" t="str">
        <f t="shared" si="21"/>
        <v>NGR bulk stream sediment</v>
      </c>
      <c r="K167" s="1" t="str">
        <f t="shared" si="19"/>
        <v>-230 mesh (63 µm) (Bathurst Is., 1996)</v>
      </c>
      <c r="L167">
        <v>1</v>
      </c>
      <c r="M167" t="s">
        <v>1474</v>
      </c>
      <c r="N167">
        <v>166</v>
      </c>
      <c r="O167">
        <v>1</v>
      </c>
      <c r="P167" t="s">
        <v>91</v>
      </c>
      <c r="Q167" t="s">
        <v>56</v>
      </c>
      <c r="R167" t="s">
        <v>91</v>
      </c>
      <c r="S167" t="s">
        <v>1066</v>
      </c>
      <c r="T167" t="s">
        <v>82</v>
      </c>
      <c r="U167" t="s">
        <v>64</v>
      </c>
      <c r="V167" t="s">
        <v>60</v>
      </c>
      <c r="W167" t="s">
        <v>524</v>
      </c>
      <c r="X167" t="s">
        <v>271</v>
      </c>
      <c r="Y167" t="s">
        <v>1024</v>
      </c>
      <c r="Z167" t="s">
        <v>171</v>
      </c>
      <c r="AA167" t="s">
        <v>64</v>
      </c>
      <c r="AB167" t="s">
        <v>56</v>
      </c>
      <c r="AC167" t="s">
        <v>118</v>
      </c>
      <c r="AD167" t="s">
        <v>778</v>
      </c>
      <c r="AE167" t="s">
        <v>143</v>
      </c>
      <c r="AF167" t="s">
        <v>382</v>
      </c>
      <c r="AG167" t="s">
        <v>479</v>
      </c>
      <c r="AH167" t="s">
        <v>270</v>
      </c>
      <c r="AI167" t="s">
        <v>70</v>
      </c>
      <c r="AJ167" t="s">
        <v>1435</v>
      </c>
      <c r="AK167" t="s">
        <v>72</v>
      </c>
      <c r="AL167" t="s">
        <v>73</v>
      </c>
      <c r="AM167" t="s">
        <v>254</v>
      </c>
      <c r="AN167" t="s">
        <v>231</v>
      </c>
      <c r="AO167" t="s">
        <v>64</v>
      </c>
      <c r="AP167" t="s">
        <v>369</v>
      </c>
      <c r="AQ167" t="s">
        <v>114</v>
      </c>
      <c r="AR167" t="s">
        <v>285</v>
      </c>
      <c r="AS167" t="s">
        <v>311</v>
      </c>
      <c r="AT167" t="s">
        <v>275</v>
      </c>
      <c r="AU167" t="s">
        <v>153</v>
      </c>
      <c r="AV167" t="s">
        <v>174</v>
      </c>
      <c r="AW167" t="s">
        <v>256</v>
      </c>
      <c r="AX167" t="s">
        <v>508</v>
      </c>
      <c r="AY167" t="s">
        <v>1475</v>
      </c>
    </row>
    <row r="168" spans="1:51" hidden="1" x14ac:dyDescent="0.3">
      <c r="A168" t="s">
        <v>1476</v>
      </c>
      <c r="B168" t="s">
        <v>1477</v>
      </c>
      <c r="C168" s="1" t="str">
        <f t="shared" si="15"/>
        <v>21:0868</v>
      </c>
      <c r="D168" s="1" t="str">
        <f t="shared" si="20"/>
        <v>21:0245</v>
      </c>
      <c r="E168" t="s">
        <v>1472</v>
      </c>
      <c r="F168" t="s">
        <v>1478</v>
      </c>
      <c r="H168">
        <v>75.892610599999998</v>
      </c>
      <c r="I168">
        <v>-101.0772692</v>
      </c>
      <c r="J168" s="1" t="str">
        <f t="shared" si="21"/>
        <v>NGR bulk stream sediment</v>
      </c>
      <c r="K168" s="1" t="str">
        <f t="shared" si="19"/>
        <v>-230 mesh (63 µm) (Bathurst Is., 1996)</v>
      </c>
      <c r="L168">
        <v>1</v>
      </c>
      <c r="M168" t="s">
        <v>1479</v>
      </c>
      <c r="N168">
        <v>167</v>
      </c>
      <c r="O168">
        <v>1</v>
      </c>
      <c r="P168" t="s">
        <v>76</v>
      </c>
      <c r="Q168" t="s">
        <v>56</v>
      </c>
      <c r="R168" t="s">
        <v>435</v>
      </c>
      <c r="S168" t="s">
        <v>92</v>
      </c>
      <c r="T168" t="s">
        <v>485</v>
      </c>
      <c r="U168" t="s">
        <v>64</v>
      </c>
      <c r="V168" t="s">
        <v>271</v>
      </c>
      <c r="W168" t="s">
        <v>140</v>
      </c>
      <c r="X168" t="s">
        <v>64</v>
      </c>
      <c r="Y168" t="s">
        <v>640</v>
      </c>
      <c r="Z168" t="s">
        <v>69</v>
      </c>
      <c r="AA168" t="s">
        <v>64</v>
      </c>
      <c r="AB168" t="s">
        <v>56</v>
      </c>
      <c r="AC168" t="s">
        <v>64</v>
      </c>
      <c r="AD168" t="s">
        <v>740</v>
      </c>
      <c r="AE168" t="s">
        <v>143</v>
      </c>
      <c r="AF168" t="s">
        <v>1442</v>
      </c>
      <c r="AG168" t="s">
        <v>144</v>
      </c>
      <c r="AH168" t="s">
        <v>147</v>
      </c>
      <c r="AI168" t="s">
        <v>70</v>
      </c>
      <c r="AJ168" t="s">
        <v>1435</v>
      </c>
      <c r="AK168" t="s">
        <v>72</v>
      </c>
      <c r="AL168" t="s">
        <v>174</v>
      </c>
      <c r="AM168" t="s">
        <v>354</v>
      </c>
      <c r="AN168" t="s">
        <v>212</v>
      </c>
      <c r="AO168" t="s">
        <v>64</v>
      </c>
      <c r="AP168" t="s">
        <v>369</v>
      </c>
      <c r="AQ168" t="s">
        <v>140</v>
      </c>
      <c r="AR168" t="s">
        <v>114</v>
      </c>
      <c r="AS168" t="s">
        <v>105</v>
      </c>
      <c r="AT168" t="s">
        <v>126</v>
      </c>
      <c r="AU168" t="s">
        <v>174</v>
      </c>
      <c r="AV168" t="s">
        <v>73</v>
      </c>
      <c r="AW168" t="s">
        <v>125</v>
      </c>
      <c r="AX168" t="s">
        <v>479</v>
      </c>
      <c r="AY168" t="s">
        <v>1480</v>
      </c>
    </row>
    <row r="169" spans="1:51" hidden="1" x14ac:dyDescent="0.3">
      <c r="A169" t="s">
        <v>1481</v>
      </c>
      <c r="B169" t="s">
        <v>1482</v>
      </c>
      <c r="C169" s="1" t="str">
        <f t="shared" si="15"/>
        <v>21:0868</v>
      </c>
      <c r="D169" s="1" t="str">
        <f t="shared" si="20"/>
        <v>21:0245</v>
      </c>
      <c r="E169" t="s">
        <v>1483</v>
      </c>
      <c r="F169" t="s">
        <v>1484</v>
      </c>
      <c r="H169">
        <v>75.913035899999997</v>
      </c>
      <c r="I169">
        <v>-100.9832925</v>
      </c>
      <c r="J169" s="1" t="str">
        <f t="shared" si="21"/>
        <v>NGR bulk stream sediment</v>
      </c>
      <c r="K169" s="1" t="str">
        <f t="shared" si="19"/>
        <v>-230 mesh (63 µm) (Bathurst Is., 1996)</v>
      </c>
      <c r="L169">
        <v>1</v>
      </c>
      <c r="M169" t="s">
        <v>1485</v>
      </c>
      <c r="N169">
        <v>168</v>
      </c>
      <c r="O169">
        <v>1</v>
      </c>
      <c r="P169" t="s">
        <v>76</v>
      </c>
      <c r="Q169" t="s">
        <v>56</v>
      </c>
      <c r="R169" t="s">
        <v>100</v>
      </c>
      <c r="S169" t="s">
        <v>1302</v>
      </c>
      <c r="T169" t="s">
        <v>289</v>
      </c>
      <c r="U169" t="s">
        <v>64</v>
      </c>
      <c r="V169" t="s">
        <v>75</v>
      </c>
      <c r="W169" t="s">
        <v>229</v>
      </c>
      <c r="X169" t="s">
        <v>76</v>
      </c>
      <c r="Y169" t="s">
        <v>1486</v>
      </c>
      <c r="Z169" t="s">
        <v>63</v>
      </c>
      <c r="AA169" t="s">
        <v>64</v>
      </c>
      <c r="AB169" t="s">
        <v>56</v>
      </c>
      <c r="AC169" t="s">
        <v>76</v>
      </c>
      <c r="AD169" t="s">
        <v>967</v>
      </c>
      <c r="AE169" t="s">
        <v>367</v>
      </c>
      <c r="AF169" t="s">
        <v>188</v>
      </c>
      <c r="AG169" t="s">
        <v>152</v>
      </c>
      <c r="AH169" t="s">
        <v>75</v>
      </c>
      <c r="AI169" t="s">
        <v>70</v>
      </c>
      <c r="AJ169" t="s">
        <v>1435</v>
      </c>
      <c r="AK169" t="s">
        <v>72</v>
      </c>
      <c r="AL169" t="s">
        <v>73</v>
      </c>
      <c r="AM169" t="s">
        <v>75</v>
      </c>
      <c r="AN169" t="s">
        <v>101</v>
      </c>
      <c r="AO169" t="s">
        <v>64</v>
      </c>
      <c r="AP169" t="s">
        <v>507</v>
      </c>
      <c r="AQ169" t="s">
        <v>59</v>
      </c>
      <c r="AR169" t="s">
        <v>401</v>
      </c>
      <c r="AS169" t="s">
        <v>273</v>
      </c>
      <c r="AT169" t="s">
        <v>434</v>
      </c>
      <c r="AU169" t="s">
        <v>327</v>
      </c>
      <c r="AV169" t="s">
        <v>73</v>
      </c>
      <c r="AW169" t="s">
        <v>251</v>
      </c>
      <c r="AX169" t="s">
        <v>1001</v>
      </c>
      <c r="AY169" t="s">
        <v>1487</v>
      </c>
    </row>
    <row r="170" spans="1:51" hidden="1" x14ac:dyDescent="0.3">
      <c r="A170" t="s">
        <v>1488</v>
      </c>
      <c r="B170" t="s">
        <v>1489</v>
      </c>
      <c r="C170" s="1" t="str">
        <f t="shared" si="15"/>
        <v>21:0868</v>
      </c>
      <c r="D170" s="1" t="str">
        <f t="shared" si="20"/>
        <v>21:0245</v>
      </c>
      <c r="E170" t="s">
        <v>1490</v>
      </c>
      <c r="F170" t="s">
        <v>1491</v>
      </c>
      <c r="H170">
        <v>75.968311999999997</v>
      </c>
      <c r="I170">
        <v>-101.097083</v>
      </c>
      <c r="J170" s="1" t="str">
        <f t="shared" si="21"/>
        <v>NGR bulk stream sediment</v>
      </c>
      <c r="K170" s="1" t="str">
        <f t="shared" si="19"/>
        <v>-230 mesh (63 µm) (Bathurst Is., 1996)</v>
      </c>
      <c r="L170">
        <v>1</v>
      </c>
      <c r="M170" t="s">
        <v>1492</v>
      </c>
      <c r="N170">
        <v>169</v>
      </c>
      <c r="O170">
        <v>1</v>
      </c>
      <c r="P170" t="s">
        <v>89</v>
      </c>
      <c r="Q170" t="s">
        <v>56</v>
      </c>
      <c r="R170" t="s">
        <v>60</v>
      </c>
      <c r="S170" t="s">
        <v>685</v>
      </c>
      <c r="T170" t="s">
        <v>146</v>
      </c>
      <c r="U170" t="s">
        <v>64</v>
      </c>
      <c r="V170" t="s">
        <v>91</v>
      </c>
      <c r="W170" t="s">
        <v>103</v>
      </c>
      <c r="X170" t="s">
        <v>64</v>
      </c>
      <c r="Y170" t="s">
        <v>504</v>
      </c>
      <c r="Z170" t="s">
        <v>150</v>
      </c>
      <c r="AA170" t="s">
        <v>64</v>
      </c>
      <c r="AB170" t="s">
        <v>56</v>
      </c>
      <c r="AC170" t="s">
        <v>64</v>
      </c>
      <c r="AD170" t="s">
        <v>402</v>
      </c>
      <c r="AE170" t="s">
        <v>143</v>
      </c>
      <c r="AF170" t="s">
        <v>80</v>
      </c>
      <c r="AG170" t="s">
        <v>167</v>
      </c>
      <c r="AH170" t="s">
        <v>68</v>
      </c>
      <c r="AI170" t="s">
        <v>70</v>
      </c>
      <c r="AJ170" t="s">
        <v>1435</v>
      </c>
      <c r="AK170" t="s">
        <v>72</v>
      </c>
      <c r="AL170" t="s">
        <v>258</v>
      </c>
      <c r="AM170" t="s">
        <v>282</v>
      </c>
      <c r="AN170" t="s">
        <v>580</v>
      </c>
      <c r="AO170" t="s">
        <v>64</v>
      </c>
      <c r="AP170" t="s">
        <v>369</v>
      </c>
      <c r="AQ170" t="s">
        <v>171</v>
      </c>
      <c r="AR170" t="s">
        <v>273</v>
      </c>
      <c r="AS170" t="s">
        <v>55</v>
      </c>
      <c r="AT170" t="s">
        <v>91</v>
      </c>
      <c r="AU170" t="s">
        <v>174</v>
      </c>
      <c r="AV170" t="s">
        <v>73</v>
      </c>
      <c r="AW170" t="s">
        <v>125</v>
      </c>
      <c r="AX170" t="s">
        <v>177</v>
      </c>
      <c r="AY170" t="s">
        <v>1493</v>
      </c>
    </row>
    <row r="171" spans="1:51" hidden="1" x14ac:dyDescent="0.3">
      <c r="A171" t="s">
        <v>1494</v>
      </c>
      <c r="B171" t="s">
        <v>1495</v>
      </c>
      <c r="C171" s="1" t="str">
        <f t="shared" si="15"/>
        <v>21:0868</v>
      </c>
      <c r="D171" s="1" t="str">
        <f t="shared" si="20"/>
        <v>21:0245</v>
      </c>
      <c r="E171" t="s">
        <v>1496</v>
      </c>
      <c r="F171" t="s">
        <v>1497</v>
      </c>
      <c r="H171">
        <v>75.960046700000007</v>
      </c>
      <c r="I171">
        <v>-101.2002925</v>
      </c>
      <c r="J171" s="1" t="str">
        <f t="shared" si="21"/>
        <v>NGR bulk stream sediment</v>
      </c>
      <c r="K171" s="1" t="str">
        <f t="shared" si="19"/>
        <v>-230 mesh (63 µm) (Bathurst Is., 1996)</v>
      </c>
      <c r="L171">
        <v>1</v>
      </c>
      <c r="M171" t="s">
        <v>1498</v>
      </c>
      <c r="N171">
        <v>170</v>
      </c>
      <c r="O171">
        <v>1</v>
      </c>
      <c r="P171" t="s">
        <v>89</v>
      </c>
      <c r="Q171" t="s">
        <v>56</v>
      </c>
      <c r="R171" t="s">
        <v>73</v>
      </c>
      <c r="S171" t="s">
        <v>458</v>
      </c>
      <c r="T171" t="s">
        <v>327</v>
      </c>
      <c r="U171" t="s">
        <v>64</v>
      </c>
      <c r="V171" t="s">
        <v>60</v>
      </c>
      <c r="W171" t="s">
        <v>357</v>
      </c>
      <c r="X171" t="s">
        <v>64</v>
      </c>
      <c r="Y171" t="s">
        <v>648</v>
      </c>
      <c r="Z171" t="s">
        <v>160</v>
      </c>
      <c r="AA171" t="s">
        <v>64</v>
      </c>
      <c r="AB171" t="s">
        <v>56</v>
      </c>
      <c r="AC171" t="s">
        <v>64</v>
      </c>
      <c r="AD171" t="s">
        <v>284</v>
      </c>
      <c r="AE171" t="s">
        <v>143</v>
      </c>
      <c r="AF171" t="s">
        <v>57</v>
      </c>
      <c r="AG171" t="s">
        <v>144</v>
      </c>
      <c r="AH171" t="s">
        <v>256</v>
      </c>
      <c r="AI171" t="s">
        <v>70</v>
      </c>
      <c r="AJ171" t="s">
        <v>1435</v>
      </c>
      <c r="AK171" t="s">
        <v>72</v>
      </c>
      <c r="AL171" t="s">
        <v>230</v>
      </c>
      <c r="AM171" t="s">
        <v>113</v>
      </c>
      <c r="AN171" t="s">
        <v>151</v>
      </c>
      <c r="AO171" t="s">
        <v>64</v>
      </c>
      <c r="AP171" t="s">
        <v>369</v>
      </c>
      <c r="AQ171" t="s">
        <v>124</v>
      </c>
      <c r="AR171" t="s">
        <v>298</v>
      </c>
      <c r="AS171" t="s">
        <v>160</v>
      </c>
      <c r="AT171" t="s">
        <v>169</v>
      </c>
      <c r="AU171" t="s">
        <v>258</v>
      </c>
      <c r="AV171" t="s">
        <v>174</v>
      </c>
      <c r="AW171" t="s">
        <v>145</v>
      </c>
      <c r="AX171" t="s">
        <v>539</v>
      </c>
      <c r="AY171" t="s">
        <v>1499</v>
      </c>
    </row>
    <row r="172" spans="1:51" hidden="1" x14ac:dyDescent="0.3">
      <c r="A172" t="s">
        <v>1500</v>
      </c>
      <c r="B172" t="s">
        <v>1501</v>
      </c>
      <c r="C172" s="1" t="str">
        <f t="shared" si="15"/>
        <v>21:0868</v>
      </c>
      <c r="D172" s="1" t="str">
        <f t="shared" si="20"/>
        <v>21:0245</v>
      </c>
      <c r="E172" t="s">
        <v>1502</v>
      </c>
      <c r="F172" t="s">
        <v>1503</v>
      </c>
      <c r="H172">
        <v>75.915134600000002</v>
      </c>
      <c r="I172">
        <v>-101.1524587</v>
      </c>
      <c r="J172" s="1" t="str">
        <f t="shared" si="21"/>
        <v>NGR bulk stream sediment</v>
      </c>
      <c r="K172" s="1" t="str">
        <f t="shared" si="19"/>
        <v>-230 mesh (63 µm) (Bathurst Is., 1996)</v>
      </c>
      <c r="L172">
        <v>1</v>
      </c>
      <c r="M172" t="s">
        <v>1504</v>
      </c>
      <c r="N172">
        <v>171</v>
      </c>
      <c r="O172">
        <v>1</v>
      </c>
      <c r="P172" t="s">
        <v>89</v>
      </c>
      <c r="Q172" t="s">
        <v>56</v>
      </c>
      <c r="R172" t="s">
        <v>265</v>
      </c>
      <c r="S172" t="s">
        <v>115</v>
      </c>
      <c r="T172" t="s">
        <v>251</v>
      </c>
      <c r="U172" t="s">
        <v>64</v>
      </c>
      <c r="V172" t="s">
        <v>254</v>
      </c>
      <c r="W172" t="s">
        <v>342</v>
      </c>
      <c r="X172" t="s">
        <v>91</v>
      </c>
      <c r="Y172" t="s">
        <v>1505</v>
      </c>
      <c r="Z172" t="s">
        <v>69</v>
      </c>
      <c r="AA172" t="s">
        <v>64</v>
      </c>
      <c r="AB172" t="s">
        <v>56</v>
      </c>
      <c r="AC172" t="s">
        <v>64</v>
      </c>
      <c r="AD172" t="s">
        <v>245</v>
      </c>
      <c r="AE172" t="s">
        <v>143</v>
      </c>
      <c r="AF172" t="s">
        <v>269</v>
      </c>
      <c r="AG172" t="s">
        <v>479</v>
      </c>
      <c r="AH172" t="s">
        <v>423</v>
      </c>
      <c r="AI172" t="s">
        <v>70</v>
      </c>
      <c r="AJ172" t="s">
        <v>1435</v>
      </c>
      <c r="AK172" t="s">
        <v>72</v>
      </c>
      <c r="AL172" t="s">
        <v>212</v>
      </c>
      <c r="AM172" t="s">
        <v>69</v>
      </c>
      <c r="AN172" t="s">
        <v>123</v>
      </c>
      <c r="AO172" t="s">
        <v>64</v>
      </c>
      <c r="AP172" t="s">
        <v>285</v>
      </c>
      <c r="AQ172" t="s">
        <v>128</v>
      </c>
      <c r="AR172" t="s">
        <v>436</v>
      </c>
      <c r="AS172" t="s">
        <v>273</v>
      </c>
      <c r="AT172" t="s">
        <v>514</v>
      </c>
      <c r="AU172" t="s">
        <v>580</v>
      </c>
      <c r="AV172" t="s">
        <v>258</v>
      </c>
      <c r="AW172" t="s">
        <v>146</v>
      </c>
      <c r="AX172" t="s">
        <v>477</v>
      </c>
      <c r="AY172" t="s">
        <v>1506</v>
      </c>
    </row>
    <row r="173" spans="1:51" hidden="1" x14ac:dyDescent="0.3">
      <c r="A173" t="s">
        <v>1507</v>
      </c>
      <c r="B173" t="s">
        <v>1508</v>
      </c>
      <c r="C173" s="1" t="str">
        <f t="shared" si="15"/>
        <v>21:0868</v>
      </c>
      <c r="D173" s="1" t="str">
        <f t="shared" si="20"/>
        <v>21:0245</v>
      </c>
      <c r="E173" t="s">
        <v>1509</v>
      </c>
      <c r="F173" t="s">
        <v>1510</v>
      </c>
      <c r="H173">
        <v>75.910359200000002</v>
      </c>
      <c r="I173">
        <v>-101.1539902</v>
      </c>
      <c r="J173" s="1" t="str">
        <f t="shared" si="21"/>
        <v>NGR bulk stream sediment</v>
      </c>
      <c r="K173" s="1" t="str">
        <f t="shared" si="19"/>
        <v>-230 mesh (63 µm) (Bathurst Is., 1996)</v>
      </c>
      <c r="L173">
        <v>1</v>
      </c>
      <c r="M173" t="s">
        <v>1511</v>
      </c>
      <c r="N173">
        <v>172</v>
      </c>
      <c r="O173">
        <v>1</v>
      </c>
      <c r="P173" t="s">
        <v>89</v>
      </c>
      <c r="Q173" t="s">
        <v>56</v>
      </c>
      <c r="R173" t="s">
        <v>327</v>
      </c>
      <c r="S173" t="s">
        <v>685</v>
      </c>
      <c r="T173" t="s">
        <v>176</v>
      </c>
      <c r="U173" t="s">
        <v>64</v>
      </c>
      <c r="V173" t="s">
        <v>76</v>
      </c>
      <c r="W173" t="s">
        <v>80</v>
      </c>
      <c r="X173" t="s">
        <v>271</v>
      </c>
      <c r="Y173" t="s">
        <v>81</v>
      </c>
      <c r="Z173" t="s">
        <v>69</v>
      </c>
      <c r="AA173" t="s">
        <v>64</v>
      </c>
      <c r="AB173" t="s">
        <v>56</v>
      </c>
      <c r="AC173" t="s">
        <v>64</v>
      </c>
      <c r="AD173" t="s">
        <v>817</v>
      </c>
      <c r="AE173" t="s">
        <v>143</v>
      </c>
      <c r="AF173" t="s">
        <v>190</v>
      </c>
      <c r="AG173" t="s">
        <v>1512</v>
      </c>
      <c r="AH173" t="s">
        <v>242</v>
      </c>
      <c r="AI173" t="s">
        <v>70</v>
      </c>
      <c r="AJ173" t="s">
        <v>1435</v>
      </c>
      <c r="AK173" t="s">
        <v>72</v>
      </c>
      <c r="AL173" t="s">
        <v>271</v>
      </c>
      <c r="AM173" t="s">
        <v>377</v>
      </c>
      <c r="AN173" t="s">
        <v>125</v>
      </c>
      <c r="AO173" t="s">
        <v>64</v>
      </c>
      <c r="AP173" t="s">
        <v>369</v>
      </c>
      <c r="AQ173" t="s">
        <v>288</v>
      </c>
      <c r="AR173" t="s">
        <v>67</v>
      </c>
      <c r="AS173" t="s">
        <v>171</v>
      </c>
      <c r="AT173" t="s">
        <v>147</v>
      </c>
      <c r="AU173" t="s">
        <v>258</v>
      </c>
      <c r="AV173" t="s">
        <v>73</v>
      </c>
      <c r="AW173" t="s">
        <v>126</v>
      </c>
      <c r="AX173" t="s">
        <v>459</v>
      </c>
      <c r="AY173" t="s">
        <v>1513</v>
      </c>
    </row>
    <row r="174" spans="1:51" hidden="1" x14ac:dyDescent="0.3">
      <c r="A174" t="s">
        <v>1514</v>
      </c>
      <c r="B174" t="s">
        <v>1515</v>
      </c>
      <c r="C174" s="1" t="str">
        <f t="shared" si="15"/>
        <v>21:0868</v>
      </c>
      <c r="D174" s="1" t="str">
        <f t="shared" si="20"/>
        <v>21:0245</v>
      </c>
      <c r="E174" t="s">
        <v>1516</v>
      </c>
      <c r="F174" t="s">
        <v>1517</v>
      </c>
      <c r="H174">
        <v>75.901208299999993</v>
      </c>
      <c r="I174">
        <v>-101.39595079999999</v>
      </c>
      <c r="J174" s="1" t="str">
        <f t="shared" si="21"/>
        <v>NGR bulk stream sediment</v>
      </c>
      <c r="K174" s="1" t="str">
        <f t="shared" si="19"/>
        <v>-230 mesh (63 µm) (Bathurst Is., 1996)</v>
      </c>
      <c r="L174">
        <v>1</v>
      </c>
      <c r="M174" t="s">
        <v>1518</v>
      </c>
      <c r="N174">
        <v>173</v>
      </c>
      <c r="O174">
        <v>1</v>
      </c>
      <c r="P174" t="s">
        <v>89</v>
      </c>
      <c r="Q174" t="s">
        <v>56</v>
      </c>
      <c r="R174" t="s">
        <v>258</v>
      </c>
      <c r="S174" t="s">
        <v>1433</v>
      </c>
      <c r="T174" t="s">
        <v>225</v>
      </c>
      <c r="U174" t="s">
        <v>64</v>
      </c>
      <c r="V174" t="s">
        <v>118</v>
      </c>
      <c r="W174" t="s">
        <v>124</v>
      </c>
      <c r="X174" t="s">
        <v>271</v>
      </c>
      <c r="Y174" t="s">
        <v>81</v>
      </c>
      <c r="Z174" t="s">
        <v>149</v>
      </c>
      <c r="AA174" t="s">
        <v>64</v>
      </c>
      <c r="AB174" t="s">
        <v>56</v>
      </c>
      <c r="AC174" t="s">
        <v>60</v>
      </c>
      <c r="AD174" t="s">
        <v>740</v>
      </c>
      <c r="AE174" t="s">
        <v>143</v>
      </c>
      <c r="AF174" t="s">
        <v>357</v>
      </c>
      <c r="AG174" t="s">
        <v>144</v>
      </c>
      <c r="AH174" t="s">
        <v>147</v>
      </c>
      <c r="AI174" t="s">
        <v>70</v>
      </c>
      <c r="AJ174" t="s">
        <v>1435</v>
      </c>
      <c r="AK174" t="s">
        <v>72</v>
      </c>
      <c r="AL174" t="s">
        <v>130</v>
      </c>
      <c r="AM174" t="s">
        <v>98</v>
      </c>
      <c r="AN174" t="s">
        <v>580</v>
      </c>
      <c r="AO174" t="s">
        <v>64</v>
      </c>
      <c r="AP174" t="s">
        <v>369</v>
      </c>
      <c r="AQ174" t="s">
        <v>103</v>
      </c>
      <c r="AR174" t="s">
        <v>59</v>
      </c>
      <c r="AS174" t="s">
        <v>160</v>
      </c>
      <c r="AT174" t="s">
        <v>592</v>
      </c>
      <c r="AU174" t="s">
        <v>258</v>
      </c>
      <c r="AV174" t="s">
        <v>175</v>
      </c>
      <c r="AW174" t="s">
        <v>231</v>
      </c>
      <c r="AX174" t="s">
        <v>950</v>
      </c>
      <c r="AY174" t="s">
        <v>1519</v>
      </c>
    </row>
    <row r="175" spans="1:51" hidden="1" x14ac:dyDescent="0.3">
      <c r="A175" t="s">
        <v>1520</v>
      </c>
      <c r="B175" t="s">
        <v>1521</v>
      </c>
      <c r="C175" s="1" t="str">
        <f t="shared" si="15"/>
        <v>21:0868</v>
      </c>
      <c r="D175" s="1" t="str">
        <f t="shared" si="20"/>
        <v>21:0245</v>
      </c>
      <c r="E175" t="s">
        <v>1522</v>
      </c>
      <c r="F175" t="s">
        <v>1523</v>
      </c>
      <c r="H175">
        <v>75.968273499999995</v>
      </c>
      <c r="I175">
        <v>-101.4064304</v>
      </c>
      <c r="J175" s="1" t="str">
        <f t="shared" si="21"/>
        <v>NGR bulk stream sediment</v>
      </c>
      <c r="K175" s="1" t="str">
        <f t="shared" si="19"/>
        <v>-230 mesh (63 µm) (Bathurst Is., 1996)</v>
      </c>
      <c r="L175">
        <v>1</v>
      </c>
      <c r="M175" t="s">
        <v>1524</v>
      </c>
      <c r="N175">
        <v>174</v>
      </c>
      <c r="O175">
        <v>1</v>
      </c>
      <c r="P175" t="s">
        <v>91</v>
      </c>
      <c r="Q175" t="s">
        <v>56</v>
      </c>
      <c r="R175" t="s">
        <v>153</v>
      </c>
      <c r="S175" t="s">
        <v>1211</v>
      </c>
      <c r="T175" t="s">
        <v>225</v>
      </c>
      <c r="U175" t="s">
        <v>64</v>
      </c>
      <c r="V175" t="s">
        <v>91</v>
      </c>
      <c r="W175" t="s">
        <v>104</v>
      </c>
      <c r="X175" t="s">
        <v>271</v>
      </c>
      <c r="Y175" t="s">
        <v>1039</v>
      </c>
      <c r="Z175" t="s">
        <v>208</v>
      </c>
      <c r="AA175" t="s">
        <v>64</v>
      </c>
      <c r="AB175" t="s">
        <v>56</v>
      </c>
      <c r="AC175" t="s">
        <v>91</v>
      </c>
      <c r="AD175" t="s">
        <v>366</v>
      </c>
      <c r="AE175" t="s">
        <v>170</v>
      </c>
      <c r="AF175" t="s">
        <v>105</v>
      </c>
      <c r="AG175" t="s">
        <v>144</v>
      </c>
      <c r="AH175" t="s">
        <v>428</v>
      </c>
      <c r="AI175" t="s">
        <v>70</v>
      </c>
      <c r="AJ175" t="s">
        <v>1435</v>
      </c>
      <c r="AK175" t="s">
        <v>72</v>
      </c>
      <c r="AL175" t="s">
        <v>73</v>
      </c>
      <c r="AM175" t="s">
        <v>190</v>
      </c>
      <c r="AN175" t="s">
        <v>218</v>
      </c>
      <c r="AO175" t="s">
        <v>64</v>
      </c>
      <c r="AP175" t="s">
        <v>289</v>
      </c>
      <c r="AQ175" t="s">
        <v>104</v>
      </c>
      <c r="AR175" t="s">
        <v>224</v>
      </c>
      <c r="AS175" t="s">
        <v>393</v>
      </c>
      <c r="AT175" t="s">
        <v>131</v>
      </c>
      <c r="AU175" t="s">
        <v>488</v>
      </c>
      <c r="AV175" t="s">
        <v>271</v>
      </c>
      <c r="AW175" t="s">
        <v>131</v>
      </c>
      <c r="AX175" t="s">
        <v>1525</v>
      </c>
      <c r="AY175" t="s">
        <v>1526</v>
      </c>
    </row>
    <row r="176" spans="1:51" hidden="1" x14ac:dyDescent="0.3">
      <c r="A176" t="s">
        <v>1527</v>
      </c>
      <c r="B176" t="s">
        <v>1528</v>
      </c>
      <c r="C176" s="1" t="str">
        <f t="shared" si="15"/>
        <v>21:0868</v>
      </c>
      <c r="D176" s="1" t="str">
        <f>HYPERLINK("http://geochem.nrcan.gc.ca/cdogs/content/svy/svy_e.htm", "")</f>
        <v/>
      </c>
      <c r="G176" s="1" t="str">
        <f>HYPERLINK("http://geochem.nrcan.gc.ca/cdogs/content/cr_/cr_00261_e.htm", "261")</f>
        <v>261</v>
      </c>
      <c r="J176" t="s">
        <v>1529</v>
      </c>
      <c r="K176" t="s">
        <v>1530</v>
      </c>
      <c r="L176">
        <v>1</v>
      </c>
      <c r="M176" t="s">
        <v>1531</v>
      </c>
      <c r="N176">
        <v>175</v>
      </c>
      <c r="O176">
        <v>8</v>
      </c>
      <c r="P176" t="s">
        <v>190</v>
      </c>
      <c r="Q176" t="s">
        <v>56</v>
      </c>
      <c r="R176" t="s">
        <v>149</v>
      </c>
      <c r="S176" t="s">
        <v>350</v>
      </c>
      <c r="T176" t="s">
        <v>73</v>
      </c>
      <c r="U176" t="s">
        <v>60</v>
      </c>
      <c r="V176" t="s">
        <v>288</v>
      </c>
      <c r="W176" t="s">
        <v>1036</v>
      </c>
      <c r="X176" t="s">
        <v>118</v>
      </c>
      <c r="Y176" t="s">
        <v>1260</v>
      </c>
      <c r="Z176" t="s">
        <v>118</v>
      </c>
      <c r="AA176" t="s">
        <v>64</v>
      </c>
      <c r="AB176" t="s">
        <v>56</v>
      </c>
      <c r="AC176" t="s">
        <v>91</v>
      </c>
      <c r="AD176" t="s">
        <v>153</v>
      </c>
      <c r="AE176" t="s">
        <v>1532</v>
      </c>
      <c r="AF176" t="s">
        <v>188</v>
      </c>
      <c r="AG176" t="s">
        <v>271</v>
      </c>
      <c r="AH176" t="s">
        <v>149</v>
      </c>
      <c r="AI176" t="s">
        <v>70</v>
      </c>
      <c r="AJ176" t="s">
        <v>1435</v>
      </c>
      <c r="AK176" t="s">
        <v>72</v>
      </c>
      <c r="AL176" t="s">
        <v>258</v>
      </c>
      <c r="AM176" t="s">
        <v>75</v>
      </c>
      <c r="AN176" t="s">
        <v>91</v>
      </c>
      <c r="AO176" t="s">
        <v>63</v>
      </c>
      <c r="AP176" t="s">
        <v>639</v>
      </c>
      <c r="AQ176" t="s">
        <v>288</v>
      </c>
      <c r="AR176" t="s">
        <v>170</v>
      </c>
      <c r="AS176" t="s">
        <v>160</v>
      </c>
      <c r="AT176" t="s">
        <v>313</v>
      </c>
      <c r="AU176" t="s">
        <v>271</v>
      </c>
      <c r="AV176" t="s">
        <v>174</v>
      </c>
      <c r="AW176" t="s">
        <v>256</v>
      </c>
      <c r="AX176" t="s">
        <v>591</v>
      </c>
      <c r="AY176" t="s">
        <v>789</v>
      </c>
    </row>
    <row r="177" spans="1:51" hidden="1" x14ac:dyDescent="0.3">
      <c r="A177" t="s">
        <v>1533</v>
      </c>
      <c r="B177" t="s">
        <v>1534</v>
      </c>
      <c r="C177" s="1" t="str">
        <f t="shared" si="15"/>
        <v>21:0868</v>
      </c>
      <c r="D177" s="1" t="str">
        <f t="shared" ref="D177:D185" si="22">HYPERLINK("http://geochem.nrcan.gc.ca/cdogs/content/svy/svy210245_e.htm", "21:0245")</f>
        <v>21:0245</v>
      </c>
      <c r="E177" t="s">
        <v>1535</v>
      </c>
      <c r="F177" t="s">
        <v>1536</v>
      </c>
      <c r="H177">
        <v>75.959818400000003</v>
      </c>
      <c r="I177">
        <v>-101.4643611</v>
      </c>
      <c r="J177" s="1" t="str">
        <f t="shared" ref="J177:J185" si="23">HYPERLINK("http://geochem.nrcan.gc.ca/cdogs/content/kwd/kwd020030_e.htm", "NGR bulk stream sediment")</f>
        <v>NGR bulk stream sediment</v>
      </c>
      <c r="K177" s="1" t="str">
        <f t="shared" ref="K177:K185" si="24">HYPERLINK("http://geochem.nrcan.gc.ca/cdogs/content/kwd/kwd080098_e.htm", "-230 mesh (63 µm) (Bathurst Is., 1996)")</f>
        <v>-230 mesh (63 µm) (Bathurst Is., 1996)</v>
      </c>
      <c r="L177">
        <v>1</v>
      </c>
      <c r="M177" t="s">
        <v>1537</v>
      </c>
      <c r="N177">
        <v>176</v>
      </c>
      <c r="O177">
        <v>1</v>
      </c>
      <c r="P177" t="s">
        <v>89</v>
      </c>
      <c r="Q177" t="s">
        <v>56</v>
      </c>
      <c r="R177" t="s">
        <v>176</v>
      </c>
      <c r="S177" t="s">
        <v>1253</v>
      </c>
      <c r="T177" t="s">
        <v>580</v>
      </c>
      <c r="U177" t="s">
        <v>64</v>
      </c>
      <c r="V177" t="s">
        <v>63</v>
      </c>
      <c r="W177" t="s">
        <v>918</v>
      </c>
      <c r="X177" t="s">
        <v>271</v>
      </c>
      <c r="Y177" t="s">
        <v>827</v>
      </c>
      <c r="Z177" t="s">
        <v>55</v>
      </c>
      <c r="AA177" t="s">
        <v>64</v>
      </c>
      <c r="AB177" t="s">
        <v>56</v>
      </c>
      <c r="AC177" t="s">
        <v>91</v>
      </c>
      <c r="AD177" t="s">
        <v>778</v>
      </c>
      <c r="AE177" t="s">
        <v>143</v>
      </c>
      <c r="AF177" t="s">
        <v>382</v>
      </c>
      <c r="AG177" t="s">
        <v>167</v>
      </c>
      <c r="AH177" t="s">
        <v>100</v>
      </c>
      <c r="AI177" t="s">
        <v>70</v>
      </c>
      <c r="AJ177" t="s">
        <v>1435</v>
      </c>
      <c r="AK177" t="s">
        <v>72</v>
      </c>
      <c r="AL177" t="s">
        <v>73</v>
      </c>
      <c r="AM177" t="s">
        <v>150</v>
      </c>
      <c r="AN177" t="s">
        <v>125</v>
      </c>
      <c r="AO177" t="s">
        <v>64</v>
      </c>
      <c r="AP177" t="s">
        <v>289</v>
      </c>
      <c r="AQ177" t="s">
        <v>311</v>
      </c>
      <c r="AR177" t="s">
        <v>351</v>
      </c>
      <c r="AS177" t="s">
        <v>274</v>
      </c>
      <c r="AT177" t="s">
        <v>242</v>
      </c>
      <c r="AU177" t="s">
        <v>130</v>
      </c>
      <c r="AV177" t="s">
        <v>230</v>
      </c>
      <c r="AW177" t="s">
        <v>592</v>
      </c>
      <c r="AX177" t="s">
        <v>417</v>
      </c>
      <c r="AY177" t="s">
        <v>1538</v>
      </c>
    </row>
    <row r="178" spans="1:51" hidden="1" x14ac:dyDescent="0.3">
      <c r="A178" t="s">
        <v>1539</v>
      </c>
      <c r="B178" t="s">
        <v>1540</v>
      </c>
      <c r="C178" s="1" t="str">
        <f t="shared" si="15"/>
        <v>21:0868</v>
      </c>
      <c r="D178" s="1" t="str">
        <f t="shared" si="22"/>
        <v>21:0245</v>
      </c>
      <c r="E178" t="s">
        <v>1541</v>
      </c>
      <c r="F178" t="s">
        <v>1542</v>
      </c>
      <c r="H178">
        <v>75.927250799999996</v>
      </c>
      <c r="I178">
        <v>-101.5689514</v>
      </c>
      <c r="J178" s="1" t="str">
        <f t="shared" si="23"/>
        <v>NGR bulk stream sediment</v>
      </c>
      <c r="K178" s="1" t="str">
        <f t="shared" si="24"/>
        <v>-230 mesh (63 µm) (Bathurst Is., 1996)</v>
      </c>
      <c r="L178">
        <v>1</v>
      </c>
      <c r="M178" t="s">
        <v>1543</v>
      </c>
      <c r="N178">
        <v>177</v>
      </c>
      <c r="O178">
        <v>1</v>
      </c>
      <c r="P178" t="s">
        <v>89</v>
      </c>
      <c r="Q178" t="s">
        <v>56</v>
      </c>
      <c r="R178" t="s">
        <v>146</v>
      </c>
      <c r="S178" t="s">
        <v>1184</v>
      </c>
      <c r="T178" t="s">
        <v>225</v>
      </c>
      <c r="U178" t="s">
        <v>64</v>
      </c>
      <c r="V178" t="s">
        <v>75</v>
      </c>
      <c r="W178" t="s">
        <v>720</v>
      </c>
      <c r="X178" t="s">
        <v>60</v>
      </c>
      <c r="Y178" t="s">
        <v>1273</v>
      </c>
      <c r="Z178" t="s">
        <v>94</v>
      </c>
      <c r="AA178" t="s">
        <v>64</v>
      </c>
      <c r="AB178" t="s">
        <v>56</v>
      </c>
      <c r="AC178" t="s">
        <v>91</v>
      </c>
      <c r="AD178" t="s">
        <v>740</v>
      </c>
      <c r="AE178" t="s">
        <v>143</v>
      </c>
      <c r="AF178" t="s">
        <v>541</v>
      </c>
      <c r="AG178" t="s">
        <v>175</v>
      </c>
      <c r="AH178" t="s">
        <v>354</v>
      </c>
      <c r="AI178" t="s">
        <v>70</v>
      </c>
      <c r="AJ178" t="s">
        <v>1435</v>
      </c>
      <c r="AK178" t="s">
        <v>72</v>
      </c>
      <c r="AL178" t="s">
        <v>230</v>
      </c>
      <c r="AM178" t="s">
        <v>326</v>
      </c>
      <c r="AN178" t="s">
        <v>580</v>
      </c>
      <c r="AO178" t="s">
        <v>64</v>
      </c>
      <c r="AP178" t="s">
        <v>79</v>
      </c>
      <c r="AQ178" t="s">
        <v>274</v>
      </c>
      <c r="AR178" t="s">
        <v>59</v>
      </c>
      <c r="AS178" t="s">
        <v>105</v>
      </c>
      <c r="AT178" t="s">
        <v>173</v>
      </c>
      <c r="AU178" t="s">
        <v>130</v>
      </c>
      <c r="AV178" t="s">
        <v>230</v>
      </c>
      <c r="AW178" t="s">
        <v>151</v>
      </c>
      <c r="AX178" t="s">
        <v>301</v>
      </c>
      <c r="AY178" t="s">
        <v>1544</v>
      </c>
    </row>
    <row r="179" spans="1:51" hidden="1" x14ac:dyDescent="0.3">
      <c r="A179" t="s">
        <v>1545</v>
      </c>
      <c r="B179" t="s">
        <v>1546</v>
      </c>
      <c r="C179" s="1" t="str">
        <f t="shared" si="15"/>
        <v>21:0868</v>
      </c>
      <c r="D179" s="1" t="str">
        <f t="shared" si="22"/>
        <v>21:0245</v>
      </c>
      <c r="E179" t="s">
        <v>1547</v>
      </c>
      <c r="F179" t="s">
        <v>1548</v>
      </c>
      <c r="H179">
        <v>75.900231000000005</v>
      </c>
      <c r="I179">
        <v>-101.5377019</v>
      </c>
      <c r="J179" s="1" t="str">
        <f t="shared" si="23"/>
        <v>NGR bulk stream sediment</v>
      </c>
      <c r="K179" s="1" t="str">
        <f t="shared" si="24"/>
        <v>-230 mesh (63 µm) (Bathurst Is., 1996)</v>
      </c>
      <c r="L179">
        <v>1</v>
      </c>
      <c r="M179" t="s">
        <v>1549</v>
      </c>
      <c r="N179">
        <v>178</v>
      </c>
      <c r="O179">
        <v>1</v>
      </c>
      <c r="P179" t="s">
        <v>76</v>
      </c>
      <c r="Q179" t="s">
        <v>56</v>
      </c>
      <c r="R179" t="s">
        <v>101</v>
      </c>
      <c r="S179" t="s">
        <v>1253</v>
      </c>
      <c r="T179" t="s">
        <v>73</v>
      </c>
      <c r="U179" t="s">
        <v>64</v>
      </c>
      <c r="V179" t="s">
        <v>113</v>
      </c>
      <c r="W179" t="s">
        <v>438</v>
      </c>
      <c r="X179" t="s">
        <v>60</v>
      </c>
      <c r="Y179" t="s">
        <v>1550</v>
      </c>
      <c r="Z179" t="s">
        <v>80</v>
      </c>
      <c r="AA179" t="s">
        <v>64</v>
      </c>
      <c r="AB179" t="s">
        <v>56</v>
      </c>
      <c r="AC179" t="s">
        <v>64</v>
      </c>
      <c r="AD179" t="s">
        <v>142</v>
      </c>
      <c r="AE179" t="s">
        <v>143</v>
      </c>
      <c r="AF179" t="s">
        <v>57</v>
      </c>
      <c r="AG179" t="s">
        <v>479</v>
      </c>
      <c r="AH179" t="s">
        <v>139</v>
      </c>
      <c r="AI179" t="s">
        <v>70</v>
      </c>
      <c r="AJ179" t="s">
        <v>1435</v>
      </c>
      <c r="AK179" t="s">
        <v>72</v>
      </c>
      <c r="AL179" t="s">
        <v>258</v>
      </c>
      <c r="AM179" t="s">
        <v>190</v>
      </c>
      <c r="AN179" t="s">
        <v>251</v>
      </c>
      <c r="AO179" t="s">
        <v>64</v>
      </c>
      <c r="AP179" t="s">
        <v>116</v>
      </c>
      <c r="AQ179" t="s">
        <v>79</v>
      </c>
      <c r="AR179" t="s">
        <v>269</v>
      </c>
      <c r="AS179" t="s">
        <v>399</v>
      </c>
      <c r="AT179" t="s">
        <v>63</v>
      </c>
      <c r="AU179" t="s">
        <v>153</v>
      </c>
      <c r="AV179" t="s">
        <v>81</v>
      </c>
      <c r="AW179" t="s">
        <v>428</v>
      </c>
      <c r="AX179" t="s">
        <v>1551</v>
      </c>
      <c r="AY179" t="s">
        <v>1552</v>
      </c>
    </row>
    <row r="180" spans="1:51" hidden="1" x14ac:dyDescent="0.3">
      <c r="A180" t="s">
        <v>1553</v>
      </c>
      <c r="B180" t="s">
        <v>1554</v>
      </c>
      <c r="C180" s="1" t="str">
        <f t="shared" si="15"/>
        <v>21:0868</v>
      </c>
      <c r="D180" s="1" t="str">
        <f t="shared" si="22"/>
        <v>21:0245</v>
      </c>
      <c r="E180" t="s">
        <v>1555</v>
      </c>
      <c r="F180" t="s">
        <v>1556</v>
      </c>
      <c r="H180">
        <v>75.865732499999993</v>
      </c>
      <c r="I180">
        <v>-101.467675</v>
      </c>
      <c r="J180" s="1" t="str">
        <f t="shared" si="23"/>
        <v>NGR bulk stream sediment</v>
      </c>
      <c r="K180" s="1" t="str">
        <f t="shared" si="24"/>
        <v>-230 mesh (63 µm) (Bathurst Is., 1996)</v>
      </c>
      <c r="L180">
        <v>1</v>
      </c>
      <c r="M180" t="s">
        <v>1557</v>
      </c>
      <c r="N180">
        <v>179</v>
      </c>
      <c r="O180">
        <v>1</v>
      </c>
      <c r="P180" t="s">
        <v>60</v>
      </c>
      <c r="Q180" t="s">
        <v>56</v>
      </c>
      <c r="R180" t="s">
        <v>242</v>
      </c>
      <c r="S180" t="s">
        <v>1124</v>
      </c>
      <c r="T180" t="s">
        <v>82</v>
      </c>
      <c r="U180" t="s">
        <v>64</v>
      </c>
      <c r="V180" t="s">
        <v>150</v>
      </c>
      <c r="W180" t="s">
        <v>312</v>
      </c>
      <c r="X180" t="s">
        <v>91</v>
      </c>
      <c r="Y180" t="s">
        <v>299</v>
      </c>
      <c r="Z180" t="s">
        <v>185</v>
      </c>
      <c r="AA180" t="s">
        <v>64</v>
      </c>
      <c r="AB180" t="s">
        <v>56</v>
      </c>
      <c r="AC180" t="s">
        <v>118</v>
      </c>
      <c r="AD180" t="s">
        <v>154</v>
      </c>
      <c r="AE180" t="s">
        <v>143</v>
      </c>
      <c r="AF180" t="s">
        <v>436</v>
      </c>
      <c r="AG180" t="s">
        <v>167</v>
      </c>
      <c r="AH180" t="s">
        <v>113</v>
      </c>
      <c r="AI180" t="s">
        <v>70</v>
      </c>
      <c r="AJ180" t="s">
        <v>1435</v>
      </c>
      <c r="AK180" t="s">
        <v>72</v>
      </c>
      <c r="AL180" t="s">
        <v>73</v>
      </c>
      <c r="AM180" t="s">
        <v>1111</v>
      </c>
      <c r="AN180" t="s">
        <v>106</v>
      </c>
      <c r="AO180" t="s">
        <v>64</v>
      </c>
      <c r="AP180" t="s">
        <v>221</v>
      </c>
      <c r="AQ180" t="s">
        <v>78</v>
      </c>
      <c r="AR180" t="s">
        <v>918</v>
      </c>
      <c r="AS180" t="s">
        <v>171</v>
      </c>
      <c r="AT180" t="s">
        <v>218</v>
      </c>
      <c r="AU180" t="s">
        <v>488</v>
      </c>
      <c r="AV180" t="s">
        <v>152</v>
      </c>
      <c r="AW180" t="s">
        <v>126</v>
      </c>
      <c r="AX180" t="s">
        <v>314</v>
      </c>
      <c r="AY180" t="s">
        <v>1558</v>
      </c>
    </row>
    <row r="181" spans="1:51" hidden="1" x14ac:dyDescent="0.3">
      <c r="A181" t="s">
        <v>1559</v>
      </c>
      <c r="B181" t="s">
        <v>1560</v>
      </c>
      <c r="C181" s="1" t="str">
        <f t="shared" si="15"/>
        <v>21:0868</v>
      </c>
      <c r="D181" s="1" t="str">
        <f t="shared" si="22"/>
        <v>21:0245</v>
      </c>
      <c r="E181" t="s">
        <v>53</v>
      </c>
      <c r="F181" t="s">
        <v>1561</v>
      </c>
      <c r="H181">
        <v>75.836631800000006</v>
      </c>
      <c r="I181">
        <v>-101.33293020000001</v>
      </c>
      <c r="J181" s="1" t="str">
        <f t="shared" si="23"/>
        <v>NGR bulk stream sediment</v>
      </c>
      <c r="K181" s="1" t="str">
        <f t="shared" si="24"/>
        <v>-230 mesh (63 µm) (Bathurst Is., 1996)</v>
      </c>
      <c r="L181">
        <v>2</v>
      </c>
      <c r="M181" t="s">
        <v>1432</v>
      </c>
      <c r="N181">
        <v>180</v>
      </c>
      <c r="O181">
        <v>7</v>
      </c>
      <c r="P181" t="s">
        <v>89</v>
      </c>
      <c r="Q181" t="s">
        <v>56</v>
      </c>
      <c r="R181" t="s">
        <v>592</v>
      </c>
      <c r="S181" t="s">
        <v>1532</v>
      </c>
      <c r="T181" t="s">
        <v>73</v>
      </c>
      <c r="U181" t="s">
        <v>64</v>
      </c>
      <c r="V181" t="s">
        <v>75</v>
      </c>
      <c r="W181" t="s">
        <v>447</v>
      </c>
      <c r="X181" t="s">
        <v>60</v>
      </c>
      <c r="Y181" t="s">
        <v>1562</v>
      </c>
      <c r="Z181" t="s">
        <v>113</v>
      </c>
      <c r="AA181" t="s">
        <v>64</v>
      </c>
      <c r="AB181" t="s">
        <v>56</v>
      </c>
      <c r="AC181" t="s">
        <v>76</v>
      </c>
      <c r="AD181" t="s">
        <v>740</v>
      </c>
      <c r="AE181" t="s">
        <v>143</v>
      </c>
      <c r="AF181" t="s">
        <v>104</v>
      </c>
      <c r="AG181" t="s">
        <v>152</v>
      </c>
      <c r="AH181" t="s">
        <v>403</v>
      </c>
      <c r="AI181" t="s">
        <v>70</v>
      </c>
      <c r="AJ181" t="s">
        <v>1435</v>
      </c>
      <c r="AK181" t="s">
        <v>72</v>
      </c>
      <c r="AL181" t="s">
        <v>174</v>
      </c>
      <c r="AM181" t="s">
        <v>227</v>
      </c>
      <c r="AN181" t="s">
        <v>299</v>
      </c>
      <c r="AO181" t="s">
        <v>64</v>
      </c>
      <c r="AP181" t="s">
        <v>209</v>
      </c>
      <c r="AQ181" t="s">
        <v>357</v>
      </c>
      <c r="AR181" t="s">
        <v>79</v>
      </c>
      <c r="AS181" t="s">
        <v>171</v>
      </c>
      <c r="AT181" t="s">
        <v>251</v>
      </c>
      <c r="AU181" t="s">
        <v>130</v>
      </c>
      <c r="AV181" t="s">
        <v>152</v>
      </c>
      <c r="AW181" t="s">
        <v>299</v>
      </c>
      <c r="AX181" t="s">
        <v>232</v>
      </c>
      <c r="AY181" t="s">
        <v>1563</v>
      </c>
    </row>
    <row r="182" spans="1:51" hidden="1" x14ac:dyDescent="0.3">
      <c r="A182" t="s">
        <v>1564</v>
      </c>
      <c r="B182" t="s">
        <v>1565</v>
      </c>
      <c r="C182" s="1" t="str">
        <f t="shared" si="15"/>
        <v>21:0868</v>
      </c>
      <c r="D182" s="1" t="str">
        <f t="shared" si="22"/>
        <v>21:0245</v>
      </c>
      <c r="E182" t="s">
        <v>1566</v>
      </c>
      <c r="F182" t="s">
        <v>1567</v>
      </c>
      <c r="H182">
        <v>75.8635941</v>
      </c>
      <c r="I182">
        <v>-101.3676449</v>
      </c>
      <c r="J182" s="1" t="str">
        <f t="shared" si="23"/>
        <v>NGR bulk stream sediment</v>
      </c>
      <c r="K182" s="1" t="str">
        <f t="shared" si="24"/>
        <v>-230 mesh (63 µm) (Bathurst Is., 1996)</v>
      </c>
      <c r="L182">
        <v>2</v>
      </c>
      <c r="M182" t="s">
        <v>1441</v>
      </c>
      <c r="N182">
        <v>181</v>
      </c>
      <c r="O182">
        <v>1</v>
      </c>
      <c r="P182" t="s">
        <v>91</v>
      </c>
      <c r="Q182" t="s">
        <v>56</v>
      </c>
      <c r="R182" t="s">
        <v>176</v>
      </c>
      <c r="S182" t="s">
        <v>1139</v>
      </c>
      <c r="T182" t="s">
        <v>592</v>
      </c>
      <c r="U182" t="s">
        <v>64</v>
      </c>
      <c r="V182" t="s">
        <v>94</v>
      </c>
      <c r="W182" t="s">
        <v>59</v>
      </c>
      <c r="X182" t="s">
        <v>60</v>
      </c>
      <c r="Y182" t="s">
        <v>1568</v>
      </c>
      <c r="Z182" t="s">
        <v>99</v>
      </c>
      <c r="AA182" t="s">
        <v>64</v>
      </c>
      <c r="AB182" t="s">
        <v>56</v>
      </c>
      <c r="AC182" t="s">
        <v>76</v>
      </c>
      <c r="AD182" t="s">
        <v>787</v>
      </c>
      <c r="AE182" t="s">
        <v>143</v>
      </c>
      <c r="AF182" t="s">
        <v>59</v>
      </c>
      <c r="AG182" t="s">
        <v>167</v>
      </c>
      <c r="AH182" t="s">
        <v>309</v>
      </c>
      <c r="AI182" t="s">
        <v>70</v>
      </c>
      <c r="AJ182" t="s">
        <v>1435</v>
      </c>
      <c r="AK182" t="s">
        <v>72</v>
      </c>
      <c r="AL182" t="s">
        <v>73</v>
      </c>
      <c r="AM182" t="s">
        <v>150</v>
      </c>
      <c r="AN182" t="s">
        <v>125</v>
      </c>
      <c r="AO182" t="s">
        <v>64</v>
      </c>
      <c r="AP182" t="s">
        <v>369</v>
      </c>
      <c r="AQ182" t="s">
        <v>607</v>
      </c>
      <c r="AR182" t="s">
        <v>414</v>
      </c>
      <c r="AS182" t="s">
        <v>288</v>
      </c>
      <c r="AT182" t="s">
        <v>328</v>
      </c>
      <c r="AU182" t="s">
        <v>488</v>
      </c>
      <c r="AV182" t="s">
        <v>230</v>
      </c>
      <c r="AW182" t="s">
        <v>173</v>
      </c>
      <c r="AX182" t="s">
        <v>1569</v>
      </c>
      <c r="AY182" t="s">
        <v>1570</v>
      </c>
    </row>
    <row r="183" spans="1:51" hidden="1" x14ac:dyDescent="0.3">
      <c r="A183" t="s">
        <v>1571</v>
      </c>
      <c r="B183" t="s">
        <v>1572</v>
      </c>
      <c r="C183" s="1" t="str">
        <f t="shared" si="15"/>
        <v>21:0868</v>
      </c>
      <c r="D183" s="1" t="str">
        <f t="shared" si="22"/>
        <v>21:0245</v>
      </c>
      <c r="E183" t="s">
        <v>53</v>
      </c>
      <c r="F183" t="s">
        <v>1573</v>
      </c>
      <c r="H183">
        <v>75.836631800000006</v>
      </c>
      <c r="I183">
        <v>-101.33293020000001</v>
      </c>
      <c r="J183" s="1" t="str">
        <f t="shared" si="23"/>
        <v>NGR bulk stream sediment</v>
      </c>
      <c r="K183" s="1" t="str">
        <f t="shared" si="24"/>
        <v>-230 mesh (63 µm) (Bathurst Is., 1996)</v>
      </c>
      <c r="L183">
        <v>2</v>
      </c>
      <c r="M183" t="s">
        <v>1447</v>
      </c>
      <c r="N183">
        <v>182</v>
      </c>
      <c r="O183">
        <v>1</v>
      </c>
      <c r="P183" t="s">
        <v>60</v>
      </c>
      <c r="Q183" t="s">
        <v>56</v>
      </c>
      <c r="R183" t="s">
        <v>256</v>
      </c>
      <c r="S183" t="s">
        <v>1532</v>
      </c>
      <c r="T183" t="s">
        <v>189</v>
      </c>
      <c r="U183" t="s">
        <v>64</v>
      </c>
      <c r="V183" t="s">
        <v>75</v>
      </c>
      <c r="W183" t="s">
        <v>224</v>
      </c>
      <c r="X183" t="s">
        <v>271</v>
      </c>
      <c r="Y183" t="s">
        <v>521</v>
      </c>
      <c r="Z183" t="s">
        <v>63</v>
      </c>
      <c r="AA183" t="s">
        <v>64</v>
      </c>
      <c r="AB183" t="s">
        <v>56</v>
      </c>
      <c r="AC183" t="s">
        <v>91</v>
      </c>
      <c r="AD183" t="s">
        <v>740</v>
      </c>
      <c r="AE183" t="s">
        <v>143</v>
      </c>
      <c r="AF183" t="s">
        <v>524</v>
      </c>
      <c r="AG183" t="s">
        <v>152</v>
      </c>
      <c r="AH183" t="s">
        <v>446</v>
      </c>
      <c r="AI183" t="s">
        <v>70</v>
      </c>
      <c r="AJ183" t="s">
        <v>1435</v>
      </c>
      <c r="AK183" t="s">
        <v>72</v>
      </c>
      <c r="AL183" t="s">
        <v>258</v>
      </c>
      <c r="AM183" t="s">
        <v>185</v>
      </c>
      <c r="AN183" t="s">
        <v>225</v>
      </c>
      <c r="AO183" t="s">
        <v>64</v>
      </c>
      <c r="AP183" t="s">
        <v>720</v>
      </c>
      <c r="AQ183" t="s">
        <v>124</v>
      </c>
      <c r="AR183" t="s">
        <v>67</v>
      </c>
      <c r="AS183" t="s">
        <v>171</v>
      </c>
      <c r="AT183" t="s">
        <v>147</v>
      </c>
      <c r="AU183" t="s">
        <v>130</v>
      </c>
      <c r="AV183" t="s">
        <v>174</v>
      </c>
      <c r="AW183" t="s">
        <v>231</v>
      </c>
      <c r="AX183" t="s">
        <v>459</v>
      </c>
      <c r="AY183" t="s">
        <v>1574</v>
      </c>
    </row>
    <row r="184" spans="1:51" hidden="1" x14ac:dyDescent="0.3">
      <c r="A184" t="s">
        <v>1575</v>
      </c>
      <c r="B184" t="s">
        <v>1576</v>
      </c>
      <c r="C184" s="1" t="str">
        <f t="shared" si="15"/>
        <v>21:0868</v>
      </c>
      <c r="D184" s="1" t="str">
        <f t="shared" si="22"/>
        <v>21:0245</v>
      </c>
      <c r="E184" t="s">
        <v>1577</v>
      </c>
      <c r="F184" t="s">
        <v>1578</v>
      </c>
      <c r="H184">
        <v>75.819444000000004</v>
      </c>
      <c r="I184">
        <v>-101.27047520000001</v>
      </c>
      <c r="J184" s="1" t="str">
        <f t="shared" si="23"/>
        <v>NGR bulk stream sediment</v>
      </c>
      <c r="K184" s="1" t="str">
        <f t="shared" si="24"/>
        <v>-230 mesh (63 µm) (Bathurst Is., 1996)</v>
      </c>
      <c r="L184">
        <v>2</v>
      </c>
      <c r="M184" t="s">
        <v>1454</v>
      </c>
      <c r="N184">
        <v>183</v>
      </c>
      <c r="O184">
        <v>1</v>
      </c>
      <c r="P184" t="s">
        <v>89</v>
      </c>
      <c r="Q184" t="s">
        <v>56</v>
      </c>
      <c r="R184" t="s">
        <v>169</v>
      </c>
      <c r="S184" t="s">
        <v>960</v>
      </c>
      <c r="T184" t="s">
        <v>146</v>
      </c>
      <c r="U184" t="s">
        <v>118</v>
      </c>
      <c r="V184" t="s">
        <v>113</v>
      </c>
      <c r="W184" t="s">
        <v>918</v>
      </c>
      <c r="X184" t="s">
        <v>91</v>
      </c>
      <c r="Y184" t="s">
        <v>1579</v>
      </c>
      <c r="Z184" t="s">
        <v>75</v>
      </c>
      <c r="AA184" t="s">
        <v>64</v>
      </c>
      <c r="AB184" t="s">
        <v>56</v>
      </c>
      <c r="AC184" t="s">
        <v>64</v>
      </c>
      <c r="AD184" t="s">
        <v>451</v>
      </c>
      <c r="AE184" t="s">
        <v>143</v>
      </c>
      <c r="AF184" t="s">
        <v>116</v>
      </c>
      <c r="AG184" t="s">
        <v>479</v>
      </c>
      <c r="AH184" t="s">
        <v>139</v>
      </c>
      <c r="AI184" t="s">
        <v>70</v>
      </c>
      <c r="AJ184" t="s">
        <v>1435</v>
      </c>
      <c r="AK184" t="s">
        <v>341</v>
      </c>
      <c r="AL184" t="s">
        <v>258</v>
      </c>
      <c r="AM184" t="s">
        <v>99</v>
      </c>
      <c r="AN184" t="s">
        <v>101</v>
      </c>
      <c r="AO184" t="s">
        <v>64</v>
      </c>
      <c r="AP184" t="s">
        <v>285</v>
      </c>
      <c r="AQ184" t="s">
        <v>114</v>
      </c>
      <c r="AR184" t="s">
        <v>438</v>
      </c>
      <c r="AS184" t="s">
        <v>193</v>
      </c>
      <c r="AT184" t="s">
        <v>300</v>
      </c>
      <c r="AU184" t="s">
        <v>212</v>
      </c>
      <c r="AV184" t="s">
        <v>271</v>
      </c>
      <c r="AW184" t="s">
        <v>265</v>
      </c>
      <c r="AX184" t="s">
        <v>230</v>
      </c>
      <c r="AY184" t="s">
        <v>1580</v>
      </c>
    </row>
    <row r="185" spans="1:51" hidden="1" x14ac:dyDescent="0.3">
      <c r="A185" t="s">
        <v>1581</v>
      </c>
      <c r="B185" t="s">
        <v>1582</v>
      </c>
      <c r="C185" s="1" t="str">
        <f t="shared" si="15"/>
        <v>21:0868</v>
      </c>
      <c r="D185" s="1" t="str">
        <f t="shared" si="22"/>
        <v>21:0245</v>
      </c>
      <c r="E185" t="s">
        <v>1583</v>
      </c>
      <c r="F185" t="s">
        <v>1584</v>
      </c>
      <c r="H185">
        <v>75.787308999999993</v>
      </c>
      <c r="I185">
        <v>-101.31021200000001</v>
      </c>
      <c r="J185" s="1" t="str">
        <f t="shared" si="23"/>
        <v>NGR bulk stream sediment</v>
      </c>
      <c r="K185" s="1" t="str">
        <f t="shared" si="24"/>
        <v>-230 mesh (63 µm) (Bathurst Is., 1996)</v>
      </c>
      <c r="L185">
        <v>2</v>
      </c>
      <c r="M185" t="s">
        <v>1474</v>
      </c>
      <c r="N185">
        <v>184</v>
      </c>
      <c r="O185">
        <v>1</v>
      </c>
      <c r="P185" t="s">
        <v>89</v>
      </c>
      <c r="Q185" t="s">
        <v>56</v>
      </c>
      <c r="R185" t="s">
        <v>313</v>
      </c>
      <c r="S185" t="s">
        <v>184</v>
      </c>
      <c r="T185" t="s">
        <v>126</v>
      </c>
      <c r="U185" t="s">
        <v>94</v>
      </c>
      <c r="V185" t="s">
        <v>69</v>
      </c>
      <c r="W185" t="s">
        <v>342</v>
      </c>
      <c r="X185" t="s">
        <v>76</v>
      </c>
      <c r="Y185" t="s">
        <v>1585</v>
      </c>
      <c r="Z185" t="s">
        <v>118</v>
      </c>
      <c r="AA185" t="s">
        <v>64</v>
      </c>
      <c r="AB185" t="s">
        <v>56</v>
      </c>
      <c r="AC185" t="s">
        <v>64</v>
      </c>
      <c r="AD185" t="s">
        <v>893</v>
      </c>
      <c r="AE185" t="s">
        <v>143</v>
      </c>
      <c r="AF185" t="s">
        <v>503</v>
      </c>
      <c r="AG185" t="s">
        <v>479</v>
      </c>
      <c r="AH185" t="s">
        <v>75</v>
      </c>
      <c r="AI185" t="s">
        <v>70</v>
      </c>
      <c r="AJ185" t="s">
        <v>1435</v>
      </c>
      <c r="AK185" t="s">
        <v>72</v>
      </c>
      <c r="AL185" t="s">
        <v>73</v>
      </c>
      <c r="AM185" t="s">
        <v>150</v>
      </c>
      <c r="AN185" t="s">
        <v>212</v>
      </c>
      <c r="AO185" t="s">
        <v>64</v>
      </c>
      <c r="AP185" t="s">
        <v>340</v>
      </c>
      <c r="AQ185" t="s">
        <v>78</v>
      </c>
      <c r="AR185" t="s">
        <v>97</v>
      </c>
      <c r="AS185" t="s">
        <v>204</v>
      </c>
      <c r="AT185" t="s">
        <v>328</v>
      </c>
      <c r="AU185" t="s">
        <v>488</v>
      </c>
      <c r="AV185" t="s">
        <v>174</v>
      </c>
      <c r="AW185" t="s">
        <v>145</v>
      </c>
      <c r="AX185" t="s">
        <v>314</v>
      </c>
      <c r="AY185" t="s">
        <v>1586</v>
      </c>
    </row>
    <row r="186" spans="1:51" hidden="1" x14ac:dyDescent="0.3">
      <c r="A186" t="s">
        <v>1587</v>
      </c>
      <c r="B186" t="s">
        <v>1588</v>
      </c>
      <c r="C186" s="1" t="str">
        <f t="shared" si="15"/>
        <v>21:0868</v>
      </c>
      <c r="D186" s="1" t="str">
        <f>HYPERLINK("http://geochem.nrcan.gc.ca/cdogs/content/svy/svy_e.htm", "")</f>
        <v/>
      </c>
      <c r="G186" s="1" t="str">
        <f>HYPERLINK("http://geochem.nrcan.gc.ca/cdogs/content/cr_/cr_00311_e.htm", "311")</f>
        <v>311</v>
      </c>
      <c r="J186" t="s">
        <v>1529</v>
      </c>
      <c r="K186" t="s">
        <v>1530</v>
      </c>
      <c r="L186">
        <v>2</v>
      </c>
      <c r="M186" t="s">
        <v>1531</v>
      </c>
      <c r="N186">
        <v>185</v>
      </c>
      <c r="O186">
        <v>8</v>
      </c>
      <c r="P186" t="s">
        <v>76</v>
      </c>
      <c r="Q186" t="s">
        <v>56</v>
      </c>
      <c r="R186" t="s">
        <v>103</v>
      </c>
      <c r="S186" t="s">
        <v>1036</v>
      </c>
      <c r="T186" t="s">
        <v>75</v>
      </c>
      <c r="U186" t="s">
        <v>64</v>
      </c>
      <c r="V186" t="s">
        <v>99</v>
      </c>
      <c r="W186" t="s">
        <v>209</v>
      </c>
      <c r="X186" t="s">
        <v>150</v>
      </c>
      <c r="Y186" t="s">
        <v>1589</v>
      </c>
      <c r="Z186" t="s">
        <v>150</v>
      </c>
      <c r="AA186" t="s">
        <v>64</v>
      </c>
      <c r="AB186" t="s">
        <v>56</v>
      </c>
      <c r="AC186" t="s">
        <v>64</v>
      </c>
      <c r="AD186" t="s">
        <v>777</v>
      </c>
      <c r="AE186" t="s">
        <v>412</v>
      </c>
      <c r="AF186" t="s">
        <v>1068</v>
      </c>
      <c r="AG186" t="s">
        <v>130</v>
      </c>
      <c r="AH186" t="s">
        <v>99</v>
      </c>
      <c r="AI186" t="s">
        <v>70</v>
      </c>
      <c r="AJ186" t="s">
        <v>1435</v>
      </c>
      <c r="AK186" t="s">
        <v>72</v>
      </c>
      <c r="AL186" t="s">
        <v>153</v>
      </c>
      <c r="AM186" t="s">
        <v>55</v>
      </c>
      <c r="AN186" t="s">
        <v>309</v>
      </c>
      <c r="AO186" t="s">
        <v>118</v>
      </c>
      <c r="AP186" t="s">
        <v>695</v>
      </c>
      <c r="AQ186" t="s">
        <v>524</v>
      </c>
      <c r="AR186" t="s">
        <v>447</v>
      </c>
      <c r="AS186" t="s">
        <v>311</v>
      </c>
      <c r="AT186" t="s">
        <v>282</v>
      </c>
      <c r="AU186" t="s">
        <v>189</v>
      </c>
      <c r="AV186" t="s">
        <v>73</v>
      </c>
      <c r="AW186" t="s">
        <v>76</v>
      </c>
      <c r="AX186" t="s">
        <v>152</v>
      </c>
      <c r="AY186" t="s">
        <v>288</v>
      </c>
    </row>
    <row r="187" spans="1:51" hidden="1" x14ac:dyDescent="0.3">
      <c r="A187" t="s">
        <v>1590</v>
      </c>
      <c r="B187" t="s">
        <v>1591</v>
      </c>
      <c r="C187" s="1" t="str">
        <f t="shared" si="15"/>
        <v>21:0868</v>
      </c>
      <c r="D187" s="1" t="str">
        <f t="shared" ref="D187:D202" si="25">HYPERLINK("http://geochem.nrcan.gc.ca/cdogs/content/svy/svy210245_e.htm", "21:0245")</f>
        <v>21:0245</v>
      </c>
      <c r="E187" t="s">
        <v>1583</v>
      </c>
      <c r="F187" t="s">
        <v>1592</v>
      </c>
      <c r="H187">
        <v>75.787308999999993</v>
      </c>
      <c r="I187">
        <v>-101.31021200000001</v>
      </c>
      <c r="J187" s="1" t="str">
        <f t="shared" ref="J187:J202" si="26">HYPERLINK("http://geochem.nrcan.gc.ca/cdogs/content/kwd/kwd020030_e.htm", "NGR bulk stream sediment")</f>
        <v>NGR bulk stream sediment</v>
      </c>
      <c r="K187" s="1" t="str">
        <f t="shared" ref="K187:K202" si="27">HYPERLINK("http://geochem.nrcan.gc.ca/cdogs/content/kwd/kwd080098_e.htm", "-230 mesh (63 µm) (Bathurst Is., 1996)")</f>
        <v>-230 mesh (63 µm) (Bathurst Is., 1996)</v>
      </c>
      <c r="L187">
        <v>2</v>
      </c>
      <c r="M187" t="s">
        <v>1479</v>
      </c>
      <c r="N187">
        <v>186</v>
      </c>
      <c r="O187">
        <v>1</v>
      </c>
      <c r="P187" t="s">
        <v>89</v>
      </c>
      <c r="Q187" t="s">
        <v>56</v>
      </c>
      <c r="R187" t="s">
        <v>256</v>
      </c>
      <c r="S187" t="s">
        <v>1040</v>
      </c>
      <c r="T187" t="s">
        <v>125</v>
      </c>
      <c r="U187" t="s">
        <v>94</v>
      </c>
      <c r="V187" t="s">
        <v>254</v>
      </c>
      <c r="W187" t="s">
        <v>166</v>
      </c>
      <c r="X187" t="s">
        <v>76</v>
      </c>
      <c r="Y187" t="s">
        <v>1593</v>
      </c>
      <c r="Z187" t="s">
        <v>76</v>
      </c>
      <c r="AA187" t="s">
        <v>64</v>
      </c>
      <c r="AB187" t="s">
        <v>56</v>
      </c>
      <c r="AC187" t="s">
        <v>64</v>
      </c>
      <c r="AD187" t="s">
        <v>704</v>
      </c>
      <c r="AE187" t="s">
        <v>143</v>
      </c>
      <c r="AF187" t="s">
        <v>286</v>
      </c>
      <c r="AG187" t="s">
        <v>144</v>
      </c>
      <c r="AH187" t="s">
        <v>150</v>
      </c>
      <c r="AI187" t="s">
        <v>70</v>
      </c>
      <c r="AJ187" t="s">
        <v>1435</v>
      </c>
      <c r="AK187" t="s">
        <v>72</v>
      </c>
      <c r="AL187" t="s">
        <v>73</v>
      </c>
      <c r="AM187" t="s">
        <v>227</v>
      </c>
      <c r="AN187" t="s">
        <v>212</v>
      </c>
      <c r="AO187" t="s">
        <v>64</v>
      </c>
      <c r="AP187" t="s">
        <v>148</v>
      </c>
      <c r="AQ187" t="s">
        <v>204</v>
      </c>
      <c r="AR187" t="s">
        <v>312</v>
      </c>
      <c r="AS187" t="s">
        <v>357</v>
      </c>
      <c r="AT187" t="s">
        <v>74</v>
      </c>
      <c r="AU187" t="s">
        <v>81</v>
      </c>
      <c r="AV187" t="s">
        <v>258</v>
      </c>
      <c r="AW187" t="s">
        <v>126</v>
      </c>
      <c r="AX187" t="s">
        <v>371</v>
      </c>
      <c r="AY187" t="s">
        <v>1594</v>
      </c>
    </row>
    <row r="188" spans="1:51" hidden="1" x14ac:dyDescent="0.3">
      <c r="A188" t="s">
        <v>1595</v>
      </c>
      <c r="B188" t="s">
        <v>1596</v>
      </c>
      <c r="C188" s="1" t="str">
        <f t="shared" si="15"/>
        <v>21:0868</v>
      </c>
      <c r="D188" s="1" t="str">
        <f t="shared" si="25"/>
        <v>21:0245</v>
      </c>
      <c r="E188" t="s">
        <v>1597</v>
      </c>
      <c r="F188" t="s">
        <v>1598</v>
      </c>
      <c r="H188">
        <v>75.805058200000005</v>
      </c>
      <c r="I188">
        <v>-101.0873095</v>
      </c>
      <c r="J188" s="1" t="str">
        <f t="shared" si="26"/>
        <v>NGR bulk stream sediment</v>
      </c>
      <c r="K188" s="1" t="str">
        <f t="shared" si="27"/>
        <v>-230 mesh (63 µm) (Bathurst Is., 1996)</v>
      </c>
      <c r="L188">
        <v>2</v>
      </c>
      <c r="M188" t="s">
        <v>1460</v>
      </c>
      <c r="N188">
        <v>187</v>
      </c>
      <c r="O188">
        <v>1</v>
      </c>
      <c r="P188" t="s">
        <v>89</v>
      </c>
      <c r="Q188" t="s">
        <v>56</v>
      </c>
      <c r="R188" t="s">
        <v>256</v>
      </c>
      <c r="S188" t="s">
        <v>912</v>
      </c>
      <c r="T188" t="s">
        <v>91</v>
      </c>
      <c r="U188" t="s">
        <v>60</v>
      </c>
      <c r="V188" t="s">
        <v>185</v>
      </c>
      <c r="W188" t="s">
        <v>67</v>
      </c>
      <c r="X188" t="s">
        <v>91</v>
      </c>
      <c r="Y188" t="s">
        <v>1599</v>
      </c>
      <c r="Z188" t="s">
        <v>99</v>
      </c>
      <c r="AA188" t="s">
        <v>64</v>
      </c>
      <c r="AB188" t="s">
        <v>56</v>
      </c>
      <c r="AC188" t="s">
        <v>64</v>
      </c>
      <c r="AD188" t="s">
        <v>314</v>
      </c>
      <c r="AE188" t="s">
        <v>143</v>
      </c>
      <c r="AF188" t="s">
        <v>116</v>
      </c>
      <c r="AG188" t="s">
        <v>479</v>
      </c>
      <c r="AH188" t="s">
        <v>131</v>
      </c>
      <c r="AI188" t="s">
        <v>70</v>
      </c>
      <c r="AJ188" t="s">
        <v>1435</v>
      </c>
      <c r="AK188" t="s">
        <v>72</v>
      </c>
      <c r="AL188" t="s">
        <v>73</v>
      </c>
      <c r="AM188" t="s">
        <v>150</v>
      </c>
      <c r="AN188" t="s">
        <v>125</v>
      </c>
      <c r="AO188" t="s">
        <v>64</v>
      </c>
      <c r="AP188" t="s">
        <v>266</v>
      </c>
      <c r="AQ188" t="s">
        <v>78</v>
      </c>
      <c r="AR188" t="s">
        <v>166</v>
      </c>
      <c r="AS188" t="s">
        <v>274</v>
      </c>
      <c r="AT188" t="s">
        <v>313</v>
      </c>
      <c r="AU188" t="s">
        <v>81</v>
      </c>
      <c r="AV188" t="s">
        <v>230</v>
      </c>
      <c r="AW188" t="s">
        <v>145</v>
      </c>
      <c r="AX188" t="s">
        <v>175</v>
      </c>
      <c r="AY188" t="s">
        <v>1600</v>
      </c>
    </row>
    <row r="189" spans="1:51" hidden="1" x14ac:dyDescent="0.3">
      <c r="A189" t="s">
        <v>1601</v>
      </c>
      <c r="B189" t="s">
        <v>1602</v>
      </c>
      <c r="C189" s="1" t="str">
        <f t="shared" si="15"/>
        <v>21:0868</v>
      </c>
      <c r="D189" s="1" t="str">
        <f t="shared" si="25"/>
        <v>21:0245</v>
      </c>
      <c r="E189" t="s">
        <v>1603</v>
      </c>
      <c r="F189" t="s">
        <v>1604</v>
      </c>
      <c r="H189">
        <v>75.817614199999994</v>
      </c>
      <c r="I189">
        <v>-100.9852573</v>
      </c>
      <c r="J189" s="1" t="str">
        <f t="shared" si="26"/>
        <v>NGR bulk stream sediment</v>
      </c>
      <c r="K189" s="1" t="str">
        <f t="shared" si="27"/>
        <v>-230 mesh (63 µm) (Bathurst Is., 1996)</v>
      </c>
      <c r="L189">
        <v>2</v>
      </c>
      <c r="M189" t="s">
        <v>1466</v>
      </c>
      <c r="N189">
        <v>188</v>
      </c>
      <c r="O189">
        <v>1</v>
      </c>
      <c r="P189" t="s">
        <v>91</v>
      </c>
      <c r="Q189" t="s">
        <v>56</v>
      </c>
      <c r="R189" t="s">
        <v>299</v>
      </c>
      <c r="S189" t="s">
        <v>201</v>
      </c>
      <c r="T189" t="s">
        <v>60</v>
      </c>
      <c r="U189" t="s">
        <v>91</v>
      </c>
      <c r="V189" t="s">
        <v>185</v>
      </c>
      <c r="W189" t="s">
        <v>59</v>
      </c>
      <c r="X189" t="s">
        <v>91</v>
      </c>
      <c r="Y189" t="s">
        <v>222</v>
      </c>
      <c r="Z189" t="s">
        <v>254</v>
      </c>
      <c r="AA189" t="s">
        <v>64</v>
      </c>
      <c r="AB189" t="s">
        <v>56</v>
      </c>
      <c r="AC189" t="s">
        <v>60</v>
      </c>
      <c r="AD189" t="s">
        <v>301</v>
      </c>
      <c r="AE189" t="s">
        <v>143</v>
      </c>
      <c r="AF189" t="s">
        <v>221</v>
      </c>
      <c r="AG189" t="s">
        <v>1512</v>
      </c>
      <c r="AH189" t="s">
        <v>434</v>
      </c>
      <c r="AI189" t="s">
        <v>70</v>
      </c>
      <c r="AJ189" t="s">
        <v>1435</v>
      </c>
      <c r="AK189" t="s">
        <v>72</v>
      </c>
      <c r="AL189" t="s">
        <v>230</v>
      </c>
      <c r="AM189" t="s">
        <v>423</v>
      </c>
      <c r="AN189" t="s">
        <v>580</v>
      </c>
      <c r="AO189" t="s">
        <v>64</v>
      </c>
      <c r="AP189" t="s">
        <v>438</v>
      </c>
      <c r="AQ189" t="s">
        <v>80</v>
      </c>
      <c r="AR189" t="s">
        <v>324</v>
      </c>
      <c r="AS189" t="s">
        <v>171</v>
      </c>
      <c r="AT189" t="s">
        <v>242</v>
      </c>
      <c r="AU189" t="s">
        <v>130</v>
      </c>
      <c r="AV189" t="s">
        <v>230</v>
      </c>
      <c r="AW189" t="s">
        <v>145</v>
      </c>
      <c r="AX189" t="s">
        <v>232</v>
      </c>
      <c r="AY189" t="s">
        <v>1605</v>
      </c>
    </row>
    <row r="190" spans="1:51" hidden="1" x14ac:dyDescent="0.3">
      <c r="A190" t="s">
        <v>1606</v>
      </c>
      <c r="B190" t="s">
        <v>1607</v>
      </c>
      <c r="C190" s="1" t="str">
        <f t="shared" si="15"/>
        <v>21:0868</v>
      </c>
      <c r="D190" s="1" t="str">
        <f t="shared" si="25"/>
        <v>21:0245</v>
      </c>
      <c r="E190" t="s">
        <v>1608</v>
      </c>
      <c r="F190" t="s">
        <v>1609</v>
      </c>
      <c r="H190">
        <v>75.633141100000003</v>
      </c>
      <c r="I190">
        <v>-101.31689900000001</v>
      </c>
      <c r="J190" s="1" t="str">
        <f t="shared" si="26"/>
        <v>NGR bulk stream sediment</v>
      </c>
      <c r="K190" s="1" t="str">
        <f t="shared" si="27"/>
        <v>-230 mesh (63 µm) (Bathurst Is., 1996)</v>
      </c>
      <c r="L190">
        <v>2</v>
      </c>
      <c r="M190" t="s">
        <v>1485</v>
      </c>
      <c r="N190">
        <v>189</v>
      </c>
      <c r="O190">
        <v>1</v>
      </c>
      <c r="P190" t="s">
        <v>89</v>
      </c>
      <c r="Q190" t="s">
        <v>56</v>
      </c>
      <c r="R190" t="s">
        <v>130</v>
      </c>
      <c r="S190" t="s">
        <v>323</v>
      </c>
      <c r="T190" t="s">
        <v>174</v>
      </c>
      <c r="U190" t="s">
        <v>64</v>
      </c>
      <c r="V190" t="s">
        <v>91</v>
      </c>
      <c r="W190" t="s">
        <v>124</v>
      </c>
      <c r="X190" t="s">
        <v>64</v>
      </c>
      <c r="Y190" t="s">
        <v>449</v>
      </c>
      <c r="Z190" t="s">
        <v>118</v>
      </c>
      <c r="AA190" t="s">
        <v>64</v>
      </c>
      <c r="AB190" t="s">
        <v>56</v>
      </c>
      <c r="AC190" t="s">
        <v>271</v>
      </c>
      <c r="AD190" t="s">
        <v>1461</v>
      </c>
      <c r="AE190" t="s">
        <v>143</v>
      </c>
      <c r="AF190" t="s">
        <v>190</v>
      </c>
      <c r="AG190" t="s">
        <v>167</v>
      </c>
      <c r="AH190" t="s">
        <v>91</v>
      </c>
      <c r="AI190" t="s">
        <v>70</v>
      </c>
      <c r="AJ190" t="s">
        <v>1435</v>
      </c>
      <c r="AK190" t="s">
        <v>72</v>
      </c>
      <c r="AL190" t="s">
        <v>152</v>
      </c>
      <c r="AM190" t="s">
        <v>313</v>
      </c>
      <c r="AN190" t="s">
        <v>153</v>
      </c>
      <c r="AO190" t="s">
        <v>64</v>
      </c>
      <c r="AP190" t="s">
        <v>369</v>
      </c>
      <c r="AQ190" t="s">
        <v>190</v>
      </c>
      <c r="AR190" t="s">
        <v>80</v>
      </c>
      <c r="AS190" t="s">
        <v>149</v>
      </c>
      <c r="AT190" t="s">
        <v>225</v>
      </c>
      <c r="AU190" t="s">
        <v>175</v>
      </c>
      <c r="AV190" t="s">
        <v>73</v>
      </c>
      <c r="AW190" t="s">
        <v>153</v>
      </c>
      <c r="AX190" t="s">
        <v>842</v>
      </c>
      <c r="AY190" t="s">
        <v>1610</v>
      </c>
    </row>
    <row r="191" spans="1:51" hidden="1" x14ac:dyDescent="0.3">
      <c r="A191" t="s">
        <v>1611</v>
      </c>
      <c r="B191" t="s">
        <v>1612</v>
      </c>
      <c r="C191" s="1" t="str">
        <f t="shared" si="15"/>
        <v>21:0868</v>
      </c>
      <c r="D191" s="1" t="str">
        <f t="shared" si="25"/>
        <v>21:0245</v>
      </c>
      <c r="E191" t="s">
        <v>1613</v>
      </c>
      <c r="F191" t="s">
        <v>1614</v>
      </c>
      <c r="H191">
        <v>75.617435799999996</v>
      </c>
      <c r="I191">
        <v>-101.3353918</v>
      </c>
      <c r="J191" s="1" t="str">
        <f t="shared" si="26"/>
        <v>NGR bulk stream sediment</v>
      </c>
      <c r="K191" s="1" t="str">
        <f t="shared" si="27"/>
        <v>-230 mesh (63 µm) (Bathurst Is., 1996)</v>
      </c>
      <c r="L191">
        <v>2</v>
      </c>
      <c r="M191" t="s">
        <v>1492</v>
      </c>
      <c r="N191">
        <v>190</v>
      </c>
      <c r="O191">
        <v>1</v>
      </c>
      <c r="P191" t="s">
        <v>89</v>
      </c>
      <c r="Q191" t="s">
        <v>56</v>
      </c>
      <c r="R191" t="s">
        <v>173</v>
      </c>
      <c r="S191" t="s">
        <v>1124</v>
      </c>
      <c r="T191" t="s">
        <v>435</v>
      </c>
      <c r="U191" t="s">
        <v>60</v>
      </c>
      <c r="V191" t="s">
        <v>113</v>
      </c>
      <c r="W191" t="s">
        <v>170</v>
      </c>
      <c r="X191" t="s">
        <v>60</v>
      </c>
      <c r="Y191" t="s">
        <v>1615</v>
      </c>
      <c r="Z191" t="s">
        <v>149</v>
      </c>
      <c r="AA191" t="s">
        <v>64</v>
      </c>
      <c r="AB191" t="s">
        <v>56</v>
      </c>
      <c r="AC191" t="s">
        <v>64</v>
      </c>
      <c r="AD191" t="s">
        <v>1569</v>
      </c>
      <c r="AE191" t="s">
        <v>143</v>
      </c>
      <c r="AF191" t="s">
        <v>241</v>
      </c>
      <c r="AG191" t="s">
        <v>144</v>
      </c>
      <c r="AH191" t="s">
        <v>434</v>
      </c>
      <c r="AI191" t="s">
        <v>70</v>
      </c>
      <c r="AJ191" t="s">
        <v>1435</v>
      </c>
      <c r="AK191" t="s">
        <v>72</v>
      </c>
      <c r="AL191" t="s">
        <v>258</v>
      </c>
      <c r="AM191" t="s">
        <v>75</v>
      </c>
      <c r="AN191" t="s">
        <v>125</v>
      </c>
      <c r="AO191" t="s">
        <v>64</v>
      </c>
      <c r="AP191" t="s">
        <v>241</v>
      </c>
      <c r="AQ191" t="s">
        <v>325</v>
      </c>
      <c r="AR191" t="s">
        <v>342</v>
      </c>
      <c r="AS191" t="s">
        <v>311</v>
      </c>
      <c r="AT191" t="s">
        <v>100</v>
      </c>
      <c r="AU191" t="s">
        <v>488</v>
      </c>
      <c r="AV191" t="s">
        <v>271</v>
      </c>
      <c r="AW191" t="s">
        <v>76</v>
      </c>
      <c r="AX191" t="s">
        <v>704</v>
      </c>
      <c r="AY191" t="s">
        <v>1616</v>
      </c>
    </row>
    <row r="192" spans="1:51" hidden="1" x14ac:dyDescent="0.3">
      <c r="A192" t="s">
        <v>1617</v>
      </c>
      <c r="B192" t="s">
        <v>1618</v>
      </c>
      <c r="C192" s="1" t="str">
        <f t="shared" si="15"/>
        <v>21:0868</v>
      </c>
      <c r="D192" s="1" t="str">
        <f t="shared" si="25"/>
        <v>21:0245</v>
      </c>
      <c r="E192" t="s">
        <v>1619</v>
      </c>
      <c r="F192" t="s">
        <v>1620</v>
      </c>
      <c r="H192">
        <v>75.613872400000005</v>
      </c>
      <c r="I192">
        <v>-101.564548</v>
      </c>
      <c r="J192" s="1" t="str">
        <f t="shared" si="26"/>
        <v>NGR bulk stream sediment</v>
      </c>
      <c r="K192" s="1" t="str">
        <f t="shared" si="27"/>
        <v>-230 mesh (63 µm) (Bathurst Is., 1996)</v>
      </c>
      <c r="L192">
        <v>2</v>
      </c>
      <c r="M192" t="s">
        <v>1498</v>
      </c>
      <c r="N192">
        <v>191</v>
      </c>
      <c r="O192">
        <v>1</v>
      </c>
      <c r="P192" t="s">
        <v>89</v>
      </c>
      <c r="Q192" t="s">
        <v>56</v>
      </c>
      <c r="R192" t="s">
        <v>145</v>
      </c>
      <c r="S192" t="s">
        <v>828</v>
      </c>
      <c r="T192" t="s">
        <v>125</v>
      </c>
      <c r="U192" t="s">
        <v>64</v>
      </c>
      <c r="V192" t="s">
        <v>185</v>
      </c>
      <c r="W192" t="s">
        <v>166</v>
      </c>
      <c r="X192" t="s">
        <v>60</v>
      </c>
      <c r="Y192" t="s">
        <v>239</v>
      </c>
      <c r="Z192" t="s">
        <v>63</v>
      </c>
      <c r="AA192" t="s">
        <v>64</v>
      </c>
      <c r="AB192" t="s">
        <v>56</v>
      </c>
      <c r="AC192" t="s">
        <v>76</v>
      </c>
      <c r="AD192" t="s">
        <v>353</v>
      </c>
      <c r="AE192" t="s">
        <v>143</v>
      </c>
      <c r="AF192" t="s">
        <v>78</v>
      </c>
      <c r="AG192" t="s">
        <v>175</v>
      </c>
      <c r="AH192" t="s">
        <v>168</v>
      </c>
      <c r="AI192" t="s">
        <v>70</v>
      </c>
      <c r="AJ192" t="s">
        <v>1435</v>
      </c>
      <c r="AK192" t="s">
        <v>72</v>
      </c>
      <c r="AL192" t="s">
        <v>73</v>
      </c>
      <c r="AM192" t="s">
        <v>270</v>
      </c>
      <c r="AN192" t="s">
        <v>60</v>
      </c>
      <c r="AO192" t="s">
        <v>64</v>
      </c>
      <c r="AP192" t="s">
        <v>192</v>
      </c>
      <c r="AQ192" t="s">
        <v>274</v>
      </c>
      <c r="AR192" t="s">
        <v>59</v>
      </c>
      <c r="AS192" t="s">
        <v>336</v>
      </c>
      <c r="AT192" t="s">
        <v>123</v>
      </c>
      <c r="AU192" t="s">
        <v>258</v>
      </c>
      <c r="AV192" t="s">
        <v>175</v>
      </c>
      <c r="AW192" t="s">
        <v>125</v>
      </c>
      <c r="AX192" t="s">
        <v>177</v>
      </c>
      <c r="AY192" t="s">
        <v>1621</v>
      </c>
    </row>
    <row r="193" spans="1:51" hidden="1" x14ac:dyDescent="0.3">
      <c r="A193" t="s">
        <v>1622</v>
      </c>
      <c r="B193" t="s">
        <v>1623</v>
      </c>
      <c r="C193" s="1" t="str">
        <f t="shared" si="15"/>
        <v>21:0868</v>
      </c>
      <c r="D193" s="1" t="str">
        <f t="shared" si="25"/>
        <v>21:0245</v>
      </c>
      <c r="E193" t="s">
        <v>1624</v>
      </c>
      <c r="F193" t="s">
        <v>1625</v>
      </c>
      <c r="H193">
        <v>75.611628499999995</v>
      </c>
      <c r="I193">
        <v>-101.6376235</v>
      </c>
      <c r="J193" s="1" t="str">
        <f t="shared" si="26"/>
        <v>NGR bulk stream sediment</v>
      </c>
      <c r="K193" s="1" t="str">
        <f t="shared" si="27"/>
        <v>-230 mesh (63 µm) (Bathurst Is., 1996)</v>
      </c>
      <c r="L193">
        <v>2</v>
      </c>
      <c r="M193" t="s">
        <v>1626</v>
      </c>
      <c r="N193">
        <v>192</v>
      </c>
      <c r="O193">
        <v>1</v>
      </c>
      <c r="P193" t="s">
        <v>91</v>
      </c>
      <c r="Q193" t="s">
        <v>56</v>
      </c>
      <c r="R193" t="s">
        <v>176</v>
      </c>
      <c r="S193" t="s">
        <v>437</v>
      </c>
      <c r="T193" t="s">
        <v>212</v>
      </c>
      <c r="U193" t="s">
        <v>64</v>
      </c>
      <c r="V193" t="s">
        <v>185</v>
      </c>
      <c r="W193" t="s">
        <v>370</v>
      </c>
      <c r="X193" t="s">
        <v>271</v>
      </c>
      <c r="Y193" t="s">
        <v>1627</v>
      </c>
      <c r="Z193" t="s">
        <v>94</v>
      </c>
      <c r="AA193" t="s">
        <v>64</v>
      </c>
      <c r="AB193" t="s">
        <v>56</v>
      </c>
      <c r="AC193" t="s">
        <v>60</v>
      </c>
      <c r="AD193" t="s">
        <v>746</v>
      </c>
      <c r="AE193" t="s">
        <v>143</v>
      </c>
      <c r="AF193" t="s">
        <v>78</v>
      </c>
      <c r="AG193" t="s">
        <v>479</v>
      </c>
      <c r="AH193" t="s">
        <v>168</v>
      </c>
      <c r="AI193" t="s">
        <v>70</v>
      </c>
      <c r="AJ193" t="s">
        <v>1435</v>
      </c>
      <c r="AK193" t="s">
        <v>72</v>
      </c>
      <c r="AL193" t="s">
        <v>152</v>
      </c>
      <c r="AM193" t="s">
        <v>270</v>
      </c>
      <c r="AN193" t="s">
        <v>580</v>
      </c>
      <c r="AO193" t="s">
        <v>64</v>
      </c>
      <c r="AP193" t="s">
        <v>772</v>
      </c>
      <c r="AQ193" t="s">
        <v>160</v>
      </c>
      <c r="AR193" t="s">
        <v>128</v>
      </c>
      <c r="AS193" t="s">
        <v>55</v>
      </c>
      <c r="AT193" t="s">
        <v>123</v>
      </c>
      <c r="AU193" t="s">
        <v>258</v>
      </c>
      <c r="AV193" t="s">
        <v>175</v>
      </c>
      <c r="AW193" t="s">
        <v>176</v>
      </c>
      <c r="AX193" t="s">
        <v>558</v>
      </c>
      <c r="AY193" t="s">
        <v>1628</v>
      </c>
    </row>
    <row r="194" spans="1:51" hidden="1" x14ac:dyDescent="0.3">
      <c r="A194" t="s">
        <v>1629</v>
      </c>
      <c r="B194" t="s">
        <v>1630</v>
      </c>
      <c r="C194" s="1" t="str">
        <f t="shared" ref="C194:C257" si="28">HYPERLINK("http://geochem.nrcan.gc.ca/cdogs/content/bdl/bdl210868_e.htm", "21:0868")</f>
        <v>21:0868</v>
      </c>
      <c r="D194" s="1" t="str">
        <f t="shared" si="25"/>
        <v>21:0245</v>
      </c>
      <c r="E194" t="s">
        <v>1624</v>
      </c>
      <c r="F194" t="s">
        <v>1631</v>
      </c>
      <c r="H194">
        <v>75.611628499999995</v>
      </c>
      <c r="I194">
        <v>-101.6376235</v>
      </c>
      <c r="J194" s="1" t="str">
        <f t="shared" si="26"/>
        <v>NGR bulk stream sediment</v>
      </c>
      <c r="K194" s="1" t="str">
        <f t="shared" si="27"/>
        <v>-230 mesh (63 µm) (Bathurst Is., 1996)</v>
      </c>
      <c r="L194">
        <v>2</v>
      </c>
      <c r="M194" t="s">
        <v>1632</v>
      </c>
      <c r="N194">
        <v>193</v>
      </c>
      <c r="O194">
        <v>1</v>
      </c>
      <c r="P194" t="s">
        <v>89</v>
      </c>
      <c r="Q194" t="s">
        <v>56</v>
      </c>
      <c r="R194" t="s">
        <v>256</v>
      </c>
      <c r="S194" t="s">
        <v>1107</v>
      </c>
      <c r="T194" t="s">
        <v>358</v>
      </c>
      <c r="U194" t="s">
        <v>64</v>
      </c>
      <c r="V194" t="s">
        <v>149</v>
      </c>
      <c r="W194" t="s">
        <v>401</v>
      </c>
      <c r="X194" t="s">
        <v>60</v>
      </c>
      <c r="Y194" t="s">
        <v>1096</v>
      </c>
      <c r="Z194" t="s">
        <v>63</v>
      </c>
      <c r="AA194" t="s">
        <v>64</v>
      </c>
      <c r="AB194" t="s">
        <v>56</v>
      </c>
      <c r="AC194" t="s">
        <v>271</v>
      </c>
      <c r="AD194" t="s">
        <v>322</v>
      </c>
      <c r="AE194" t="s">
        <v>415</v>
      </c>
      <c r="AF194" t="s">
        <v>166</v>
      </c>
      <c r="AG194" t="s">
        <v>175</v>
      </c>
      <c r="AH194" t="s">
        <v>368</v>
      </c>
      <c r="AI194" t="s">
        <v>70</v>
      </c>
      <c r="AJ194" t="s">
        <v>1435</v>
      </c>
      <c r="AK194" t="s">
        <v>72</v>
      </c>
      <c r="AL194" t="s">
        <v>81</v>
      </c>
      <c r="AM194" t="s">
        <v>150</v>
      </c>
      <c r="AN194" t="s">
        <v>358</v>
      </c>
      <c r="AO194" t="s">
        <v>64</v>
      </c>
      <c r="AP194" t="s">
        <v>961</v>
      </c>
      <c r="AQ194" t="s">
        <v>78</v>
      </c>
      <c r="AR194" t="s">
        <v>209</v>
      </c>
      <c r="AS194" t="s">
        <v>124</v>
      </c>
      <c r="AT194" t="s">
        <v>265</v>
      </c>
      <c r="AU194" t="s">
        <v>488</v>
      </c>
      <c r="AV194" t="s">
        <v>230</v>
      </c>
      <c r="AW194" t="s">
        <v>123</v>
      </c>
      <c r="AX194" t="s">
        <v>539</v>
      </c>
      <c r="AY194" t="s">
        <v>1633</v>
      </c>
    </row>
    <row r="195" spans="1:51" hidden="1" x14ac:dyDescent="0.3">
      <c r="A195" t="s">
        <v>1634</v>
      </c>
      <c r="B195" t="s">
        <v>1635</v>
      </c>
      <c r="C195" s="1" t="str">
        <f t="shared" si="28"/>
        <v>21:0868</v>
      </c>
      <c r="D195" s="1" t="str">
        <f t="shared" si="25"/>
        <v>21:0245</v>
      </c>
      <c r="E195" t="s">
        <v>1636</v>
      </c>
      <c r="F195" t="s">
        <v>1637</v>
      </c>
      <c r="H195">
        <v>75.599587099999994</v>
      </c>
      <c r="I195">
        <v>-101.7135626</v>
      </c>
      <c r="J195" s="1" t="str">
        <f t="shared" si="26"/>
        <v>NGR bulk stream sediment</v>
      </c>
      <c r="K195" s="1" t="str">
        <f t="shared" si="27"/>
        <v>-230 mesh (63 µm) (Bathurst Is., 1996)</v>
      </c>
      <c r="L195">
        <v>2</v>
      </c>
      <c r="M195" t="s">
        <v>1504</v>
      </c>
      <c r="N195">
        <v>194</v>
      </c>
      <c r="O195">
        <v>1</v>
      </c>
      <c r="P195" t="s">
        <v>89</v>
      </c>
      <c r="Q195" t="s">
        <v>56</v>
      </c>
      <c r="R195" t="s">
        <v>592</v>
      </c>
      <c r="S195" t="s">
        <v>1211</v>
      </c>
      <c r="T195" t="s">
        <v>580</v>
      </c>
      <c r="U195" t="s">
        <v>64</v>
      </c>
      <c r="V195" t="s">
        <v>75</v>
      </c>
      <c r="W195" t="s">
        <v>192</v>
      </c>
      <c r="X195" t="s">
        <v>271</v>
      </c>
      <c r="Y195" t="s">
        <v>1599</v>
      </c>
      <c r="Z195" t="s">
        <v>118</v>
      </c>
      <c r="AA195" t="s">
        <v>64</v>
      </c>
      <c r="AB195" t="s">
        <v>56</v>
      </c>
      <c r="AC195" t="s">
        <v>64</v>
      </c>
      <c r="AD195" t="s">
        <v>353</v>
      </c>
      <c r="AE195" t="s">
        <v>143</v>
      </c>
      <c r="AF195" t="s">
        <v>382</v>
      </c>
      <c r="AG195" t="s">
        <v>167</v>
      </c>
      <c r="AH195" t="s">
        <v>282</v>
      </c>
      <c r="AI195" t="s">
        <v>70</v>
      </c>
      <c r="AJ195" t="s">
        <v>1435</v>
      </c>
      <c r="AK195" t="s">
        <v>72</v>
      </c>
      <c r="AL195" t="s">
        <v>73</v>
      </c>
      <c r="AM195" t="s">
        <v>270</v>
      </c>
      <c r="AN195" t="s">
        <v>153</v>
      </c>
      <c r="AO195" t="s">
        <v>60</v>
      </c>
      <c r="AP195" t="s">
        <v>918</v>
      </c>
      <c r="AQ195" t="s">
        <v>160</v>
      </c>
      <c r="AR195" t="s">
        <v>128</v>
      </c>
      <c r="AS195" t="s">
        <v>57</v>
      </c>
      <c r="AT195" t="s">
        <v>123</v>
      </c>
      <c r="AU195" t="s">
        <v>271</v>
      </c>
      <c r="AV195" t="s">
        <v>175</v>
      </c>
      <c r="AW195" t="s">
        <v>125</v>
      </c>
      <c r="AX195" t="s">
        <v>1434</v>
      </c>
      <c r="AY195" t="s">
        <v>1638</v>
      </c>
    </row>
    <row r="196" spans="1:51" hidden="1" x14ac:dyDescent="0.3">
      <c r="A196" t="s">
        <v>1639</v>
      </c>
      <c r="B196" t="s">
        <v>1640</v>
      </c>
      <c r="C196" s="1" t="str">
        <f t="shared" si="28"/>
        <v>21:0868</v>
      </c>
      <c r="D196" s="1" t="str">
        <f t="shared" si="25"/>
        <v>21:0245</v>
      </c>
      <c r="E196" t="s">
        <v>1641</v>
      </c>
      <c r="F196" t="s">
        <v>1642</v>
      </c>
      <c r="H196">
        <v>75.5625426</v>
      </c>
      <c r="I196">
        <v>-101.9875682</v>
      </c>
      <c r="J196" s="1" t="str">
        <f t="shared" si="26"/>
        <v>NGR bulk stream sediment</v>
      </c>
      <c r="K196" s="1" t="str">
        <f t="shared" si="27"/>
        <v>-230 mesh (63 µm) (Bathurst Is., 1996)</v>
      </c>
      <c r="L196">
        <v>2</v>
      </c>
      <c r="M196" t="s">
        <v>1511</v>
      </c>
      <c r="N196">
        <v>195</v>
      </c>
      <c r="O196">
        <v>1</v>
      </c>
      <c r="P196" t="s">
        <v>89</v>
      </c>
      <c r="Q196" t="s">
        <v>56</v>
      </c>
      <c r="R196" t="s">
        <v>151</v>
      </c>
      <c r="S196" t="s">
        <v>685</v>
      </c>
      <c r="T196" t="s">
        <v>125</v>
      </c>
      <c r="U196" t="s">
        <v>64</v>
      </c>
      <c r="V196" t="s">
        <v>76</v>
      </c>
      <c r="W196" t="s">
        <v>298</v>
      </c>
      <c r="X196" t="s">
        <v>64</v>
      </c>
      <c r="Y196" t="s">
        <v>1643</v>
      </c>
      <c r="Z196" t="s">
        <v>185</v>
      </c>
      <c r="AA196" t="s">
        <v>64</v>
      </c>
      <c r="AB196" t="s">
        <v>56</v>
      </c>
      <c r="AC196" t="s">
        <v>76</v>
      </c>
      <c r="AD196" t="s">
        <v>1644</v>
      </c>
      <c r="AE196" t="s">
        <v>143</v>
      </c>
      <c r="AF196" t="s">
        <v>149</v>
      </c>
      <c r="AG196" t="s">
        <v>167</v>
      </c>
      <c r="AH196" t="s">
        <v>251</v>
      </c>
      <c r="AI196" t="s">
        <v>70</v>
      </c>
      <c r="AJ196" t="s">
        <v>1435</v>
      </c>
      <c r="AK196" t="s">
        <v>72</v>
      </c>
      <c r="AL196" t="s">
        <v>73</v>
      </c>
      <c r="AM196" t="s">
        <v>168</v>
      </c>
      <c r="AN196" t="s">
        <v>327</v>
      </c>
      <c r="AO196" t="s">
        <v>64</v>
      </c>
      <c r="AP196" t="s">
        <v>369</v>
      </c>
      <c r="AQ196" t="s">
        <v>140</v>
      </c>
      <c r="AR196" t="s">
        <v>273</v>
      </c>
      <c r="AS196" t="s">
        <v>190</v>
      </c>
      <c r="AT196" t="s">
        <v>126</v>
      </c>
      <c r="AU196" t="s">
        <v>174</v>
      </c>
      <c r="AV196" t="s">
        <v>73</v>
      </c>
      <c r="AW196" t="s">
        <v>125</v>
      </c>
      <c r="AX196" t="s">
        <v>177</v>
      </c>
      <c r="AY196" t="s">
        <v>1645</v>
      </c>
    </row>
    <row r="197" spans="1:51" hidden="1" x14ac:dyDescent="0.3">
      <c r="A197" t="s">
        <v>1646</v>
      </c>
      <c r="B197" t="s">
        <v>1647</v>
      </c>
      <c r="C197" s="1" t="str">
        <f t="shared" si="28"/>
        <v>21:0868</v>
      </c>
      <c r="D197" s="1" t="str">
        <f t="shared" si="25"/>
        <v>21:0245</v>
      </c>
      <c r="E197" t="s">
        <v>1648</v>
      </c>
      <c r="F197" t="s">
        <v>1649</v>
      </c>
      <c r="H197">
        <v>75.563472500000003</v>
      </c>
      <c r="I197">
        <v>-102.0519048</v>
      </c>
      <c r="J197" s="1" t="str">
        <f t="shared" si="26"/>
        <v>NGR bulk stream sediment</v>
      </c>
      <c r="K197" s="1" t="str">
        <f t="shared" si="27"/>
        <v>-230 mesh (63 µm) (Bathurst Is., 1996)</v>
      </c>
      <c r="L197">
        <v>2</v>
      </c>
      <c r="M197" t="s">
        <v>1518</v>
      </c>
      <c r="N197">
        <v>196</v>
      </c>
      <c r="O197">
        <v>1</v>
      </c>
      <c r="P197" t="s">
        <v>89</v>
      </c>
      <c r="Q197" t="s">
        <v>56</v>
      </c>
      <c r="R197" t="s">
        <v>435</v>
      </c>
      <c r="S197" t="s">
        <v>828</v>
      </c>
      <c r="T197" t="s">
        <v>151</v>
      </c>
      <c r="U197" t="s">
        <v>64</v>
      </c>
      <c r="V197" t="s">
        <v>63</v>
      </c>
      <c r="W197" t="s">
        <v>289</v>
      </c>
      <c r="X197" t="s">
        <v>271</v>
      </c>
      <c r="Y197" t="s">
        <v>1650</v>
      </c>
      <c r="Z197" t="s">
        <v>94</v>
      </c>
      <c r="AA197" t="s">
        <v>64</v>
      </c>
      <c r="AB197" t="s">
        <v>56</v>
      </c>
      <c r="AC197" t="s">
        <v>64</v>
      </c>
      <c r="AD197" t="s">
        <v>142</v>
      </c>
      <c r="AE197" t="s">
        <v>143</v>
      </c>
      <c r="AF197" t="s">
        <v>356</v>
      </c>
      <c r="AG197" t="s">
        <v>479</v>
      </c>
      <c r="AH197" t="s">
        <v>307</v>
      </c>
      <c r="AI197" t="s">
        <v>70</v>
      </c>
      <c r="AJ197" t="s">
        <v>1435</v>
      </c>
      <c r="AK197" t="s">
        <v>72</v>
      </c>
      <c r="AL197" t="s">
        <v>174</v>
      </c>
      <c r="AM197" t="s">
        <v>434</v>
      </c>
      <c r="AN197" t="s">
        <v>327</v>
      </c>
      <c r="AO197" t="s">
        <v>64</v>
      </c>
      <c r="AP197" t="s">
        <v>170</v>
      </c>
      <c r="AQ197" t="s">
        <v>140</v>
      </c>
      <c r="AR197" t="s">
        <v>172</v>
      </c>
      <c r="AS197" t="s">
        <v>105</v>
      </c>
      <c r="AT197" t="s">
        <v>145</v>
      </c>
      <c r="AU197" t="s">
        <v>258</v>
      </c>
      <c r="AV197" t="s">
        <v>152</v>
      </c>
      <c r="AW197" t="s">
        <v>176</v>
      </c>
      <c r="AX197" t="s">
        <v>177</v>
      </c>
      <c r="AY197" t="s">
        <v>1651</v>
      </c>
    </row>
    <row r="198" spans="1:51" hidden="1" x14ac:dyDescent="0.3">
      <c r="A198" t="s">
        <v>1652</v>
      </c>
      <c r="B198" t="s">
        <v>1653</v>
      </c>
      <c r="C198" s="1" t="str">
        <f t="shared" si="28"/>
        <v>21:0868</v>
      </c>
      <c r="D198" s="1" t="str">
        <f t="shared" si="25"/>
        <v>21:0245</v>
      </c>
      <c r="E198" t="s">
        <v>1654</v>
      </c>
      <c r="F198" t="s">
        <v>1655</v>
      </c>
      <c r="H198">
        <v>75.5614676</v>
      </c>
      <c r="I198">
        <v>-102.25968779999999</v>
      </c>
      <c r="J198" s="1" t="str">
        <f t="shared" si="26"/>
        <v>NGR bulk stream sediment</v>
      </c>
      <c r="K198" s="1" t="str">
        <f t="shared" si="27"/>
        <v>-230 mesh (63 µm) (Bathurst Is., 1996)</v>
      </c>
      <c r="L198">
        <v>2</v>
      </c>
      <c r="M198" t="s">
        <v>1524</v>
      </c>
      <c r="N198">
        <v>197</v>
      </c>
      <c r="O198">
        <v>1</v>
      </c>
      <c r="P198" t="s">
        <v>89</v>
      </c>
      <c r="Q198" t="s">
        <v>56</v>
      </c>
      <c r="R198" t="s">
        <v>118</v>
      </c>
      <c r="S198" t="s">
        <v>1107</v>
      </c>
      <c r="T198" t="s">
        <v>225</v>
      </c>
      <c r="U198" t="s">
        <v>64</v>
      </c>
      <c r="V198" t="s">
        <v>150</v>
      </c>
      <c r="W198" t="s">
        <v>206</v>
      </c>
      <c r="X198" t="s">
        <v>60</v>
      </c>
      <c r="Y198" t="s">
        <v>448</v>
      </c>
      <c r="Z198" t="s">
        <v>149</v>
      </c>
      <c r="AA198" t="s">
        <v>64</v>
      </c>
      <c r="AB198" t="s">
        <v>56</v>
      </c>
      <c r="AC198" t="s">
        <v>64</v>
      </c>
      <c r="AD198" t="s">
        <v>353</v>
      </c>
      <c r="AE198" t="s">
        <v>116</v>
      </c>
      <c r="AF198" t="s">
        <v>289</v>
      </c>
      <c r="AG198" t="s">
        <v>230</v>
      </c>
      <c r="AH198" t="s">
        <v>326</v>
      </c>
      <c r="AI198" t="s">
        <v>70</v>
      </c>
      <c r="AJ198" t="s">
        <v>1435</v>
      </c>
      <c r="AK198" t="s">
        <v>72</v>
      </c>
      <c r="AL198" t="s">
        <v>73</v>
      </c>
      <c r="AM198" t="s">
        <v>69</v>
      </c>
      <c r="AN198" t="s">
        <v>147</v>
      </c>
      <c r="AO198" t="s">
        <v>64</v>
      </c>
      <c r="AP198" t="s">
        <v>266</v>
      </c>
      <c r="AQ198" t="s">
        <v>541</v>
      </c>
      <c r="AR198" t="s">
        <v>266</v>
      </c>
      <c r="AS198" t="s">
        <v>382</v>
      </c>
      <c r="AT198" t="s">
        <v>307</v>
      </c>
      <c r="AU198" t="s">
        <v>488</v>
      </c>
      <c r="AV198" t="s">
        <v>271</v>
      </c>
      <c r="AW198" t="s">
        <v>76</v>
      </c>
      <c r="AX198" t="s">
        <v>591</v>
      </c>
      <c r="AY198" t="s">
        <v>1656</v>
      </c>
    </row>
    <row r="199" spans="1:51" hidden="1" x14ac:dyDescent="0.3">
      <c r="A199" t="s">
        <v>1657</v>
      </c>
      <c r="B199" t="s">
        <v>1658</v>
      </c>
      <c r="C199" s="1" t="str">
        <f t="shared" si="28"/>
        <v>21:0868</v>
      </c>
      <c r="D199" s="1" t="str">
        <f t="shared" si="25"/>
        <v>21:0245</v>
      </c>
      <c r="E199" t="s">
        <v>1659</v>
      </c>
      <c r="F199" t="s">
        <v>1660</v>
      </c>
      <c r="H199">
        <v>75.567674100000005</v>
      </c>
      <c r="I199">
        <v>-102.40177439999999</v>
      </c>
      <c r="J199" s="1" t="str">
        <f t="shared" si="26"/>
        <v>NGR bulk stream sediment</v>
      </c>
      <c r="K199" s="1" t="str">
        <f t="shared" si="27"/>
        <v>-230 mesh (63 µm) (Bathurst Is., 1996)</v>
      </c>
      <c r="L199">
        <v>2</v>
      </c>
      <c r="M199" t="s">
        <v>1537</v>
      </c>
      <c r="N199">
        <v>198</v>
      </c>
      <c r="O199">
        <v>1</v>
      </c>
      <c r="P199" t="s">
        <v>89</v>
      </c>
      <c r="Q199" t="s">
        <v>56</v>
      </c>
      <c r="R199" t="s">
        <v>91</v>
      </c>
      <c r="S199" t="s">
        <v>1159</v>
      </c>
      <c r="T199" t="s">
        <v>231</v>
      </c>
      <c r="U199" t="s">
        <v>64</v>
      </c>
      <c r="V199" t="s">
        <v>113</v>
      </c>
      <c r="W199" t="s">
        <v>370</v>
      </c>
      <c r="X199" t="s">
        <v>60</v>
      </c>
      <c r="Y199" t="s">
        <v>1661</v>
      </c>
      <c r="Z199" t="s">
        <v>150</v>
      </c>
      <c r="AA199" t="s">
        <v>64</v>
      </c>
      <c r="AB199" t="s">
        <v>56</v>
      </c>
      <c r="AC199" t="s">
        <v>64</v>
      </c>
      <c r="AD199" t="s">
        <v>297</v>
      </c>
      <c r="AE199" t="s">
        <v>143</v>
      </c>
      <c r="AF199" t="s">
        <v>78</v>
      </c>
      <c r="AG199" t="s">
        <v>479</v>
      </c>
      <c r="AH199" t="s">
        <v>300</v>
      </c>
      <c r="AI199" t="s">
        <v>70</v>
      </c>
      <c r="AJ199" t="s">
        <v>1435</v>
      </c>
      <c r="AK199" t="s">
        <v>72</v>
      </c>
      <c r="AL199" t="s">
        <v>152</v>
      </c>
      <c r="AM199" t="s">
        <v>334</v>
      </c>
      <c r="AN199" t="s">
        <v>327</v>
      </c>
      <c r="AO199" t="s">
        <v>64</v>
      </c>
      <c r="AP199" t="s">
        <v>369</v>
      </c>
      <c r="AQ199" t="s">
        <v>357</v>
      </c>
      <c r="AR199" t="s">
        <v>170</v>
      </c>
      <c r="AS199" t="s">
        <v>160</v>
      </c>
      <c r="AT199" t="s">
        <v>76</v>
      </c>
      <c r="AU199" t="s">
        <v>271</v>
      </c>
      <c r="AV199" t="s">
        <v>174</v>
      </c>
      <c r="AW199" t="s">
        <v>126</v>
      </c>
      <c r="AX199" t="s">
        <v>232</v>
      </c>
      <c r="AY199" t="s">
        <v>1662</v>
      </c>
    </row>
    <row r="200" spans="1:51" hidden="1" x14ac:dyDescent="0.3">
      <c r="A200" t="s">
        <v>1663</v>
      </c>
      <c r="B200" t="s">
        <v>1664</v>
      </c>
      <c r="C200" s="1" t="str">
        <f t="shared" si="28"/>
        <v>21:0868</v>
      </c>
      <c r="D200" s="1" t="str">
        <f t="shared" si="25"/>
        <v>21:0245</v>
      </c>
      <c r="E200" t="s">
        <v>1665</v>
      </c>
      <c r="F200" t="s">
        <v>1666</v>
      </c>
      <c r="H200">
        <v>75.534942299999997</v>
      </c>
      <c r="I200">
        <v>-102.5289071</v>
      </c>
      <c r="J200" s="1" t="str">
        <f t="shared" si="26"/>
        <v>NGR bulk stream sediment</v>
      </c>
      <c r="K200" s="1" t="str">
        <f t="shared" si="27"/>
        <v>-230 mesh (63 µm) (Bathurst Is., 1996)</v>
      </c>
      <c r="L200">
        <v>2</v>
      </c>
      <c r="M200" t="s">
        <v>1543</v>
      </c>
      <c r="N200">
        <v>199</v>
      </c>
      <c r="O200">
        <v>1</v>
      </c>
      <c r="P200" t="s">
        <v>91</v>
      </c>
      <c r="Q200" t="s">
        <v>56</v>
      </c>
      <c r="R200" t="s">
        <v>194</v>
      </c>
      <c r="S200" t="s">
        <v>1107</v>
      </c>
      <c r="T200" t="s">
        <v>358</v>
      </c>
      <c r="U200" t="s">
        <v>64</v>
      </c>
      <c r="V200" t="s">
        <v>254</v>
      </c>
      <c r="W200" t="s">
        <v>208</v>
      </c>
      <c r="X200" t="s">
        <v>60</v>
      </c>
      <c r="Y200" t="s">
        <v>1667</v>
      </c>
      <c r="Z200" t="s">
        <v>63</v>
      </c>
      <c r="AA200" t="s">
        <v>64</v>
      </c>
      <c r="AB200" t="s">
        <v>56</v>
      </c>
      <c r="AC200" t="s">
        <v>64</v>
      </c>
      <c r="AD200" t="s">
        <v>142</v>
      </c>
      <c r="AE200" t="s">
        <v>143</v>
      </c>
      <c r="AF200" t="s">
        <v>342</v>
      </c>
      <c r="AG200" t="s">
        <v>230</v>
      </c>
      <c r="AH200" t="s">
        <v>185</v>
      </c>
      <c r="AI200" t="s">
        <v>70</v>
      </c>
      <c r="AJ200" t="s">
        <v>1435</v>
      </c>
      <c r="AK200" t="s">
        <v>72</v>
      </c>
      <c r="AL200" t="s">
        <v>174</v>
      </c>
      <c r="AM200" t="s">
        <v>1111</v>
      </c>
      <c r="AN200" t="s">
        <v>151</v>
      </c>
      <c r="AO200" t="s">
        <v>64</v>
      </c>
      <c r="AP200" t="s">
        <v>285</v>
      </c>
      <c r="AQ200" t="s">
        <v>288</v>
      </c>
      <c r="AR200" t="s">
        <v>170</v>
      </c>
      <c r="AS200" t="s">
        <v>140</v>
      </c>
      <c r="AT200" t="s">
        <v>76</v>
      </c>
      <c r="AU200" t="s">
        <v>130</v>
      </c>
      <c r="AV200" t="s">
        <v>152</v>
      </c>
      <c r="AW200" t="s">
        <v>358</v>
      </c>
      <c r="AX200" t="s">
        <v>383</v>
      </c>
      <c r="AY200" t="s">
        <v>1668</v>
      </c>
    </row>
    <row r="201" spans="1:51" hidden="1" x14ac:dyDescent="0.3">
      <c r="A201" t="s">
        <v>1669</v>
      </c>
      <c r="B201" t="s">
        <v>1670</v>
      </c>
      <c r="C201" s="1" t="str">
        <f t="shared" si="28"/>
        <v>21:0868</v>
      </c>
      <c r="D201" s="1" t="str">
        <f t="shared" si="25"/>
        <v>21:0245</v>
      </c>
      <c r="E201" t="s">
        <v>87</v>
      </c>
      <c r="F201" t="s">
        <v>1671</v>
      </c>
      <c r="H201">
        <v>75.6225685</v>
      </c>
      <c r="I201">
        <v>-102.322681</v>
      </c>
      <c r="J201" s="1" t="str">
        <f t="shared" si="26"/>
        <v>NGR bulk stream sediment</v>
      </c>
      <c r="K201" s="1" t="str">
        <f t="shared" si="27"/>
        <v>-230 mesh (63 µm) (Bathurst Is., 1996)</v>
      </c>
      <c r="L201">
        <v>3</v>
      </c>
      <c r="M201" t="s">
        <v>1432</v>
      </c>
      <c r="N201">
        <v>200</v>
      </c>
      <c r="O201">
        <v>7</v>
      </c>
      <c r="P201" t="s">
        <v>89</v>
      </c>
      <c r="Q201" t="s">
        <v>56</v>
      </c>
      <c r="R201" t="s">
        <v>147</v>
      </c>
      <c r="S201" t="s">
        <v>1124</v>
      </c>
      <c r="T201" t="s">
        <v>146</v>
      </c>
      <c r="U201" t="s">
        <v>64</v>
      </c>
      <c r="V201" t="s">
        <v>150</v>
      </c>
      <c r="W201" t="s">
        <v>59</v>
      </c>
      <c r="X201" t="s">
        <v>91</v>
      </c>
      <c r="Y201" t="s">
        <v>1672</v>
      </c>
      <c r="Z201" t="s">
        <v>94</v>
      </c>
      <c r="AA201" t="s">
        <v>64</v>
      </c>
      <c r="AB201" t="s">
        <v>56</v>
      </c>
      <c r="AC201" t="s">
        <v>64</v>
      </c>
      <c r="AD201" t="s">
        <v>558</v>
      </c>
      <c r="AE201" t="s">
        <v>143</v>
      </c>
      <c r="AF201" t="s">
        <v>438</v>
      </c>
      <c r="AG201" t="s">
        <v>167</v>
      </c>
      <c r="AH201" t="s">
        <v>63</v>
      </c>
      <c r="AI201" t="s">
        <v>70</v>
      </c>
      <c r="AJ201" t="s">
        <v>1435</v>
      </c>
      <c r="AK201" t="s">
        <v>72</v>
      </c>
      <c r="AL201" t="s">
        <v>73</v>
      </c>
      <c r="AM201" t="s">
        <v>666</v>
      </c>
      <c r="AN201" t="s">
        <v>580</v>
      </c>
      <c r="AO201" t="s">
        <v>64</v>
      </c>
      <c r="AP201" t="s">
        <v>324</v>
      </c>
      <c r="AQ201" t="s">
        <v>204</v>
      </c>
      <c r="AR201" t="s">
        <v>351</v>
      </c>
      <c r="AS201" t="s">
        <v>124</v>
      </c>
      <c r="AT201" t="s">
        <v>313</v>
      </c>
      <c r="AU201" t="s">
        <v>488</v>
      </c>
      <c r="AV201" t="s">
        <v>152</v>
      </c>
      <c r="AW201" t="s">
        <v>358</v>
      </c>
      <c r="AX201" t="s">
        <v>950</v>
      </c>
      <c r="AY201" t="s">
        <v>1673</v>
      </c>
    </row>
    <row r="202" spans="1:51" hidden="1" x14ac:dyDescent="0.3">
      <c r="A202" t="s">
        <v>1674</v>
      </c>
      <c r="B202" t="s">
        <v>1675</v>
      </c>
      <c r="C202" s="1" t="str">
        <f t="shared" si="28"/>
        <v>21:0868</v>
      </c>
      <c r="D202" s="1" t="str">
        <f t="shared" si="25"/>
        <v>21:0245</v>
      </c>
      <c r="E202" t="s">
        <v>1676</v>
      </c>
      <c r="F202" t="s">
        <v>1677</v>
      </c>
      <c r="H202">
        <v>75.525396499999999</v>
      </c>
      <c r="I202">
        <v>-102.6368853</v>
      </c>
      <c r="J202" s="1" t="str">
        <f t="shared" si="26"/>
        <v>NGR bulk stream sediment</v>
      </c>
      <c r="K202" s="1" t="str">
        <f t="shared" si="27"/>
        <v>-230 mesh (63 µm) (Bathurst Is., 1996)</v>
      </c>
      <c r="L202">
        <v>3</v>
      </c>
      <c r="M202" t="s">
        <v>1441</v>
      </c>
      <c r="N202">
        <v>201</v>
      </c>
      <c r="O202">
        <v>1</v>
      </c>
      <c r="P202" t="s">
        <v>89</v>
      </c>
      <c r="Q202" t="s">
        <v>56</v>
      </c>
      <c r="R202" t="s">
        <v>146</v>
      </c>
      <c r="S202" t="s">
        <v>1327</v>
      </c>
      <c r="T202" t="s">
        <v>151</v>
      </c>
      <c r="U202" t="s">
        <v>64</v>
      </c>
      <c r="V202" t="s">
        <v>254</v>
      </c>
      <c r="W202" t="s">
        <v>414</v>
      </c>
      <c r="X202" t="s">
        <v>60</v>
      </c>
      <c r="Y202" t="s">
        <v>1678</v>
      </c>
      <c r="Z202" t="s">
        <v>63</v>
      </c>
      <c r="AA202" t="s">
        <v>64</v>
      </c>
      <c r="AB202" t="s">
        <v>56</v>
      </c>
      <c r="AC202" t="s">
        <v>60</v>
      </c>
      <c r="AD202" t="s">
        <v>740</v>
      </c>
      <c r="AE202" t="s">
        <v>143</v>
      </c>
      <c r="AF202" t="s">
        <v>166</v>
      </c>
      <c r="AG202" t="s">
        <v>230</v>
      </c>
      <c r="AH202" t="s">
        <v>423</v>
      </c>
      <c r="AI202" t="s">
        <v>70</v>
      </c>
      <c r="AJ202" t="s">
        <v>1435</v>
      </c>
      <c r="AK202" t="s">
        <v>72</v>
      </c>
      <c r="AL202" t="s">
        <v>73</v>
      </c>
      <c r="AM202" t="s">
        <v>227</v>
      </c>
      <c r="AN202" t="s">
        <v>225</v>
      </c>
      <c r="AO202" t="s">
        <v>64</v>
      </c>
      <c r="AP202" t="s">
        <v>320</v>
      </c>
      <c r="AQ202" t="s">
        <v>357</v>
      </c>
      <c r="AR202" t="s">
        <v>289</v>
      </c>
      <c r="AS202" t="s">
        <v>288</v>
      </c>
      <c r="AT202" t="s">
        <v>76</v>
      </c>
      <c r="AU202" t="s">
        <v>488</v>
      </c>
      <c r="AV202" t="s">
        <v>152</v>
      </c>
      <c r="AW202" t="s">
        <v>91</v>
      </c>
      <c r="AX202" t="s">
        <v>371</v>
      </c>
      <c r="AY202" t="s">
        <v>1679</v>
      </c>
    </row>
    <row r="203" spans="1:51" hidden="1" x14ac:dyDescent="0.3">
      <c r="A203" t="s">
        <v>1680</v>
      </c>
      <c r="B203" t="s">
        <v>1681</v>
      </c>
      <c r="C203" s="1" t="str">
        <f t="shared" si="28"/>
        <v>21:0868</v>
      </c>
      <c r="D203" s="1" t="str">
        <f>HYPERLINK("http://geochem.nrcan.gc.ca/cdogs/content/svy/svy_e.htm", "")</f>
        <v/>
      </c>
      <c r="G203" s="1" t="str">
        <f>HYPERLINK("http://geochem.nrcan.gc.ca/cdogs/content/cr_/cr_00261_e.htm", "261")</f>
        <v>261</v>
      </c>
      <c r="J203" t="s">
        <v>1529</v>
      </c>
      <c r="K203" t="s">
        <v>1530</v>
      </c>
      <c r="L203">
        <v>3</v>
      </c>
      <c r="M203" t="s">
        <v>1531</v>
      </c>
      <c r="N203">
        <v>202</v>
      </c>
      <c r="O203">
        <v>8</v>
      </c>
      <c r="P203" t="s">
        <v>254</v>
      </c>
      <c r="Q203" t="s">
        <v>56</v>
      </c>
      <c r="R203" t="s">
        <v>190</v>
      </c>
      <c r="S203" t="s">
        <v>58</v>
      </c>
      <c r="T203" t="s">
        <v>73</v>
      </c>
      <c r="U203" t="s">
        <v>60</v>
      </c>
      <c r="V203" t="s">
        <v>311</v>
      </c>
      <c r="W203" t="s">
        <v>1066</v>
      </c>
      <c r="X203" t="s">
        <v>118</v>
      </c>
      <c r="Y203" t="s">
        <v>1682</v>
      </c>
      <c r="Z203" t="s">
        <v>118</v>
      </c>
      <c r="AA203" t="s">
        <v>64</v>
      </c>
      <c r="AB203" t="s">
        <v>56</v>
      </c>
      <c r="AC203" t="s">
        <v>76</v>
      </c>
      <c r="AD203" t="s">
        <v>955</v>
      </c>
      <c r="AE203" t="s">
        <v>1107</v>
      </c>
      <c r="AF203" t="s">
        <v>92</v>
      </c>
      <c r="AG203" t="s">
        <v>130</v>
      </c>
      <c r="AH203" t="s">
        <v>190</v>
      </c>
      <c r="AI203" t="s">
        <v>70</v>
      </c>
      <c r="AJ203" t="s">
        <v>1435</v>
      </c>
      <c r="AK203" t="s">
        <v>72</v>
      </c>
      <c r="AL203" t="s">
        <v>73</v>
      </c>
      <c r="AM203" t="s">
        <v>75</v>
      </c>
      <c r="AN203" t="s">
        <v>91</v>
      </c>
      <c r="AO203" t="s">
        <v>63</v>
      </c>
      <c r="AP203" t="s">
        <v>1683</v>
      </c>
      <c r="AQ203" t="s">
        <v>204</v>
      </c>
      <c r="AR203" t="s">
        <v>223</v>
      </c>
      <c r="AS203" t="s">
        <v>160</v>
      </c>
      <c r="AT203" t="s">
        <v>82</v>
      </c>
      <c r="AU203" t="s">
        <v>271</v>
      </c>
      <c r="AV203" t="s">
        <v>258</v>
      </c>
      <c r="AW203" t="s">
        <v>242</v>
      </c>
      <c r="AX203" t="s">
        <v>591</v>
      </c>
      <c r="AY203" t="s">
        <v>1684</v>
      </c>
    </row>
    <row r="204" spans="1:51" hidden="1" x14ac:dyDescent="0.3">
      <c r="A204" t="s">
        <v>1685</v>
      </c>
      <c r="B204" t="s">
        <v>1686</v>
      </c>
      <c r="C204" s="1" t="str">
        <f t="shared" si="28"/>
        <v>21:0868</v>
      </c>
      <c r="D204" s="1" t="str">
        <f t="shared" ref="D204:D232" si="29">HYPERLINK("http://geochem.nrcan.gc.ca/cdogs/content/svy/svy210245_e.htm", "21:0245")</f>
        <v>21:0245</v>
      </c>
      <c r="E204" t="s">
        <v>1687</v>
      </c>
      <c r="F204" t="s">
        <v>1688</v>
      </c>
      <c r="H204">
        <v>75.551475300000007</v>
      </c>
      <c r="I204">
        <v>-102.6829525</v>
      </c>
      <c r="J204" s="1" t="str">
        <f t="shared" ref="J204:J232" si="30">HYPERLINK("http://geochem.nrcan.gc.ca/cdogs/content/kwd/kwd020030_e.htm", "NGR bulk stream sediment")</f>
        <v>NGR bulk stream sediment</v>
      </c>
      <c r="K204" s="1" t="str">
        <f t="shared" ref="K204:K232" si="31">HYPERLINK("http://geochem.nrcan.gc.ca/cdogs/content/kwd/kwd080098_e.htm", "-230 mesh (63 µm) (Bathurst Is., 1996)")</f>
        <v>-230 mesh (63 µm) (Bathurst Is., 1996)</v>
      </c>
      <c r="L204">
        <v>3</v>
      </c>
      <c r="M204" t="s">
        <v>1454</v>
      </c>
      <c r="N204">
        <v>203</v>
      </c>
      <c r="O204">
        <v>1</v>
      </c>
      <c r="P204" t="s">
        <v>89</v>
      </c>
      <c r="Q204" t="s">
        <v>56</v>
      </c>
      <c r="R204" t="s">
        <v>271</v>
      </c>
      <c r="S204" t="s">
        <v>1184</v>
      </c>
      <c r="T204" t="s">
        <v>488</v>
      </c>
      <c r="U204" t="s">
        <v>64</v>
      </c>
      <c r="V204" t="s">
        <v>60</v>
      </c>
      <c r="W204" t="s">
        <v>80</v>
      </c>
      <c r="X204" t="s">
        <v>64</v>
      </c>
      <c r="Y204" t="s">
        <v>314</v>
      </c>
      <c r="Z204" t="s">
        <v>149</v>
      </c>
      <c r="AA204" t="s">
        <v>64</v>
      </c>
      <c r="AB204" t="s">
        <v>56</v>
      </c>
      <c r="AC204" t="s">
        <v>60</v>
      </c>
      <c r="AD204" t="s">
        <v>1689</v>
      </c>
      <c r="AE204" t="s">
        <v>143</v>
      </c>
      <c r="AF204" t="s">
        <v>1442</v>
      </c>
      <c r="AG204" t="s">
        <v>144</v>
      </c>
      <c r="AH204" t="s">
        <v>173</v>
      </c>
      <c r="AI204" t="s">
        <v>91</v>
      </c>
      <c r="AJ204" t="s">
        <v>1435</v>
      </c>
      <c r="AK204" t="s">
        <v>72</v>
      </c>
      <c r="AL204" t="s">
        <v>73</v>
      </c>
      <c r="AM204" t="s">
        <v>94</v>
      </c>
      <c r="AN204" t="s">
        <v>106</v>
      </c>
      <c r="AO204" t="s">
        <v>64</v>
      </c>
      <c r="AP204" t="s">
        <v>369</v>
      </c>
      <c r="AQ204" t="s">
        <v>57</v>
      </c>
      <c r="AR204" t="s">
        <v>541</v>
      </c>
      <c r="AS204" t="s">
        <v>55</v>
      </c>
      <c r="AT204" t="s">
        <v>358</v>
      </c>
      <c r="AU204" t="s">
        <v>230</v>
      </c>
      <c r="AV204" t="s">
        <v>73</v>
      </c>
      <c r="AW204" t="s">
        <v>125</v>
      </c>
      <c r="AX204" t="s">
        <v>177</v>
      </c>
      <c r="AY204" t="s">
        <v>1226</v>
      </c>
    </row>
    <row r="205" spans="1:51" hidden="1" x14ac:dyDescent="0.3">
      <c r="A205" t="s">
        <v>1690</v>
      </c>
      <c r="B205" t="s">
        <v>1691</v>
      </c>
      <c r="C205" s="1" t="str">
        <f t="shared" si="28"/>
        <v>21:0868</v>
      </c>
      <c r="D205" s="1" t="str">
        <f t="shared" si="29"/>
        <v>21:0245</v>
      </c>
      <c r="E205" t="s">
        <v>1692</v>
      </c>
      <c r="F205" t="s">
        <v>1693</v>
      </c>
      <c r="H205">
        <v>75.599128199999996</v>
      </c>
      <c r="I205">
        <v>-102.7378703</v>
      </c>
      <c r="J205" s="1" t="str">
        <f t="shared" si="30"/>
        <v>NGR bulk stream sediment</v>
      </c>
      <c r="K205" s="1" t="str">
        <f t="shared" si="31"/>
        <v>-230 mesh (63 µm) (Bathurst Is., 1996)</v>
      </c>
      <c r="L205">
        <v>3</v>
      </c>
      <c r="M205" t="s">
        <v>1460</v>
      </c>
      <c r="N205">
        <v>204</v>
      </c>
      <c r="O205">
        <v>1</v>
      </c>
      <c r="P205" t="s">
        <v>76</v>
      </c>
      <c r="Q205" t="s">
        <v>56</v>
      </c>
      <c r="R205" t="s">
        <v>313</v>
      </c>
      <c r="S205" t="s">
        <v>1139</v>
      </c>
      <c r="T205" t="s">
        <v>231</v>
      </c>
      <c r="U205" t="s">
        <v>64</v>
      </c>
      <c r="V205" t="s">
        <v>150</v>
      </c>
      <c r="W205" t="s">
        <v>223</v>
      </c>
      <c r="X205" t="s">
        <v>60</v>
      </c>
      <c r="Y205" t="s">
        <v>1678</v>
      </c>
      <c r="Z205" t="s">
        <v>149</v>
      </c>
      <c r="AA205" t="s">
        <v>64</v>
      </c>
      <c r="AB205" t="s">
        <v>56</v>
      </c>
      <c r="AC205" t="s">
        <v>64</v>
      </c>
      <c r="AD205" t="s">
        <v>479</v>
      </c>
      <c r="AE205" t="s">
        <v>143</v>
      </c>
      <c r="AF205" t="s">
        <v>285</v>
      </c>
      <c r="AG205" t="s">
        <v>479</v>
      </c>
      <c r="AH205" t="s">
        <v>63</v>
      </c>
      <c r="AI205" t="s">
        <v>70</v>
      </c>
      <c r="AJ205" t="s">
        <v>1435</v>
      </c>
      <c r="AK205" t="s">
        <v>72</v>
      </c>
      <c r="AL205" t="s">
        <v>230</v>
      </c>
      <c r="AM205" t="s">
        <v>99</v>
      </c>
      <c r="AN205" t="s">
        <v>299</v>
      </c>
      <c r="AO205" t="s">
        <v>64</v>
      </c>
      <c r="AP205" t="s">
        <v>507</v>
      </c>
      <c r="AQ205" t="s">
        <v>172</v>
      </c>
      <c r="AR205" t="s">
        <v>285</v>
      </c>
      <c r="AS205" t="s">
        <v>193</v>
      </c>
      <c r="AT205" t="s">
        <v>300</v>
      </c>
      <c r="AU205" t="s">
        <v>106</v>
      </c>
      <c r="AV205" t="s">
        <v>130</v>
      </c>
      <c r="AW205" t="s">
        <v>265</v>
      </c>
      <c r="AX205" t="s">
        <v>530</v>
      </c>
      <c r="AY205" t="s">
        <v>1694</v>
      </c>
    </row>
    <row r="206" spans="1:51" hidden="1" x14ac:dyDescent="0.3">
      <c r="A206" t="s">
        <v>1695</v>
      </c>
      <c r="B206" t="s">
        <v>1696</v>
      </c>
      <c r="C206" s="1" t="str">
        <f t="shared" si="28"/>
        <v>21:0868</v>
      </c>
      <c r="D206" s="1" t="str">
        <f t="shared" si="29"/>
        <v>21:0245</v>
      </c>
      <c r="E206" t="s">
        <v>1697</v>
      </c>
      <c r="F206" t="s">
        <v>1698</v>
      </c>
      <c r="H206">
        <v>75.615760300000005</v>
      </c>
      <c r="I206">
        <v>-102.58199279999999</v>
      </c>
      <c r="J206" s="1" t="str">
        <f t="shared" si="30"/>
        <v>NGR bulk stream sediment</v>
      </c>
      <c r="K206" s="1" t="str">
        <f t="shared" si="31"/>
        <v>-230 mesh (63 µm) (Bathurst Is., 1996)</v>
      </c>
      <c r="L206">
        <v>3</v>
      </c>
      <c r="M206" t="s">
        <v>1466</v>
      </c>
      <c r="N206">
        <v>205</v>
      </c>
      <c r="O206">
        <v>1</v>
      </c>
      <c r="P206" t="s">
        <v>76</v>
      </c>
      <c r="Q206" t="s">
        <v>56</v>
      </c>
      <c r="R206" t="s">
        <v>74</v>
      </c>
      <c r="S206" t="s">
        <v>738</v>
      </c>
      <c r="T206" t="s">
        <v>169</v>
      </c>
      <c r="U206" t="s">
        <v>64</v>
      </c>
      <c r="V206" t="s">
        <v>150</v>
      </c>
      <c r="W206" t="s">
        <v>67</v>
      </c>
      <c r="X206" t="s">
        <v>60</v>
      </c>
      <c r="Y206" t="s">
        <v>123</v>
      </c>
      <c r="Z206" t="s">
        <v>150</v>
      </c>
      <c r="AA206" t="s">
        <v>64</v>
      </c>
      <c r="AB206" t="s">
        <v>56</v>
      </c>
      <c r="AC206" t="s">
        <v>91</v>
      </c>
      <c r="AD206" t="s">
        <v>405</v>
      </c>
      <c r="AE206" t="s">
        <v>143</v>
      </c>
      <c r="AF206" t="s">
        <v>918</v>
      </c>
      <c r="AG206" t="s">
        <v>167</v>
      </c>
      <c r="AH206" t="s">
        <v>555</v>
      </c>
      <c r="AI206" t="s">
        <v>70</v>
      </c>
      <c r="AJ206" t="s">
        <v>1435</v>
      </c>
      <c r="AK206" t="s">
        <v>72</v>
      </c>
      <c r="AL206" t="s">
        <v>81</v>
      </c>
      <c r="AM206" t="s">
        <v>75</v>
      </c>
      <c r="AN206" t="s">
        <v>125</v>
      </c>
      <c r="AO206" t="s">
        <v>64</v>
      </c>
      <c r="AP206" t="s">
        <v>122</v>
      </c>
      <c r="AQ206" t="s">
        <v>607</v>
      </c>
      <c r="AR206" t="s">
        <v>116</v>
      </c>
      <c r="AS206" t="s">
        <v>325</v>
      </c>
      <c r="AT206" t="s">
        <v>309</v>
      </c>
      <c r="AU206" t="s">
        <v>153</v>
      </c>
      <c r="AV206" t="s">
        <v>174</v>
      </c>
      <c r="AW206" t="s">
        <v>173</v>
      </c>
      <c r="AX206" t="s">
        <v>591</v>
      </c>
      <c r="AY206" t="s">
        <v>163</v>
      </c>
    </row>
    <row r="207" spans="1:51" hidden="1" x14ac:dyDescent="0.3">
      <c r="A207" t="s">
        <v>1699</v>
      </c>
      <c r="B207" t="s">
        <v>1700</v>
      </c>
      <c r="C207" s="1" t="str">
        <f t="shared" si="28"/>
        <v>21:0868</v>
      </c>
      <c r="D207" s="1" t="str">
        <f t="shared" si="29"/>
        <v>21:0245</v>
      </c>
      <c r="E207" t="s">
        <v>1701</v>
      </c>
      <c r="F207" t="s">
        <v>1702</v>
      </c>
      <c r="H207">
        <v>75.616960500000005</v>
      </c>
      <c r="I207">
        <v>-102.496561</v>
      </c>
      <c r="J207" s="1" t="str">
        <f t="shared" si="30"/>
        <v>NGR bulk stream sediment</v>
      </c>
      <c r="K207" s="1" t="str">
        <f t="shared" si="31"/>
        <v>-230 mesh (63 µm) (Bathurst Is., 1996)</v>
      </c>
      <c r="L207">
        <v>3</v>
      </c>
      <c r="M207" t="s">
        <v>1474</v>
      </c>
      <c r="N207">
        <v>206</v>
      </c>
      <c r="O207">
        <v>1</v>
      </c>
      <c r="P207" t="s">
        <v>89</v>
      </c>
      <c r="Q207" t="s">
        <v>56</v>
      </c>
      <c r="R207" t="s">
        <v>151</v>
      </c>
      <c r="S207" t="s">
        <v>1703</v>
      </c>
      <c r="T207" t="s">
        <v>145</v>
      </c>
      <c r="U207" t="s">
        <v>64</v>
      </c>
      <c r="V207" t="s">
        <v>63</v>
      </c>
      <c r="W207" t="s">
        <v>541</v>
      </c>
      <c r="X207" t="s">
        <v>60</v>
      </c>
      <c r="Y207" t="s">
        <v>1704</v>
      </c>
      <c r="Z207" t="s">
        <v>254</v>
      </c>
      <c r="AA207" t="s">
        <v>64</v>
      </c>
      <c r="AB207" t="s">
        <v>56</v>
      </c>
      <c r="AC207" t="s">
        <v>60</v>
      </c>
      <c r="AD207" t="s">
        <v>339</v>
      </c>
      <c r="AE207" t="s">
        <v>143</v>
      </c>
      <c r="AF207" t="s">
        <v>298</v>
      </c>
      <c r="AG207" t="s">
        <v>167</v>
      </c>
      <c r="AH207" t="s">
        <v>275</v>
      </c>
      <c r="AI207" t="s">
        <v>70</v>
      </c>
      <c r="AJ207" t="s">
        <v>1435</v>
      </c>
      <c r="AK207" t="s">
        <v>72</v>
      </c>
      <c r="AL207" t="s">
        <v>73</v>
      </c>
      <c r="AM207" t="s">
        <v>718</v>
      </c>
      <c r="AN207" t="s">
        <v>580</v>
      </c>
      <c r="AO207" t="s">
        <v>64</v>
      </c>
      <c r="AP207" t="s">
        <v>369</v>
      </c>
      <c r="AQ207" t="s">
        <v>80</v>
      </c>
      <c r="AR207" t="s">
        <v>170</v>
      </c>
      <c r="AS207" t="s">
        <v>160</v>
      </c>
      <c r="AT207" t="s">
        <v>256</v>
      </c>
      <c r="AU207" t="s">
        <v>130</v>
      </c>
      <c r="AV207" t="s">
        <v>230</v>
      </c>
      <c r="AW207" t="s">
        <v>358</v>
      </c>
      <c r="AX207" t="s">
        <v>371</v>
      </c>
      <c r="AY207" t="s">
        <v>1705</v>
      </c>
    </row>
    <row r="208" spans="1:51" hidden="1" x14ac:dyDescent="0.3">
      <c r="A208" t="s">
        <v>1706</v>
      </c>
      <c r="B208" t="s">
        <v>1707</v>
      </c>
      <c r="C208" s="1" t="str">
        <f t="shared" si="28"/>
        <v>21:0868</v>
      </c>
      <c r="D208" s="1" t="str">
        <f t="shared" si="29"/>
        <v>21:0245</v>
      </c>
      <c r="E208" t="s">
        <v>1701</v>
      </c>
      <c r="F208" t="s">
        <v>1708</v>
      </c>
      <c r="H208">
        <v>75.616960500000005</v>
      </c>
      <c r="I208">
        <v>-102.496561</v>
      </c>
      <c r="J208" s="1" t="str">
        <f t="shared" si="30"/>
        <v>NGR bulk stream sediment</v>
      </c>
      <c r="K208" s="1" t="str">
        <f t="shared" si="31"/>
        <v>-230 mesh (63 µm) (Bathurst Is., 1996)</v>
      </c>
      <c r="L208">
        <v>3</v>
      </c>
      <c r="M208" t="s">
        <v>1479</v>
      </c>
      <c r="N208">
        <v>207</v>
      </c>
      <c r="O208">
        <v>1</v>
      </c>
      <c r="P208" t="s">
        <v>60</v>
      </c>
      <c r="Q208" t="s">
        <v>56</v>
      </c>
      <c r="R208" t="s">
        <v>358</v>
      </c>
      <c r="S208" t="s">
        <v>1124</v>
      </c>
      <c r="T208" t="s">
        <v>307</v>
      </c>
      <c r="U208" t="s">
        <v>64</v>
      </c>
      <c r="V208" t="s">
        <v>185</v>
      </c>
      <c r="W208" t="s">
        <v>128</v>
      </c>
      <c r="X208" t="s">
        <v>60</v>
      </c>
      <c r="Y208" t="s">
        <v>435</v>
      </c>
      <c r="Z208" t="s">
        <v>150</v>
      </c>
      <c r="AA208" t="s">
        <v>64</v>
      </c>
      <c r="AB208" t="s">
        <v>56</v>
      </c>
      <c r="AC208" t="s">
        <v>91</v>
      </c>
      <c r="AD208" t="s">
        <v>566</v>
      </c>
      <c r="AE208" t="s">
        <v>143</v>
      </c>
      <c r="AF208" t="s">
        <v>370</v>
      </c>
      <c r="AG208" t="s">
        <v>144</v>
      </c>
      <c r="AH208" t="s">
        <v>434</v>
      </c>
      <c r="AI208" t="s">
        <v>91</v>
      </c>
      <c r="AJ208" t="s">
        <v>1435</v>
      </c>
      <c r="AK208" t="s">
        <v>72</v>
      </c>
      <c r="AL208" t="s">
        <v>152</v>
      </c>
      <c r="AM208" t="s">
        <v>150</v>
      </c>
      <c r="AN208" t="s">
        <v>580</v>
      </c>
      <c r="AO208" t="s">
        <v>64</v>
      </c>
      <c r="AP208" t="s">
        <v>312</v>
      </c>
      <c r="AQ208" t="s">
        <v>325</v>
      </c>
      <c r="AR208" t="s">
        <v>229</v>
      </c>
      <c r="AS208" t="s">
        <v>124</v>
      </c>
      <c r="AT208" t="s">
        <v>328</v>
      </c>
      <c r="AU208" t="s">
        <v>189</v>
      </c>
      <c r="AV208" t="s">
        <v>258</v>
      </c>
      <c r="AW208" t="s">
        <v>101</v>
      </c>
      <c r="AX208" t="s">
        <v>417</v>
      </c>
      <c r="AY208" t="s">
        <v>1709</v>
      </c>
    </row>
    <row r="209" spans="1:51" hidden="1" x14ac:dyDescent="0.3">
      <c r="A209" t="s">
        <v>1710</v>
      </c>
      <c r="B209" t="s">
        <v>1711</v>
      </c>
      <c r="C209" s="1" t="str">
        <f t="shared" si="28"/>
        <v>21:0868</v>
      </c>
      <c r="D209" s="1" t="str">
        <f t="shared" si="29"/>
        <v>21:0245</v>
      </c>
      <c r="E209" t="s">
        <v>87</v>
      </c>
      <c r="F209" t="s">
        <v>1712</v>
      </c>
      <c r="H209">
        <v>75.6225685</v>
      </c>
      <c r="I209">
        <v>-102.322681</v>
      </c>
      <c r="J209" s="1" t="str">
        <f t="shared" si="30"/>
        <v>NGR bulk stream sediment</v>
      </c>
      <c r="K209" s="1" t="str">
        <f t="shared" si="31"/>
        <v>-230 mesh (63 µm) (Bathurst Is., 1996)</v>
      </c>
      <c r="L209">
        <v>3</v>
      </c>
      <c r="M209" t="s">
        <v>1447</v>
      </c>
      <c r="N209">
        <v>208</v>
      </c>
      <c r="O209">
        <v>1</v>
      </c>
      <c r="P209" t="s">
        <v>91</v>
      </c>
      <c r="Q209" t="s">
        <v>56</v>
      </c>
      <c r="R209" t="s">
        <v>123</v>
      </c>
      <c r="S209" t="s">
        <v>816</v>
      </c>
      <c r="T209" t="s">
        <v>147</v>
      </c>
      <c r="U209" t="s">
        <v>64</v>
      </c>
      <c r="V209" t="s">
        <v>150</v>
      </c>
      <c r="W209" t="s">
        <v>128</v>
      </c>
      <c r="X209" t="s">
        <v>60</v>
      </c>
      <c r="Y209" t="s">
        <v>1713</v>
      </c>
      <c r="Z209" t="s">
        <v>94</v>
      </c>
      <c r="AA209" t="s">
        <v>64</v>
      </c>
      <c r="AB209" t="s">
        <v>56</v>
      </c>
      <c r="AC209" t="s">
        <v>91</v>
      </c>
      <c r="AD209" t="s">
        <v>558</v>
      </c>
      <c r="AE209" t="s">
        <v>143</v>
      </c>
      <c r="AF209" t="s">
        <v>918</v>
      </c>
      <c r="AG209" t="s">
        <v>144</v>
      </c>
      <c r="AH209" t="s">
        <v>354</v>
      </c>
      <c r="AI209" t="s">
        <v>70</v>
      </c>
      <c r="AJ209" t="s">
        <v>1435</v>
      </c>
      <c r="AK209" t="s">
        <v>72</v>
      </c>
      <c r="AL209" t="s">
        <v>152</v>
      </c>
      <c r="AM209" t="s">
        <v>185</v>
      </c>
      <c r="AN209" t="s">
        <v>225</v>
      </c>
      <c r="AO209" t="s">
        <v>64</v>
      </c>
      <c r="AP209" t="s">
        <v>289</v>
      </c>
      <c r="AQ209" t="s">
        <v>80</v>
      </c>
      <c r="AR209" t="s">
        <v>97</v>
      </c>
      <c r="AS209" t="s">
        <v>357</v>
      </c>
      <c r="AT209" t="s">
        <v>93</v>
      </c>
      <c r="AU209" t="s">
        <v>81</v>
      </c>
      <c r="AV209" t="s">
        <v>152</v>
      </c>
      <c r="AW209" t="s">
        <v>231</v>
      </c>
      <c r="AX209" t="s">
        <v>850</v>
      </c>
      <c r="AY209" t="s">
        <v>1714</v>
      </c>
    </row>
    <row r="210" spans="1:51" hidden="1" x14ac:dyDescent="0.3">
      <c r="A210" t="s">
        <v>1715</v>
      </c>
      <c r="B210" t="s">
        <v>1716</v>
      </c>
      <c r="C210" s="1" t="str">
        <f t="shared" si="28"/>
        <v>21:0868</v>
      </c>
      <c r="D210" s="1" t="str">
        <f t="shared" si="29"/>
        <v>21:0245</v>
      </c>
      <c r="E210" t="s">
        <v>1717</v>
      </c>
      <c r="F210" t="s">
        <v>1718</v>
      </c>
      <c r="H210">
        <v>75.619782499999999</v>
      </c>
      <c r="I210">
        <v>-102.2112249</v>
      </c>
      <c r="J210" s="1" t="str">
        <f t="shared" si="30"/>
        <v>NGR bulk stream sediment</v>
      </c>
      <c r="K210" s="1" t="str">
        <f t="shared" si="31"/>
        <v>-230 mesh (63 µm) (Bathurst Is., 1996)</v>
      </c>
      <c r="L210">
        <v>3</v>
      </c>
      <c r="M210" t="s">
        <v>1485</v>
      </c>
      <c r="N210">
        <v>209</v>
      </c>
      <c r="O210">
        <v>1</v>
      </c>
      <c r="P210" t="s">
        <v>89</v>
      </c>
      <c r="Q210" t="s">
        <v>56</v>
      </c>
      <c r="R210" t="s">
        <v>123</v>
      </c>
      <c r="S210" t="s">
        <v>1159</v>
      </c>
      <c r="T210" t="s">
        <v>60</v>
      </c>
      <c r="U210" t="s">
        <v>64</v>
      </c>
      <c r="V210" t="s">
        <v>185</v>
      </c>
      <c r="W210" t="s">
        <v>224</v>
      </c>
      <c r="X210" t="s">
        <v>60</v>
      </c>
      <c r="Y210" t="s">
        <v>1627</v>
      </c>
      <c r="Z210" t="s">
        <v>150</v>
      </c>
      <c r="AA210" t="s">
        <v>64</v>
      </c>
      <c r="AB210" t="s">
        <v>56</v>
      </c>
      <c r="AC210" t="s">
        <v>60</v>
      </c>
      <c r="AD210" t="s">
        <v>142</v>
      </c>
      <c r="AE210" t="s">
        <v>143</v>
      </c>
      <c r="AF210" t="s">
        <v>67</v>
      </c>
      <c r="AG210" t="s">
        <v>479</v>
      </c>
      <c r="AH210" t="s">
        <v>220</v>
      </c>
      <c r="AI210" t="s">
        <v>70</v>
      </c>
      <c r="AJ210" t="s">
        <v>1435</v>
      </c>
      <c r="AK210" t="s">
        <v>72</v>
      </c>
      <c r="AL210" t="s">
        <v>73</v>
      </c>
      <c r="AM210" t="s">
        <v>368</v>
      </c>
      <c r="AN210" t="s">
        <v>125</v>
      </c>
      <c r="AO210" t="s">
        <v>64</v>
      </c>
      <c r="AP210" t="s">
        <v>324</v>
      </c>
      <c r="AQ210" t="s">
        <v>357</v>
      </c>
      <c r="AR210" t="s">
        <v>79</v>
      </c>
      <c r="AS210" t="s">
        <v>160</v>
      </c>
      <c r="AT210" t="s">
        <v>251</v>
      </c>
      <c r="AU210" t="s">
        <v>130</v>
      </c>
      <c r="AV210" t="s">
        <v>152</v>
      </c>
      <c r="AW210" t="s">
        <v>299</v>
      </c>
      <c r="AX210" t="s">
        <v>232</v>
      </c>
      <c r="AY210" t="s">
        <v>1719</v>
      </c>
    </row>
    <row r="211" spans="1:51" hidden="1" x14ac:dyDescent="0.3">
      <c r="A211" t="s">
        <v>1720</v>
      </c>
      <c r="B211" t="s">
        <v>1721</v>
      </c>
      <c r="C211" s="1" t="str">
        <f t="shared" si="28"/>
        <v>21:0868</v>
      </c>
      <c r="D211" s="1" t="str">
        <f t="shared" si="29"/>
        <v>21:0245</v>
      </c>
      <c r="E211" t="s">
        <v>1722</v>
      </c>
      <c r="F211" t="s">
        <v>1723</v>
      </c>
      <c r="H211">
        <v>75.626511199999996</v>
      </c>
      <c r="I211">
        <v>-102.2133838</v>
      </c>
      <c r="J211" s="1" t="str">
        <f t="shared" si="30"/>
        <v>NGR bulk stream sediment</v>
      </c>
      <c r="K211" s="1" t="str">
        <f t="shared" si="31"/>
        <v>-230 mesh (63 µm) (Bathurst Is., 1996)</v>
      </c>
      <c r="L211">
        <v>3</v>
      </c>
      <c r="M211" t="s">
        <v>1492</v>
      </c>
      <c r="N211">
        <v>210</v>
      </c>
      <c r="O211">
        <v>1</v>
      </c>
      <c r="P211" t="s">
        <v>60</v>
      </c>
      <c r="Q211" t="s">
        <v>56</v>
      </c>
      <c r="R211" t="s">
        <v>358</v>
      </c>
      <c r="S211" t="s">
        <v>1211</v>
      </c>
      <c r="T211" t="s">
        <v>91</v>
      </c>
      <c r="U211" t="s">
        <v>64</v>
      </c>
      <c r="V211" t="s">
        <v>63</v>
      </c>
      <c r="W211" t="s">
        <v>323</v>
      </c>
      <c r="X211" t="s">
        <v>271</v>
      </c>
      <c r="Y211" t="s">
        <v>1724</v>
      </c>
      <c r="Z211" t="s">
        <v>171</v>
      </c>
      <c r="AA211" t="s">
        <v>64</v>
      </c>
      <c r="AB211" t="s">
        <v>56</v>
      </c>
      <c r="AC211" t="s">
        <v>91</v>
      </c>
      <c r="AD211" t="s">
        <v>793</v>
      </c>
      <c r="AE211" t="s">
        <v>143</v>
      </c>
      <c r="AF211" t="s">
        <v>172</v>
      </c>
      <c r="AG211" t="s">
        <v>479</v>
      </c>
      <c r="AH211" t="s">
        <v>63</v>
      </c>
      <c r="AI211" t="s">
        <v>91</v>
      </c>
      <c r="AJ211" t="s">
        <v>1435</v>
      </c>
      <c r="AK211" t="s">
        <v>72</v>
      </c>
      <c r="AL211" t="s">
        <v>81</v>
      </c>
      <c r="AM211" t="s">
        <v>99</v>
      </c>
      <c r="AN211" t="s">
        <v>91</v>
      </c>
      <c r="AO211" t="s">
        <v>64</v>
      </c>
      <c r="AP211" t="s">
        <v>192</v>
      </c>
      <c r="AQ211" t="s">
        <v>399</v>
      </c>
      <c r="AR211" t="s">
        <v>208</v>
      </c>
      <c r="AS211" t="s">
        <v>80</v>
      </c>
      <c r="AT211" t="s">
        <v>238</v>
      </c>
      <c r="AU211" t="s">
        <v>488</v>
      </c>
      <c r="AV211" t="s">
        <v>271</v>
      </c>
      <c r="AW211" t="s">
        <v>146</v>
      </c>
      <c r="AX211" t="s">
        <v>477</v>
      </c>
      <c r="AY211" t="s">
        <v>1725</v>
      </c>
    </row>
    <row r="212" spans="1:51" hidden="1" x14ac:dyDescent="0.3">
      <c r="A212" t="s">
        <v>1726</v>
      </c>
      <c r="B212" t="s">
        <v>1727</v>
      </c>
      <c r="C212" s="1" t="str">
        <f t="shared" si="28"/>
        <v>21:0868</v>
      </c>
      <c r="D212" s="1" t="str">
        <f t="shared" si="29"/>
        <v>21:0245</v>
      </c>
      <c r="E212" t="s">
        <v>1728</v>
      </c>
      <c r="F212" t="s">
        <v>1729</v>
      </c>
      <c r="H212">
        <v>75.614972399999999</v>
      </c>
      <c r="I212">
        <v>-101.99389720000001</v>
      </c>
      <c r="J212" s="1" t="str">
        <f t="shared" si="30"/>
        <v>NGR bulk stream sediment</v>
      </c>
      <c r="K212" s="1" t="str">
        <f t="shared" si="31"/>
        <v>-230 mesh (63 µm) (Bathurst Is., 1996)</v>
      </c>
      <c r="L212">
        <v>3</v>
      </c>
      <c r="M212" t="s">
        <v>1498</v>
      </c>
      <c r="N212">
        <v>211</v>
      </c>
      <c r="O212">
        <v>1</v>
      </c>
      <c r="P212" t="s">
        <v>89</v>
      </c>
      <c r="Q212" t="s">
        <v>56</v>
      </c>
      <c r="R212" t="s">
        <v>313</v>
      </c>
      <c r="S212" t="s">
        <v>1066</v>
      </c>
      <c r="T212" t="s">
        <v>60</v>
      </c>
      <c r="U212" t="s">
        <v>64</v>
      </c>
      <c r="V212" t="s">
        <v>69</v>
      </c>
      <c r="W212" t="s">
        <v>320</v>
      </c>
      <c r="X212" t="s">
        <v>60</v>
      </c>
      <c r="Y212" t="s">
        <v>1730</v>
      </c>
      <c r="Z212" t="s">
        <v>113</v>
      </c>
      <c r="AA212" t="s">
        <v>64</v>
      </c>
      <c r="AB212" t="s">
        <v>56</v>
      </c>
      <c r="AC212" t="s">
        <v>64</v>
      </c>
      <c r="AD212" t="s">
        <v>142</v>
      </c>
      <c r="AE212" t="s">
        <v>143</v>
      </c>
      <c r="AF212" t="s">
        <v>370</v>
      </c>
      <c r="AG212" t="s">
        <v>230</v>
      </c>
      <c r="AH212" t="s">
        <v>423</v>
      </c>
      <c r="AI212" t="s">
        <v>70</v>
      </c>
      <c r="AJ212" t="s">
        <v>1435</v>
      </c>
      <c r="AK212" t="s">
        <v>72</v>
      </c>
      <c r="AL212" t="s">
        <v>73</v>
      </c>
      <c r="AM212" t="s">
        <v>150</v>
      </c>
      <c r="AN212" t="s">
        <v>126</v>
      </c>
      <c r="AO212" t="s">
        <v>64</v>
      </c>
      <c r="AP212" t="s">
        <v>848</v>
      </c>
      <c r="AQ212" t="s">
        <v>204</v>
      </c>
      <c r="AR212" t="s">
        <v>223</v>
      </c>
      <c r="AS212" t="s">
        <v>357</v>
      </c>
      <c r="AT212" t="s">
        <v>218</v>
      </c>
      <c r="AU212" t="s">
        <v>81</v>
      </c>
      <c r="AV212" t="s">
        <v>174</v>
      </c>
      <c r="AW212" t="s">
        <v>101</v>
      </c>
      <c r="AX212" t="s">
        <v>417</v>
      </c>
      <c r="AY212" t="s">
        <v>1731</v>
      </c>
    </row>
    <row r="213" spans="1:51" hidden="1" x14ac:dyDescent="0.3">
      <c r="A213" t="s">
        <v>1732</v>
      </c>
      <c r="B213" t="s">
        <v>1733</v>
      </c>
      <c r="C213" s="1" t="str">
        <f t="shared" si="28"/>
        <v>21:0868</v>
      </c>
      <c r="D213" s="1" t="str">
        <f t="shared" si="29"/>
        <v>21:0245</v>
      </c>
      <c r="E213" t="s">
        <v>1734</v>
      </c>
      <c r="F213" t="s">
        <v>1735</v>
      </c>
      <c r="H213">
        <v>75.626988800000007</v>
      </c>
      <c r="I213">
        <v>-101.91718419999999</v>
      </c>
      <c r="J213" s="1" t="str">
        <f t="shared" si="30"/>
        <v>NGR bulk stream sediment</v>
      </c>
      <c r="K213" s="1" t="str">
        <f t="shared" si="31"/>
        <v>-230 mesh (63 µm) (Bathurst Is., 1996)</v>
      </c>
      <c r="L213">
        <v>3</v>
      </c>
      <c r="M213" t="s">
        <v>1504</v>
      </c>
      <c r="N213">
        <v>212</v>
      </c>
      <c r="O213">
        <v>1</v>
      </c>
      <c r="P213" t="s">
        <v>89</v>
      </c>
      <c r="Q213" t="s">
        <v>56</v>
      </c>
      <c r="R213" t="s">
        <v>125</v>
      </c>
      <c r="S213" t="s">
        <v>1109</v>
      </c>
      <c r="T213" t="s">
        <v>153</v>
      </c>
      <c r="U213" t="s">
        <v>64</v>
      </c>
      <c r="V213" t="s">
        <v>63</v>
      </c>
      <c r="W213" t="s">
        <v>172</v>
      </c>
      <c r="X213" t="s">
        <v>64</v>
      </c>
      <c r="Y213" t="s">
        <v>1013</v>
      </c>
      <c r="Z213" t="s">
        <v>76</v>
      </c>
      <c r="AA213" t="s">
        <v>64</v>
      </c>
      <c r="AB213" t="s">
        <v>56</v>
      </c>
      <c r="AC213" t="s">
        <v>60</v>
      </c>
      <c r="AD213" t="s">
        <v>740</v>
      </c>
      <c r="AE213" t="s">
        <v>143</v>
      </c>
      <c r="AF213" t="s">
        <v>204</v>
      </c>
      <c r="AG213" t="s">
        <v>167</v>
      </c>
      <c r="AH213" t="s">
        <v>242</v>
      </c>
      <c r="AI213" t="s">
        <v>70</v>
      </c>
      <c r="AJ213" t="s">
        <v>1435</v>
      </c>
      <c r="AK213" t="s">
        <v>72</v>
      </c>
      <c r="AL213" t="s">
        <v>230</v>
      </c>
      <c r="AM213" t="s">
        <v>275</v>
      </c>
      <c r="AN213" t="s">
        <v>488</v>
      </c>
      <c r="AO213" t="s">
        <v>64</v>
      </c>
      <c r="AP213" t="s">
        <v>369</v>
      </c>
      <c r="AQ213" t="s">
        <v>55</v>
      </c>
      <c r="AR213" t="s">
        <v>356</v>
      </c>
      <c r="AS213" t="s">
        <v>163</v>
      </c>
      <c r="AT213" t="s">
        <v>435</v>
      </c>
      <c r="AU213" t="s">
        <v>230</v>
      </c>
      <c r="AV213" t="s">
        <v>73</v>
      </c>
      <c r="AW213" t="s">
        <v>327</v>
      </c>
      <c r="AX213" t="s">
        <v>780</v>
      </c>
      <c r="AY213" t="s">
        <v>1736</v>
      </c>
    </row>
    <row r="214" spans="1:51" hidden="1" x14ac:dyDescent="0.3">
      <c r="A214" t="s">
        <v>1737</v>
      </c>
      <c r="B214" t="s">
        <v>1738</v>
      </c>
      <c r="C214" s="1" t="str">
        <f t="shared" si="28"/>
        <v>21:0868</v>
      </c>
      <c r="D214" s="1" t="str">
        <f t="shared" si="29"/>
        <v>21:0245</v>
      </c>
      <c r="E214" t="s">
        <v>1739</v>
      </c>
      <c r="F214" t="s">
        <v>1740</v>
      </c>
      <c r="H214">
        <v>75.619368100000003</v>
      </c>
      <c r="I214">
        <v>-101.9071843</v>
      </c>
      <c r="J214" s="1" t="str">
        <f t="shared" si="30"/>
        <v>NGR bulk stream sediment</v>
      </c>
      <c r="K214" s="1" t="str">
        <f t="shared" si="31"/>
        <v>-230 mesh (63 µm) (Bathurst Is., 1996)</v>
      </c>
      <c r="L214">
        <v>3</v>
      </c>
      <c r="M214" t="s">
        <v>1511</v>
      </c>
      <c r="N214">
        <v>213</v>
      </c>
      <c r="O214">
        <v>1</v>
      </c>
      <c r="P214" t="s">
        <v>89</v>
      </c>
      <c r="Q214" t="s">
        <v>56</v>
      </c>
      <c r="R214" t="s">
        <v>91</v>
      </c>
      <c r="S214" t="s">
        <v>458</v>
      </c>
      <c r="T214" t="s">
        <v>60</v>
      </c>
      <c r="U214" t="s">
        <v>64</v>
      </c>
      <c r="V214" t="s">
        <v>185</v>
      </c>
      <c r="W214" t="s">
        <v>229</v>
      </c>
      <c r="X214" t="s">
        <v>64</v>
      </c>
      <c r="Y214" t="s">
        <v>834</v>
      </c>
      <c r="Z214" t="s">
        <v>118</v>
      </c>
      <c r="AA214" t="s">
        <v>64</v>
      </c>
      <c r="AB214" t="s">
        <v>56</v>
      </c>
      <c r="AC214" t="s">
        <v>64</v>
      </c>
      <c r="AD214" t="s">
        <v>1461</v>
      </c>
      <c r="AE214" t="s">
        <v>229</v>
      </c>
      <c r="AF214" t="s">
        <v>1442</v>
      </c>
      <c r="AG214" t="s">
        <v>167</v>
      </c>
      <c r="AH214" t="s">
        <v>313</v>
      </c>
      <c r="AI214" t="s">
        <v>70</v>
      </c>
      <c r="AJ214" t="s">
        <v>1435</v>
      </c>
      <c r="AK214" t="s">
        <v>72</v>
      </c>
      <c r="AL214" t="s">
        <v>230</v>
      </c>
      <c r="AM214" t="s">
        <v>300</v>
      </c>
      <c r="AN214" t="s">
        <v>488</v>
      </c>
      <c r="AO214" t="s">
        <v>64</v>
      </c>
      <c r="AP214" t="s">
        <v>79</v>
      </c>
      <c r="AQ214" t="s">
        <v>140</v>
      </c>
      <c r="AR214" t="s">
        <v>114</v>
      </c>
      <c r="AS214" t="s">
        <v>336</v>
      </c>
      <c r="AT214" t="s">
        <v>123</v>
      </c>
      <c r="AU214" t="s">
        <v>258</v>
      </c>
      <c r="AV214" t="s">
        <v>175</v>
      </c>
      <c r="AW214" t="s">
        <v>60</v>
      </c>
      <c r="AX214" t="s">
        <v>167</v>
      </c>
      <c r="AY214" t="s">
        <v>1741</v>
      </c>
    </row>
    <row r="215" spans="1:51" hidden="1" x14ac:dyDescent="0.3">
      <c r="A215" t="s">
        <v>1742</v>
      </c>
      <c r="B215" t="s">
        <v>1743</v>
      </c>
      <c r="C215" s="1" t="str">
        <f t="shared" si="28"/>
        <v>21:0868</v>
      </c>
      <c r="D215" s="1" t="str">
        <f t="shared" si="29"/>
        <v>21:0245</v>
      </c>
      <c r="E215" t="s">
        <v>1744</v>
      </c>
      <c r="F215" t="s">
        <v>1745</v>
      </c>
      <c r="H215">
        <v>75.625923499999999</v>
      </c>
      <c r="I215">
        <v>-101.84959619999999</v>
      </c>
      <c r="J215" s="1" t="str">
        <f t="shared" si="30"/>
        <v>NGR bulk stream sediment</v>
      </c>
      <c r="K215" s="1" t="str">
        <f t="shared" si="31"/>
        <v>-230 mesh (63 µm) (Bathurst Is., 1996)</v>
      </c>
      <c r="L215">
        <v>3</v>
      </c>
      <c r="M215" t="s">
        <v>1518</v>
      </c>
      <c r="N215">
        <v>214</v>
      </c>
      <c r="O215">
        <v>1</v>
      </c>
      <c r="P215" t="s">
        <v>91</v>
      </c>
      <c r="Q215" t="s">
        <v>56</v>
      </c>
      <c r="R215" t="s">
        <v>100</v>
      </c>
      <c r="S215" t="s">
        <v>404</v>
      </c>
      <c r="T215" t="s">
        <v>145</v>
      </c>
      <c r="U215" t="s">
        <v>64</v>
      </c>
      <c r="V215" t="s">
        <v>149</v>
      </c>
      <c r="W215" t="s">
        <v>92</v>
      </c>
      <c r="X215" t="s">
        <v>60</v>
      </c>
      <c r="Y215" t="s">
        <v>413</v>
      </c>
      <c r="Z215" t="s">
        <v>75</v>
      </c>
      <c r="AA215" t="s">
        <v>64</v>
      </c>
      <c r="AB215" t="s">
        <v>56</v>
      </c>
      <c r="AC215" t="s">
        <v>64</v>
      </c>
      <c r="AD215" t="s">
        <v>284</v>
      </c>
      <c r="AE215" t="s">
        <v>143</v>
      </c>
      <c r="AF215" t="s">
        <v>324</v>
      </c>
      <c r="AG215" t="s">
        <v>152</v>
      </c>
      <c r="AH215" t="s">
        <v>150</v>
      </c>
      <c r="AI215" t="s">
        <v>70</v>
      </c>
      <c r="AJ215" t="s">
        <v>1435</v>
      </c>
      <c r="AK215" t="s">
        <v>72</v>
      </c>
      <c r="AL215" t="s">
        <v>230</v>
      </c>
      <c r="AM215" t="s">
        <v>99</v>
      </c>
      <c r="AN215" t="s">
        <v>299</v>
      </c>
      <c r="AO215" t="s">
        <v>64</v>
      </c>
      <c r="AP215" t="s">
        <v>1746</v>
      </c>
      <c r="AQ215" t="s">
        <v>607</v>
      </c>
      <c r="AR215" t="s">
        <v>414</v>
      </c>
      <c r="AS215" t="s">
        <v>382</v>
      </c>
      <c r="AT215" t="s">
        <v>328</v>
      </c>
      <c r="AU215" t="s">
        <v>488</v>
      </c>
      <c r="AV215" t="s">
        <v>174</v>
      </c>
      <c r="AW215" t="s">
        <v>169</v>
      </c>
      <c r="AX215" t="s">
        <v>1001</v>
      </c>
      <c r="AY215" t="s">
        <v>1747</v>
      </c>
    </row>
    <row r="216" spans="1:51" hidden="1" x14ac:dyDescent="0.3">
      <c r="A216" t="s">
        <v>1748</v>
      </c>
      <c r="B216" t="s">
        <v>1749</v>
      </c>
      <c r="C216" s="1" t="str">
        <f t="shared" si="28"/>
        <v>21:0868</v>
      </c>
      <c r="D216" s="1" t="str">
        <f t="shared" si="29"/>
        <v>21:0245</v>
      </c>
      <c r="E216" t="s">
        <v>1750</v>
      </c>
      <c r="F216" t="s">
        <v>1751</v>
      </c>
      <c r="H216">
        <v>75.651807199999993</v>
      </c>
      <c r="I216">
        <v>-101.48228880000001</v>
      </c>
      <c r="J216" s="1" t="str">
        <f t="shared" si="30"/>
        <v>NGR bulk stream sediment</v>
      </c>
      <c r="K216" s="1" t="str">
        <f t="shared" si="31"/>
        <v>-230 mesh (63 µm) (Bathurst Is., 1996)</v>
      </c>
      <c r="L216">
        <v>3</v>
      </c>
      <c r="M216" t="s">
        <v>1524</v>
      </c>
      <c r="N216">
        <v>215</v>
      </c>
      <c r="O216">
        <v>1</v>
      </c>
      <c r="P216" t="s">
        <v>91</v>
      </c>
      <c r="Q216" t="s">
        <v>56</v>
      </c>
      <c r="R216" t="s">
        <v>118</v>
      </c>
      <c r="S216" t="s">
        <v>1141</v>
      </c>
      <c r="T216" t="s">
        <v>231</v>
      </c>
      <c r="U216" t="s">
        <v>64</v>
      </c>
      <c r="V216" t="s">
        <v>149</v>
      </c>
      <c r="W216" t="s">
        <v>122</v>
      </c>
      <c r="X216" t="s">
        <v>60</v>
      </c>
      <c r="Y216" t="s">
        <v>1752</v>
      </c>
      <c r="Z216" t="s">
        <v>185</v>
      </c>
      <c r="AA216" t="s">
        <v>64</v>
      </c>
      <c r="AB216" t="s">
        <v>56</v>
      </c>
      <c r="AC216" t="s">
        <v>76</v>
      </c>
      <c r="AD216" t="s">
        <v>402</v>
      </c>
      <c r="AE216" t="s">
        <v>143</v>
      </c>
      <c r="AF216" t="s">
        <v>312</v>
      </c>
      <c r="AG216" t="s">
        <v>152</v>
      </c>
      <c r="AH216" t="s">
        <v>826</v>
      </c>
      <c r="AI216" t="s">
        <v>70</v>
      </c>
      <c r="AJ216" t="s">
        <v>1435</v>
      </c>
      <c r="AK216" t="s">
        <v>72</v>
      </c>
      <c r="AL216" t="s">
        <v>73</v>
      </c>
      <c r="AM216" t="s">
        <v>75</v>
      </c>
      <c r="AN216" t="s">
        <v>435</v>
      </c>
      <c r="AO216" t="s">
        <v>64</v>
      </c>
      <c r="AP216" t="s">
        <v>1753</v>
      </c>
      <c r="AQ216" t="s">
        <v>382</v>
      </c>
      <c r="AR216" t="s">
        <v>918</v>
      </c>
      <c r="AS216" t="s">
        <v>288</v>
      </c>
      <c r="AT216" t="s">
        <v>218</v>
      </c>
      <c r="AU216" t="s">
        <v>488</v>
      </c>
      <c r="AV216" t="s">
        <v>230</v>
      </c>
      <c r="AW216" t="s">
        <v>173</v>
      </c>
      <c r="AX216" t="s">
        <v>1001</v>
      </c>
      <c r="AY216" t="s">
        <v>1754</v>
      </c>
    </row>
    <row r="217" spans="1:51" hidden="1" x14ac:dyDescent="0.3">
      <c r="A217" t="s">
        <v>1755</v>
      </c>
      <c r="B217" t="s">
        <v>1756</v>
      </c>
      <c r="C217" s="1" t="str">
        <f t="shared" si="28"/>
        <v>21:0868</v>
      </c>
      <c r="D217" s="1" t="str">
        <f t="shared" si="29"/>
        <v>21:0245</v>
      </c>
      <c r="E217" t="s">
        <v>1757</v>
      </c>
      <c r="F217" t="s">
        <v>1758</v>
      </c>
      <c r="H217">
        <v>75.677768999999998</v>
      </c>
      <c r="I217">
        <v>-101.17277799999999</v>
      </c>
      <c r="J217" s="1" t="str">
        <f t="shared" si="30"/>
        <v>NGR bulk stream sediment</v>
      </c>
      <c r="K217" s="1" t="str">
        <f t="shared" si="31"/>
        <v>-230 mesh (63 µm) (Bathurst Is., 1996)</v>
      </c>
      <c r="L217">
        <v>3</v>
      </c>
      <c r="M217" t="s">
        <v>1537</v>
      </c>
      <c r="N217">
        <v>216</v>
      </c>
      <c r="O217">
        <v>1</v>
      </c>
      <c r="P217" t="s">
        <v>91</v>
      </c>
      <c r="Q217" t="s">
        <v>56</v>
      </c>
      <c r="R217" t="s">
        <v>212</v>
      </c>
      <c r="S217" t="s">
        <v>1109</v>
      </c>
      <c r="T217" t="s">
        <v>106</v>
      </c>
      <c r="U217" t="s">
        <v>64</v>
      </c>
      <c r="V217" t="s">
        <v>91</v>
      </c>
      <c r="W217" t="s">
        <v>59</v>
      </c>
      <c r="X217" t="s">
        <v>64</v>
      </c>
      <c r="Y217" t="s">
        <v>728</v>
      </c>
      <c r="Z217" t="s">
        <v>78</v>
      </c>
      <c r="AA217" t="s">
        <v>64</v>
      </c>
      <c r="AB217" t="s">
        <v>56</v>
      </c>
      <c r="AC217" t="s">
        <v>64</v>
      </c>
      <c r="AD217" t="s">
        <v>740</v>
      </c>
      <c r="AE217" t="s">
        <v>143</v>
      </c>
      <c r="AF217" t="s">
        <v>1442</v>
      </c>
      <c r="AG217" t="s">
        <v>144</v>
      </c>
      <c r="AH217" t="s">
        <v>307</v>
      </c>
      <c r="AI217" t="s">
        <v>70</v>
      </c>
      <c r="AJ217" t="s">
        <v>1435</v>
      </c>
      <c r="AK217" t="s">
        <v>72</v>
      </c>
      <c r="AL217" t="s">
        <v>258</v>
      </c>
      <c r="AM217" t="s">
        <v>666</v>
      </c>
      <c r="AN217" t="s">
        <v>91</v>
      </c>
      <c r="AO217" t="s">
        <v>64</v>
      </c>
      <c r="AP217" t="s">
        <v>369</v>
      </c>
      <c r="AQ217" t="s">
        <v>288</v>
      </c>
      <c r="AR217" t="s">
        <v>79</v>
      </c>
      <c r="AS217" t="s">
        <v>140</v>
      </c>
      <c r="AT217" t="s">
        <v>147</v>
      </c>
      <c r="AU217" t="s">
        <v>174</v>
      </c>
      <c r="AV217" t="s">
        <v>174</v>
      </c>
      <c r="AW217" t="s">
        <v>169</v>
      </c>
      <c r="AX217" t="s">
        <v>259</v>
      </c>
      <c r="AY217" t="s">
        <v>1759</v>
      </c>
    </row>
    <row r="218" spans="1:51" hidden="1" x14ac:dyDescent="0.3">
      <c r="A218" t="s">
        <v>1760</v>
      </c>
      <c r="B218" t="s">
        <v>1761</v>
      </c>
      <c r="C218" s="1" t="str">
        <f t="shared" si="28"/>
        <v>21:0868</v>
      </c>
      <c r="D218" s="1" t="str">
        <f t="shared" si="29"/>
        <v>21:0245</v>
      </c>
      <c r="E218" t="s">
        <v>1762</v>
      </c>
      <c r="F218" t="s">
        <v>1763</v>
      </c>
      <c r="H218">
        <v>75.769056399999997</v>
      </c>
      <c r="I218">
        <v>-100.2375406</v>
      </c>
      <c r="J218" s="1" t="str">
        <f t="shared" si="30"/>
        <v>NGR bulk stream sediment</v>
      </c>
      <c r="K218" s="1" t="str">
        <f t="shared" si="31"/>
        <v>-230 mesh (63 µm) (Bathurst Is., 1996)</v>
      </c>
      <c r="L218">
        <v>3</v>
      </c>
      <c r="M218" t="s">
        <v>1543</v>
      </c>
      <c r="N218">
        <v>217</v>
      </c>
      <c r="O218">
        <v>1</v>
      </c>
      <c r="P218" t="s">
        <v>89</v>
      </c>
      <c r="Q218" t="s">
        <v>56</v>
      </c>
      <c r="R218" t="s">
        <v>91</v>
      </c>
      <c r="S218" t="s">
        <v>364</v>
      </c>
      <c r="T218" t="s">
        <v>358</v>
      </c>
      <c r="U218" t="s">
        <v>64</v>
      </c>
      <c r="V218" t="s">
        <v>185</v>
      </c>
      <c r="W218" t="s">
        <v>79</v>
      </c>
      <c r="X218" t="s">
        <v>60</v>
      </c>
      <c r="Y218" t="s">
        <v>425</v>
      </c>
      <c r="Z218" t="s">
        <v>150</v>
      </c>
      <c r="AA218" t="s">
        <v>64</v>
      </c>
      <c r="AB218" t="s">
        <v>56</v>
      </c>
      <c r="AC218" t="s">
        <v>64</v>
      </c>
      <c r="AD218" t="s">
        <v>780</v>
      </c>
      <c r="AE218" t="s">
        <v>143</v>
      </c>
      <c r="AF218" t="s">
        <v>266</v>
      </c>
      <c r="AG218" t="s">
        <v>167</v>
      </c>
      <c r="AH218" t="s">
        <v>485</v>
      </c>
      <c r="AI218" t="s">
        <v>91</v>
      </c>
      <c r="AJ218" t="s">
        <v>1435</v>
      </c>
      <c r="AK218" t="s">
        <v>72</v>
      </c>
      <c r="AL218" t="s">
        <v>73</v>
      </c>
      <c r="AM218" t="s">
        <v>150</v>
      </c>
      <c r="AN218" t="s">
        <v>212</v>
      </c>
      <c r="AO218" t="s">
        <v>64</v>
      </c>
      <c r="AP218" t="s">
        <v>298</v>
      </c>
      <c r="AQ218" t="s">
        <v>356</v>
      </c>
      <c r="AR218" t="s">
        <v>342</v>
      </c>
      <c r="AS218" t="s">
        <v>103</v>
      </c>
      <c r="AT218" t="s">
        <v>118</v>
      </c>
      <c r="AU218" t="s">
        <v>488</v>
      </c>
      <c r="AV218" t="s">
        <v>174</v>
      </c>
      <c r="AW218" t="s">
        <v>68</v>
      </c>
      <c r="AX218" t="s">
        <v>175</v>
      </c>
      <c r="AY218" t="s">
        <v>1764</v>
      </c>
    </row>
    <row r="219" spans="1:51" hidden="1" x14ac:dyDescent="0.3">
      <c r="A219" t="s">
        <v>1765</v>
      </c>
      <c r="B219" t="s">
        <v>1766</v>
      </c>
      <c r="C219" s="1" t="str">
        <f t="shared" si="28"/>
        <v>21:0868</v>
      </c>
      <c r="D219" s="1" t="str">
        <f t="shared" si="29"/>
        <v>21:0245</v>
      </c>
      <c r="E219" t="s">
        <v>1767</v>
      </c>
      <c r="F219" t="s">
        <v>1768</v>
      </c>
      <c r="H219">
        <v>75.778794000000005</v>
      </c>
      <c r="I219">
        <v>-100.28647909999999</v>
      </c>
      <c r="J219" s="1" t="str">
        <f t="shared" si="30"/>
        <v>NGR bulk stream sediment</v>
      </c>
      <c r="K219" s="1" t="str">
        <f t="shared" si="31"/>
        <v>-230 mesh (63 µm) (Bathurst Is., 1996)</v>
      </c>
      <c r="L219">
        <v>3</v>
      </c>
      <c r="M219" t="s">
        <v>1549</v>
      </c>
      <c r="N219">
        <v>218</v>
      </c>
      <c r="O219">
        <v>1</v>
      </c>
      <c r="P219" t="s">
        <v>76</v>
      </c>
      <c r="Q219" t="s">
        <v>56</v>
      </c>
      <c r="R219" t="s">
        <v>130</v>
      </c>
      <c r="S219" t="s">
        <v>1703</v>
      </c>
      <c r="T219" t="s">
        <v>299</v>
      </c>
      <c r="U219" t="s">
        <v>64</v>
      </c>
      <c r="V219" t="s">
        <v>76</v>
      </c>
      <c r="W219" t="s">
        <v>288</v>
      </c>
      <c r="X219" t="s">
        <v>64</v>
      </c>
      <c r="Y219" t="s">
        <v>81</v>
      </c>
      <c r="Z219" t="s">
        <v>254</v>
      </c>
      <c r="AA219" t="s">
        <v>64</v>
      </c>
      <c r="AB219" t="s">
        <v>56</v>
      </c>
      <c r="AC219" t="s">
        <v>91</v>
      </c>
      <c r="AD219" t="s">
        <v>583</v>
      </c>
      <c r="AE219" t="s">
        <v>143</v>
      </c>
      <c r="AF219" t="s">
        <v>204</v>
      </c>
      <c r="AG219" t="s">
        <v>1512</v>
      </c>
      <c r="AH219" t="s">
        <v>68</v>
      </c>
      <c r="AI219" t="s">
        <v>70</v>
      </c>
      <c r="AJ219" t="s">
        <v>1435</v>
      </c>
      <c r="AK219" t="s">
        <v>72</v>
      </c>
      <c r="AL219" t="s">
        <v>73</v>
      </c>
      <c r="AM219" t="s">
        <v>514</v>
      </c>
      <c r="AN219" t="s">
        <v>106</v>
      </c>
      <c r="AO219" t="s">
        <v>64</v>
      </c>
      <c r="AP219" t="s">
        <v>369</v>
      </c>
      <c r="AQ219" t="s">
        <v>357</v>
      </c>
      <c r="AR219" t="s">
        <v>524</v>
      </c>
      <c r="AS219" t="s">
        <v>140</v>
      </c>
      <c r="AT219" t="s">
        <v>68</v>
      </c>
      <c r="AU219" t="s">
        <v>258</v>
      </c>
      <c r="AV219" t="s">
        <v>73</v>
      </c>
      <c r="AW219" t="s">
        <v>299</v>
      </c>
      <c r="AX219" t="s">
        <v>405</v>
      </c>
      <c r="AY219" t="s">
        <v>1213</v>
      </c>
    </row>
    <row r="220" spans="1:51" hidden="1" x14ac:dyDescent="0.3">
      <c r="A220" t="s">
        <v>1769</v>
      </c>
      <c r="B220" t="s">
        <v>1770</v>
      </c>
      <c r="C220" s="1" t="str">
        <f t="shared" si="28"/>
        <v>21:0868</v>
      </c>
      <c r="D220" s="1" t="str">
        <f t="shared" si="29"/>
        <v>21:0245</v>
      </c>
      <c r="E220" t="s">
        <v>1771</v>
      </c>
      <c r="F220" t="s">
        <v>1772</v>
      </c>
      <c r="H220">
        <v>75.8248064</v>
      </c>
      <c r="I220">
        <v>-100.9265846</v>
      </c>
      <c r="J220" s="1" t="str">
        <f t="shared" si="30"/>
        <v>NGR bulk stream sediment</v>
      </c>
      <c r="K220" s="1" t="str">
        <f t="shared" si="31"/>
        <v>-230 mesh (63 µm) (Bathurst Is., 1996)</v>
      </c>
      <c r="L220">
        <v>3</v>
      </c>
      <c r="M220" t="s">
        <v>1557</v>
      </c>
      <c r="N220">
        <v>219</v>
      </c>
      <c r="O220">
        <v>1</v>
      </c>
      <c r="P220" t="s">
        <v>89</v>
      </c>
      <c r="Q220" t="s">
        <v>56</v>
      </c>
      <c r="R220" t="s">
        <v>327</v>
      </c>
      <c r="S220" t="s">
        <v>1773</v>
      </c>
      <c r="T220" t="s">
        <v>176</v>
      </c>
      <c r="U220" t="s">
        <v>271</v>
      </c>
      <c r="V220" t="s">
        <v>94</v>
      </c>
      <c r="W220" t="s">
        <v>78</v>
      </c>
      <c r="X220" t="s">
        <v>60</v>
      </c>
      <c r="Y220" t="s">
        <v>106</v>
      </c>
      <c r="Z220" t="s">
        <v>94</v>
      </c>
      <c r="AA220" t="s">
        <v>64</v>
      </c>
      <c r="AB220" t="s">
        <v>56</v>
      </c>
      <c r="AC220" t="s">
        <v>64</v>
      </c>
      <c r="AD220" t="s">
        <v>144</v>
      </c>
      <c r="AE220" t="s">
        <v>143</v>
      </c>
      <c r="AF220" t="s">
        <v>288</v>
      </c>
      <c r="AG220" t="s">
        <v>167</v>
      </c>
      <c r="AH220" t="s">
        <v>74</v>
      </c>
      <c r="AI220" t="s">
        <v>70</v>
      </c>
      <c r="AJ220" t="s">
        <v>1435</v>
      </c>
      <c r="AK220" t="s">
        <v>72</v>
      </c>
      <c r="AL220" t="s">
        <v>73</v>
      </c>
      <c r="AM220" t="s">
        <v>207</v>
      </c>
      <c r="AN220" t="s">
        <v>488</v>
      </c>
      <c r="AO220" t="s">
        <v>64</v>
      </c>
      <c r="AP220" t="s">
        <v>369</v>
      </c>
      <c r="AQ220" t="s">
        <v>57</v>
      </c>
      <c r="AR220" t="s">
        <v>273</v>
      </c>
      <c r="AS220" t="s">
        <v>336</v>
      </c>
      <c r="AT220" t="s">
        <v>126</v>
      </c>
      <c r="AU220" t="s">
        <v>174</v>
      </c>
      <c r="AV220" t="s">
        <v>73</v>
      </c>
      <c r="AW220" t="s">
        <v>60</v>
      </c>
      <c r="AX220" t="s">
        <v>167</v>
      </c>
      <c r="AY220" t="s">
        <v>857</v>
      </c>
    </row>
    <row r="221" spans="1:51" hidden="1" x14ac:dyDescent="0.3">
      <c r="A221" t="s">
        <v>1774</v>
      </c>
      <c r="B221" t="s">
        <v>1775</v>
      </c>
      <c r="C221" s="1" t="str">
        <f t="shared" si="28"/>
        <v>21:0868</v>
      </c>
      <c r="D221" s="1" t="str">
        <f t="shared" si="29"/>
        <v>21:0245</v>
      </c>
      <c r="E221" t="s">
        <v>111</v>
      </c>
      <c r="F221" t="s">
        <v>1776</v>
      </c>
      <c r="H221">
        <v>75.912451899999994</v>
      </c>
      <c r="I221">
        <v>-100.0510544</v>
      </c>
      <c r="J221" s="1" t="str">
        <f t="shared" si="30"/>
        <v>NGR bulk stream sediment</v>
      </c>
      <c r="K221" s="1" t="str">
        <f t="shared" si="31"/>
        <v>-230 mesh (63 µm) (Bathurst Is., 1996)</v>
      </c>
      <c r="L221">
        <v>4</v>
      </c>
      <c r="M221" t="s">
        <v>1432</v>
      </c>
      <c r="N221">
        <v>220</v>
      </c>
      <c r="O221">
        <v>7</v>
      </c>
      <c r="P221" t="s">
        <v>76</v>
      </c>
      <c r="Q221" t="s">
        <v>56</v>
      </c>
      <c r="R221" t="s">
        <v>76</v>
      </c>
      <c r="S221" t="s">
        <v>1140</v>
      </c>
      <c r="T221" t="s">
        <v>147</v>
      </c>
      <c r="U221" t="s">
        <v>118</v>
      </c>
      <c r="V221" t="s">
        <v>75</v>
      </c>
      <c r="W221" t="s">
        <v>720</v>
      </c>
      <c r="X221" t="s">
        <v>118</v>
      </c>
      <c r="Y221" t="s">
        <v>1777</v>
      </c>
      <c r="Z221" t="s">
        <v>113</v>
      </c>
      <c r="AA221" t="s">
        <v>64</v>
      </c>
      <c r="AB221" t="s">
        <v>56</v>
      </c>
      <c r="AC221" t="s">
        <v>63</v>
      </c>
      <c r="AD221" t="s">
        <v>686</v>
      </c>
      <c r="AE221" t="s">
        <v>412</v>
      </c>
      <c r="AF221" t="s">
        <v>122</v>
      </c>
      <c r="AG221" t="s">
        <v>175</v>
      </c>
      <c r="AH221" t="s">
        <v>150</v>
      </c>
      <c r="AI221" t="s">
        <v>70</v>
      </c>
      <c r="AJ221" t="s">
        <v>1435</v>
      </c>
      <c r="AK221" t="s">
        <v>341</v>
      </c>
      <c r="AL221" t="s">
        <v>81</v>
      </c>
      <c r="AM221" t="s">
        <v>99</v>
      </c>
      <c r="AN221" t="s">
        <v>151</v>
      </c>
      <c r="AO221" t="s">
        <v>64</v>
      </c>
      <c r="AP221" t="s">
        <v>1778</v>
      </c>
      <c r="AQ221" t="s">
        <v>193</v>
      </c>
      <c r="AR221" t="s">
        <v>191</v>
      </c>
      <c r="AS221" t="s">
        <v>288</v>
      </c>
      <c r="AT221" t="s">
        <v>168</v>
      </c>
      <c r="AU221" t="s">
        <v>106</v>
      </c>
      <c r="AV221" t="s">
        <v>81</v>
      </c>
      <c r="AW221" t="s">
        <v>173</v>
      </c>
      <c r="AX221" t="s">
        <v>107</v>
      </c>
      <c r="AY221" t="s">
        <v>1779</v>
      </c>
    </row>
    <row r="222" spans="1:51" hidden="1" x14ac:dyDescent="0.3">
      <c r="A222" t="s">
        <v>1780</v>
      </c>
      <c r="B222" t="s">
        <v>1781</v>
      </c>
      <c r="C222" s="1" t="str">
        <f t="shared" si="28"/>
        <v>21:0868</v>
      </c>
      <c r="D222" s="1" t="str">
        <f t="shared" si="29"/>
        <v>21:0245</v>
      </c>
      <c r="E222" t="s">
        <v>1782</v>
      </c>
      <c r="F222" t="s">
        <v>1783</v>
      </c>
      <c r="H222">
        <v>75.842066200000005</v>
      </c>
      <c r="I222">
        <v>-100.718963</v>
      </c>
      <c r="J222" s="1" t="str">
        <f t="shared" si="30"/>
        <v>NGR bulk stream sediment</v>
      </c>
      <c r="K222" s="1" t="str">
        <f t="shared" si="31"/>
        <v>-230 mesh (63 µm) (Bathurst Is., 1996)</v>
      </c>
      <c r="L222">
        <v>4</v>
      </c>
      <c r="M222" t="s">
        <v>1441</v>
      </c>
      <c r="N222">
        <v>221</v>
      </c>
      <c r="O222">
        <v>1</v>
      </c>
      <c r="P222" t="s">
        <v>89</v>
      </c>
      <c r="Q222" t="s">
        <v>56</v>
      </c>
      <c r="R222" t="s">
        <v>145</v>
      </c>
      <c r="S222" t="s">
        <v>1066</v>
      </c>
      <c r="T222" t="s">
        <v>231</v>
      </c>
      <c r="U222" t="s">
        <v>64</v>
      </c>
      <c r="V222" t="s">
        <v>113</v>
      </c>
      <c r="W222" t="s">
        <v>607</v>
      </c>
      <c r="X222" t="s">
        <v>60</v>
      </c>
      <c r="Y222" t="s">
        <v>565</v>
      </c>
      <c r="Z222" t="s">
        <v>63</v>
      </c>
      <c r="AA222" t="s">
        <v>64</v>
      </c>
      <c r="AB222" t="s">
        <v>56</v>
      </c>
      <c r="AC222" t="s">
        <v>64</v>
      </c>
      <c r="AD222" t="s">
        <v>531</v>
      </c>
      <c r="AE222" t="s">
        <v>143</v>
      </c>
      <c r="AF222" t="s">
        <v>170</v>
      </c>
      <c r="AG222" t="s">
        <v>479</v>
      </c>
      <c r="AH222" t="s">
        <v>94</v>
      </c>
      <c r="AI222" t="s">
        <v>70</v>
      </c>
      <c r="AJ222" t="s">
        <v>1435</v>
      </c>
      <c r="AK222" t="s">
        <v>72</v>
      </c>
      <c r="AL222" t="s">
        <v>73</v>
      </c>
      <c r="AM222" t="s">
        <v>270</v>
      </c>
      <c r="AN222" t="s">
        <v>106</v>
      </c>
      <c r="AO222" t="s">
        <v>64</v>
      </c>
      <c r="AP222" t="s">
        <v>67</v>
      </c>
      <c r="AQ222" t="s">
        <v>103</v>
      </c>
      <c r="AR222" t="s">
        <v>289</v>
      </c>
      <c r="AS222" t="s">
        <v>57</v>
      </c>
      <c r="AT222" t="s">
        <v>256</v>
      </c>
      <c r="AU222" t="s">
        <v>174</v>
      </c>
      <c r="AV222" t="s">
        <v>152</v>
      </c>
      <c r="AW222" t="s">
        <v>60</v>
      </c>
      <c r="AX222" t="s">
        <v>811</v>
      </c>
      <c r="AY222" t="s">
        <v>1784</v>
      </c>
    </row>
    <row r="223" spans="1:51" hidden="1" x14ac:dyDescent="0.3">
      <c r="A223" t="s">
        <v>1785</v>
      </c>
      <c r="B223" t="s">
        <v>1786</v>
      </c>
      <c r="C223" s="1" t="str">
        <f t="shared" si="28"/>
        <v>21:0868</v>
      </c>
      <c r="D223" s="1" t="str">
        <f t="shared" si="29"/>
        <v>21:0245</v>
      </c>
      <c r="E223" t="s">
        <v>1787</v>
      </c>
      <c r="F223" t="s">
        <v>1788</v>
      </c>
      <c r="H223">
        <v>75.850245700000002</v>
      </c>
      <c r="I223">
        <v>-100.63330809999999</v>
      </c>
      <c r="J223" s="1" t="str">
        <f t="shared" si="30"/>
        <v>NGR bulk stream sediment</v>
      </c>
      <c r="K223" s="1" t="str">
        <f t="shared" si="31"/>
        <v>-230 mesh (63 µm) (Bathurst Is., 1996)</v>
      </c>
      <c r="L223">
        <v>4</v>
      </c>
      <c r="M223" t="s">
        <v>1454</v>
      </c>
      <c r="N223">
        <v>222</v>
      </c>
      <c r="O223">
        <v>1</v>
      </c>
      <c r="P223" t="s">
        <v>89</v>
      </c>
      <c r="Q223" t="s">
        <v>56</v>
      </c>
      <c r="R223" t="s">
        <v>151</v>
      </c>
      <c r="S223" t="s">
        <v>1175</v>
      </c>
      <c r="T223" t="s">
        <v>207</v>
      </c>
      <c r="U223" t="s">
        <v>91</v>
      </c>
      <c r="V223" t="s">
        <v>94</v>
      </c>
      <c r="W223" t="s">
        <v>298</v>
      </c>
      <c r="X223" t="s">
        <v>60</v>
      </c>
      <c r="Y223" t="s">
        <v>1789</v>
      </c>
      <c r="Z223" t="s">
        <v>149</v>
      </c>
      <c r="AA223" t="s">
        <v>64</v>
      </c>
      <c r="AB223" t="s">
        <v>56</v>
      </c>
      <c r="AC223" t="s">
        <v>64</v>
      </c>
      <c r="AD223" t="s">
        <v>405</v>
      </c>
      <c r="AE223" t="s">
        <v>143</v>
      </c>
      <c r="AF223" t="s">
        <v>399</v>
      </c>
      <c r="AG223" t="s">
        <v>167</v>
      </c>
      <c r="AH223" t="s">
        <v>275</v>
      </c>
      <c r="AI223" t="s">
        <v>70</v>
      </c>
      <c r="AJ223" t="s">
        <v>1435</v>
      </c>
      <c r="AK223" t="s">
        <v>72</v>
      </c>
      <c r="AL223" t="s">
        <v>73</v>
      </c>
      <c r="AM223" t="s">
        <v>381</v>
      </c>
      <c r="AN223" t="s">
        <v>435</v>
      </c>
      <c r="AO223" t="s">
        <v>64</v>
      </c>
      <c r="AP223" t="s">
        <v>369</v>
      </c>
      <c r="AQ223" t="s">
        <v>80</v>
      </c>
      <c r="AR223" t="s">
        <v>97</v>
      </c>
      <c r="AS223" t="s">
        <v>160</v>
      </c>
      <c r="AT223" t="s">
        <v>82</v>
      </c>
      <c r="AU223" t="s">
        <v>271</v>
      </c>
      <c r="AV223" t="s">
        <v>174</v>
      </c>
      <c r="AW223" t="s">
        <v>299</v>
      </c>
      <c r="AX223" t="s">
        <v>850</v>
      </c>
      <c r="AY223" t="s">
        <v>1790</v>
      </c>
    </row>
    <row r="224" spans="1:51" hidden="1" x14ac:dyDescent="0.3">
      <c r="A224" t="s">
        <v>1791</v>
      </c>
      <c r="B224" t="s">
        <v>1792</v>
      </c>
      <c r="C224" s="1" t="str">
        <f t="shared" si="28"/>
        <v>21:0868</v>
      </c>
      <c r="D224" s="1" t="str">
        <f t="shared" si="29"/>
        <v>21:0245</v>
      </c>
      <c r="E224" t="s">
        <v>1793</v>
      </c>
      <c r="F224" t="s">
        <v>1794</v>
      </c>
      <c r="H224">
        <v>75.864482800000005</v>
      </c>
      <c r="I224">
        <v>-100.72735729999999</v>
      </c>
      <c r="J224" s="1" t="str">
        <f t="shared" si="30"/>
        <v>NGR bulk stream sediment</v>
      </c>
      <c r="K224" s="1" t="str">
        <f t="shared" si="31"/>
        <v>-230 mesh (63 µm) (Bathurst Is., 1996)</v>
      </c>
      <c r="L224">
        <v>4</v>
      </c>
      <c r="M224" t="s">
        <v>1474</v>
      </c>
      <c r="N224">
        <v>223</v>
      </c>
      <c r="O224">
        <v>1</v>
      </c>
      <c r="P224" t="s">
        <v>89</v>
      </c>
      <c r="Q224" t="s">
        <v>56</v>
      </c>
      <c r="R224" t="s">
        <v>327</v>
      </c>
      <c r="S224" t="s">
        <v>1327</v>
      </c>
      <c r="T224" t="s">
        <v>81</v>
      </c>
      <c r="U224" t="s">
        <v>64</v>
      </c>
      <c r="V224" t="s">
        <v>63</v>
      </c>
      <c r="W224" t="s">
        <v>399</v>
      </c>
      <c r="X224" t="s">
        <v>60</v>
      </c>
      <c r="Y224" t="s">
        <v>888</v>
      </c>
      <c r="Z224" t="s">
        <v>113</v>
      </c>
      <c r="AA224" t="s">
        <v>64</v>
      </c>
      <c r="AB224" t="s">
        <v>56</v>
      </c>
      <c r="AC224" t="s">
        <v>60</v>
      </c>
      <c r="AD224" t="s">
        <v>651</v>
      </c>
      <c r="AE224" t="s">
        <v>143</v>
      </c>
      <c r="AF224" t="s">
        <v>356</v>
      </c>
      <c r="AG224" t="s">
        <v>167</v>
      </c>
      <c r="AH224" t="s">
        <v>275</v>
      </c>
      <c r="AI224" t="s">
        <v>70</v>
      </c>
      <c r="AJ224" t="s">
        <v>1435</v>
      </c>
      <c r="AK224" t="s">
        <v>72</v>
      </c>
      <c r="AL224" t="s">
        <v>258</v>
      </c>
      <c r="AM224" t="s">
        <v>444</v>
      </c>
      <c r="AN224" t="s">
        <v>258</v>
      </c>
      <c r="AO224" t="s">
        <v>64</v>
      </c>
      <c r="AP224" t="s">
        <v>369</v>
      </c>
      <c r="AQ224" t="s">
        <v>124</v>
      </c>
      <c r="AR224" t="s">
        <v>223</v>
      </c>
      <c r="AS224" t="s">
        <v>274</v>
      </c>
      <c r="AT224" t="s">
        <v>265</v>
      </c>
      <c r="AU224" t="s">
        <v>258</v>
      </c>
      <c r="AV224" t="s">
        <v>152</v>
      </c>
      <c r="AW224" t="s">
        <v>125</v>
      </c>
      <c r="AX224" t="s">
        <v>301</v>
      </c>
      <c r="AY224" t="s">
        <v>1795</v>
      </c>
    </row>
    <row r="225" spans="1:51" hidden="1" x14ac:dyDescent="0.3">
      <c r="A225" t="s">
        <v>1796</v>
      </c>
      <c r="B225" t="s">
        <v>1797</v>
      </c>
      <c r="C225" s="1" t="str">
        <f t="shared" si="28"/>
        <v>21:0868</v>
      </c>
      <c r="D225" s="1" t="str">
        <f t="shared" si="29"/>
        <v>21:0245</v>
      </c>
      <c r="E225" t="s">
        <v>1793</v>
      </c>
      <c r="F225" t="s">
        <v>1798</v>
      </c>
      <c r="H225">
        <v>75.864482800000005</v>
      </c>
      <c r="I225">
        <v>-100.72735729999999</v>
      </c>
      <c r="J225" s="1" t="str">
        <f t="shared" si="30"/>
        <v>NGR bulk stream sediment</v>
      </c>
      <c r="K225" s="1" t="str">
        <f t="shared" si="31"/>
        <v>-230 mesh (63 µm) (Bathurst Is., 1996)</v>
      </c>
      <c r="L225">
        <v>4</v>
      </c>
      <c r="M225" t="s">
        <v>1479</v>
      </c>
      <c r="N225">
        <v>224</v>
      </c>
      <c r="O225">
        <v>1</v>
      </c>
      <c r="P225" t="s">
        <v>89</v>
      </c>
      <c r="Q225" t="s">
        <v>56</v>
      </c>
      <c r="R225" t="s">
        <v>580</v>
      </c>
      <c r="S225" t="s">
        <v>458</v>
      </c>
      <c r="T225" t="s">
        <v>488</v>
      </c>
      <c r="U225" t="s">
        <v>64</v>
      </c>
      <c r="V225" t="s">
        <v>118</v>
      </c>
      <c r="W225" t="s">
        <v>607</v>
      </c>
      <c r="X225" t="s">
        <v>64</v>
      </c>
      <c r="Y225" t="s">
        <v>703</v>
      </c>
      <c r="Z225" t="s">
        <v>113</v>
      </c>
      <c r="AA225" t="s">
        <v>64</v>
      </c>
      <c r="AB225" t="s">
        <v>56</v>
      </c>
      <c r="AC225" t="s">
        <v>64</v>
      </c>
      <c r="AD225" t="s">
        <v>154</v>
      </c>
      <c r="AE225" t="s">
        <v>143</v>
      </c>
      <c r="AF225" t="s">
        <v>325</v>
      </c>
      <c r="AG225" t="s">
        <v>1512</v>
      </c>
      <c r="AH225" t="s">
        <v>242</v>
      </c>
      <c r="AI225" t="s">
        <v>70</v>
      </c>
      <c r="AJ225" t="s">
        <v>1435</v>
      </c>
      <c r="AK225" t="s">
        <v>72</v>
      </c>
      <c r="AL225" t="s">
        <v>73</v>
      </c>
      <c r="AM225" t="s">
        <v>94</v>
      </c>
      <c r="AN225" t="s">
        <v>106</v>
      </c>
      <c r="AO225" t="s">
        <v>64</v>
      </c>
      <c r="AP225" t="s">
        <v>369</v>
      </c>
      <c r="AQ225" t="s">
        <v>171</v>
      </c>
      <c r="AR225" t="s">
        <v>210</v>
      </c>
      <c r="AS225" t="s">
        <v>336</v>
      </c>
      <c r="AT225" t="s">
        <v>68</v>
      </c>
      <c r="AU225" t="s">
        <v>230</v>
      </c>
      <c r="AV225" t="s">
        <v>73</v>
      </c>
      <c r="AW225" t="s">
        <v>580</v>
      </c>
      <c r="AX225" t="s">
        <v>205</v>
      </c>
      <c r="AY225" t="s">
        <v>1799</v>
      </c>
    </row>
    <row r="226" spans="1:51" hidden="1" x14ac:dyDescent="0.3">
      <c r="A226" t="s">
        <v>1800</v>
      </c>
      <c r="B226" t="s">
        <v>1801</v>
      </c>
      <c r="C226" s="1" t="str">
        <f t="shared" si="28"/>
        <v>21:0868</v>
      </c>
      <c r="D226" s="1" t="str">
        <f t="shared" si="29"/>
        <v>21:0245</v>
      </c>
      <c r="E226" t="s">
        <v>1802</v>
      </c>
      <c r="F226" t="s">
        <v>1803</v>
      </c>
      <c r="H226">
        <v>75.875969900000001</v>
      </c>
      <c r="I226">
        <v>-100.52292780000001</v>
      </c>
      <c r="J226" s="1" t="str">
        <f t="shared" si="30"/>
        <v>NGR bulk stream sediment</v>
      </c>
      <c r="K226" s="1" t="str">
        <f t="shared" si="31"/>
        <v>-230 mesh (63 µm) (Bathurst Is., 1996)</v>
      </c>
      <c r="L226">
        <v>4</v>
      </c>
      <c r="M226" t="s">
        <v>1460</v>
      </c>
      <c r="N226">
        <v>225</v>
      </c>
      <c r="O226">
        <v>1</v>
      </c>
      <c r="P226" t="s">
        <v>60</v>
      </c>
      <c r="Q226" t="s">
        <v>56</v>
      </c>
      <c r="R226" t="s">
        <v>101</v>
      </c>
      <c r="S226" t="s">
        <v>1804</v>
      </c>
      <c r="T226" t="s">
        <v>123</v>
      </c>
      <c r="U226" t="s">
        <v>271</v>
      </c>
      <c r="V226" t="s">
        <v>113</v>
      </c>
      <c r="W226" t="s">
        <v>59</v>
      </c>
      <c r="X226" t="s">
        <v>91</v>
      </c>
      <c r="Y226" t="s">
        <v>548</v>
      </c>
      <c r="Z226" t="s">
        <v>150</v>
      </c>
      <c r="AA226" t="s">
        <v>64</v>
      </c>
      <c r="AB226" t="s">
        <v>56</v>
      </c>
      <c r="AC226" t="s">
        <v>76</v>
      </c>
      <c r="AD226" t="s">
        <v>383</v>
      </c>
      <c r="AE226" t="s">
        <v>143</v>
      </c>
      <c r="AF226" t="s">
        <v>399</v>
      </c>
      <c r="AG226" t="s">
        <v>167</v>
      </c>
      <c r="AH226" t="s">
        <v>168</v>
      </c>
      <c r="AI226" t="s">
        <v>70</v>
      </c>
      <c r="AJ226" t="s">
        <v>1435</v>
      </c>
      <c r="AK226" t="s">
        <v>72</v>
      </c>
      <c r="AL226" t="s">
        <v>73</v>
      </c>
      <c r="AM226" t="s">
        <v>475</v>
      </c>
      <c r="AN226" t="s">
        <v>327</v>
      </c>
      <c r="AO226" t="s">
        <v>64</v>
      </c>
      <c r="AP226" t="s">
        <v>266</v>
      </c>
      <c r="AQ226" t="s">
        <v>357</v>
      </c>
      <c r="AR226" t="s">
        <v>342</v>
      </c>
      <c r="AS226" t="s">
        <v>171</v>
      </c>
      <c r="AT226" t="s">
        <v>313</v>
      </c>
      <c r="AU226" t="s">
        <v>130</v>
      </c>
      <c r="AV226" t="s">
        <v>174</v>
      </c>
      <c r="AW226" t="s">
        <v>358</v>
      </c>
      <c r="AX226" t="s">
        <v>383</v>
      </c>
      <c r="AY226" t="s">
        <v>1805</v>
      </c>
    </row>
    <row r="227" spans="1:51" hidden="1" x14ac:dyDescent="0.3">
      <c r="A227" t="s">
        <v>1806</v>
      </c>
      <c r="B227" t="s">
        <v>1807</v>
      </c>
      <c r="C227" s="1" t="str">
        <f t="shared" si="28"/>
        <v>21:0868</v>
      </c>
      <c r="D227" s="1" t="str">
        <f t="shared" si="29"/>
        <v>21:0245</v>
      </c>
      <c r="E227" t="s">
        <v>1808</v>
      </c>
      <c r="F227" t="s">
        <v>1809</v>
      </c>
      <c r="H227">
        <v>75.870792499999993</v>
      </c>
      <c r="I227">
        <v>-100.5065227</v>
      </c>
      <c r="J227" s="1" t="str">
        <f t="shared" si="30"/>
        <v>NGR bulk stream sediment</v>
      </c>
      <c r="K227" s="1" t="str">
        <f t="shared" si="31"/>
        <v>-230 mesh (63 µm) (Bathurst Is., 1996)</v>
      </c>
      <c r="L227">
        <v>4</v>
      </c>
      <c r="M227" t="s">
        <v>1466</v>
      </c>
      <c r="N227">
        <v>226</v>
      </c>
      <c r="O227">
        <v>1</v>
      </c>
      <c r="P227" t="s">
        <v>89</v>
      </c>
      <c r="Q227" t="s">
        <v>56</v>
      </c>
      <c r="R227" t="s">
        <v>91</v>
      </c>
      <c r="S227" t="s">
        <v>1130</v>
      </c>
      <c r="T227" t="s">
        <v>93</v>
      </c>
      <c r="U227" t="s">
        <v>91</v>
      </c>
      <c r="V227" t="s">
        <v>185</v>
      </c>
      <c r="W227" t="s">
        <v>393</v>
      </c>
      <c r="X227" t="s">
        <v>60</v>
      </c>
      <c r="Y227" t="s">
        <v>538</v>
      </c>
      <c r="Z227" t="s">
        <v>185</v>
      </c>
      <c r="AA227" t="s">
        <v>64</v>
      </c>
      <c r="AB227" t="s">
        <v>56</v>
      </c>
      <c r="AC227" t="s">
        <v>64</v>
      </c>
      <c r="AD227" t="s">
        <v>489</v>
      </c>
      <c r="AE227" t="s">
        <v>143</v>
      </c>
      <c r="AF227" t="s">
        <v>79</v>
      </c>
      <c r="AG227" t="s">
        <v>167</v>
      </c>
      <c r="AH227" t="s">
        <v>354</v>
      </c>
      <c r="AI227" t="s">
        <v>70</v>
      </c>
      <c r="AJ227" t="s">
        <v>1435</v>
      </c>
      <c r="AK227" t="s">
        <v>72</v>
      </c>
      <c r="AL227" t="s">
        <v>73</v>
      </c>
      <c r="AM227" t="s">
        <v>326</v>
      </c>
      <c r="AN227" t="s">
        <v>151</v>
      </c>
      <c r="AO227" t="s">
        <v>64</v>
      </c>
      <c r="AP227" t="s">
        <v>266</v>
      </c>
      <c r="AQ227" t="s">
        <v>288</v>
      </c>
      <c r="AR227" t="s">
        <v>192</v>
      </c>
      <c r="AS227" t="s">
        <v>140</v>
      </c>
      <c r="AT227" t="s">
        <v>313</v>
      </c>
      <c r="AU227" t="s">
        <v>258</v>
      </c>
      <c r="AV227" t="s">
        <v>73</v>
      </c>
      <c r="AW227" t="s">
        <v>435</v>
      </c>
      <c r="AX227" t="s">
        <v>301</v>
      </c>
      <c r="AY227" t="s">
        <v>1328</v>
      </c>
    </row>
    <row r="228" spans="1:51" hidden="1" x14ac:dyDescent="0.3">
      <c r="A228" t="s">
        <v>1810</v>
      </c>
      <c r="B228" t="s">
        <v>1811</v>
      </c>
      <c r="C228" s="1" t="str">
        <f t="shared" si="28"/>
        <v>21:0868</v>
      </c>
      <c r="D228" s="1" t="str">
        <f t="shared" si="29"/>
        <v>21:0245</v>
      </c>
      <c r="E228" t="s">
        <v>1812</v>
      </c>
      <c r="F228" t="s">
        <v>1813</v>
      </c>
      <c r="H228">
        <v>75.858744000000002</v>
      </c>
      <c r="I228">
        <v>-100.44492940000001</v>
      </c>
      <c r="J228" s="1" t="str">
        <f t="shared" si="30"/>
        <v>NGR bulk stream sediment</v>
      </c>
      <c r="K228" s="1" t="str">
        <f t="shared" si="31"/>
        <v>-230 mesh (63 µm) (Bathurst Is., 1996)</v>
      </c>
      <c r="L228">
        <v>4</v>
      </c>
      <c r="M228" t="s">
        <v>1485</v>
      </c>
      <c r="N228">
        <v>227</v>
      </c>
      <c r="O228">
        <v>1</v>
      </c>
      <c r="P228" t="s">
        <v>89</v>
      </c>
      <c r="Q228" t="s">
        <v>56</v>
      </c>
      <c r="R228" t="s">
        <v>173</v>
      </c>
      <c r="S228" t="s">
        <v>738</v>
      </c>
      <c r="T228" t="s">
        <v>60</v>
      </c>
      <c r="U228" t="s">
        <v>91</v>
      </c>
      <c r="V228" t="s">
        <v>150</v>
      </c>
      <c r="W228" t="s">
        <v>209</v>
      </c>
      <c r="X228" t="s">
        <v>76</v>
      </c>
      <c r="Y228" t="s">
        <v>1814</v>
      </c>
      <c r="Z228" t="s">
        <v>185</v>
      </c>
      <c r="AA228" t="s">
        <v>64</v>
      </c>
      <c r="AB228" t="s">
        <v>56</v>
      </c>
      <c r="AC228" t="s">
        <v>64</v>
      </c>
      <c r="AD228" t="s">
        <v>107</v>
      </c>
      <c r="AE228" t="s">
        <v>143</v>
      </c>
      <c r="AF228" t="s">
        <v>720</v>
      </c>
      <c r="AG228" t="s">
        <v>167</v>
      </c>
      <c r="AH228" t="s">
        <v>377</v>
      </c>
      <c r="AI228" t="s">
        <v>70</v>
      </c>
      <c r="AJ228" t="s">
        <v>1435</v>
      </c>
      <c r="AK228" t="s">
        <v>72</v>
      </c>
      <c r="AL228" t="s">
        <v>73</v>
      </c>
      <c r="AM228" t="s">
        <v>75</v>
      </c>
      <c r="AN228" t="s">
        <v>60</v>
      </c>
      <c r="AO228" t="s">
        <v>64</v>
      </c>
      <c r="AP228" t="s">
        <v>285</v>
      </c>
      <c r="AQ228" t="s">
        <v>382</v>
      </c>
      <c r="AR228" t="s">
        <v>285</v>
      </c>
      <c r="AS228" t="s">
        <v>78</v>
      </c>
      <c r="AT228" t="s">
        <v>238</v>
      </c>
      <c r="AU228" t="s">
        <v>488</v>
      </c>
      <c r="AV228" t="s">
        <v>174</v>
      </c>
      <c r="AW228" t="s">
        <v>145</v>
      </c>
      <c r="AX228" t="s">
        <v>314</v>
      </c>
      <c r="AY228" t="s">
        <v>1815</v>
      </c>
    </row>
    <row r="229" spans="1:51" hidden="1" x14ac:dyDescent="0.3">
      <c r="A229" t="s">
        <v>1816</v>
      </c>
      <c r="B229" t="s">
        <v>1817</v>
      </c>
      <c r="C229" s="1" t="str">
        <f t="shared" si="28"/>
        <v>21:0868</v>
      </c>
      <c r="D229" s="1" t="str">
        <f t="shared" si="29"/>
        <v>21:0245</v>
      </c>
      <c r="E229" t="s">
        <v>1818</v>
      </c>
      <c r="F229" t="s">
        <v>1819</v>
      </c>
      <c r="H229">
        <v>75.9000956</v>
      </c>
      <c r="I229">
        <v>-100.45261050000001</v>
      </c>
      <c r="J229" s="1" t="str">
        <f t="shared" si="30"/>
        <v>NGR bulk stream sediment</v>
      </c>
      <c r="K229" s="1" t="str">
        <f t="shared" si="31"/>
        <v>-230 mesh (63 µm) (Bathurst Is., 1996)</v>
      </c>
      <c r="L229">
        <v>4</v>
      </c>
      <c r="M229" t="s">
        <v>1492</v>
      </c>
      <c r="N229">
        <v>228</v>
      </c>
      <c r="O229">
        <v>1</v>
      </c>
      <c r="P229" t="s">
        <v>89</v>
      </c>
      <c r="Q229" t="s">
        <v>56</v>
      </c>
      <c r="R229" t="s">
        <v>488</v>
      </c>
      <c r="S229" t="s">
        <v>828</v>
      </c>
      <c r="T229" t="s">
        <v>106</v>
      </c>
      <c r="U229" t="s">
        <v>64</v>
      </c>
      <c r="V229" t="s">
        <v>60</v>
      </c>
      <c r="W229" t="s">
        <v>57</v>
      </c>
      <c r="X229" t="s">
        <v>64</v>
      </c>
      <c r="Y229" t="s">
        <v>230</v>
      </c>
      <c r="Z229" t="s">
        <v>94</v>
      </c>
      <c r="AA229" t="s">
        <v>64</v>
      </c>
      <c r="AB229" t="s">
        <v>56</v>
      </c>
      <c r="AC229" t="s">
        <v>60</v>
      </c>
      <c r="AD229" t="s">
        <v>353</v>
      </c>
      <c r="AE229" t="s">
        <v>143</v>
      </c>
      <c r="AF229" t="s">
        <v>190</v>
      </c>
      <c r="AG229" t="s">
        <v>144</v>
      </c>
      <c r="AH229" t="s">
        <v>299</v>
      </c>
      <c r="AI229" t="s">
        <v>70</v>
      </c>
      <c r="AJ229" t="s">
        <v>1435</v>
      </c>
      <c r="AK229" t="s">
        <v>72</v>
      </c>
      <c r="AL229" t="s">
        <v>73</v>
      </c>
      <c r="AM229" t="s">
        <v>82</v>
      </c>
      <c r="AN229" t="s">
        <v>189</v>
      </c>
      <c r="AO229" t="s">
        <v>64</v>
      </c>
      <c r="AP229" t="s">
        <v>369</v>
      </c>
      <c r="AQ229" t="s">
        <v>190</v>
      </c>
      <c r="AR229" t="s">
        <v>325</v>
      </c>
      <c r="AS229" t="s">
        <v>149</v>
      </c>
      <c r="AT229" t="s">
        <v>435</v>
      </c>
      <c r="AU229" t="s">
        <v>152</v>
      </c>
      <c r="AV229" t="s">
        <v>175</v>
      </c>
      <c r="AW229" t="s">
        <v>153</v>
      </c>
      <c r="AX229" t="s">
        <v>780</v>
      </c>
      <c r="AY229" t="s">
        <v>1820</v>
      </c>
    </row>
    <row r="230" spans="1:51" hidden="1" x14ac:dyDescent="0.3">
      <c r="A230" t="s">
        <v>1821</v>
      </c>
      <c r="B230" t="s">
        <v>1822</v>
      </c>
      <c r="C230" s="1" t="str">
        <f t="shared" si="28"/>
        <v>21:0868</v>
      </c>
      <c r="D230" s="1" t="str">
        <f t="shared" si="29"/>
        <v>21:0245</v>
      </c>
      <c r="E230" t="s">
        <v>1823</v>
      </c>
      <c r="F230" t="s">
        <v>1824</v>
      </c>
      <c r="H230">
        <v>75.894655900000004</v>
      </c>
      <c r="I230">
        <v>-100.2534392</v>
      </c>
      <c r="J230" s="1" t="str">
        <f t="shared" si="30"/>
        <v>NGR bulk stream sediment</v>
      </c>
      <c r="K230" s="1" t="str">
        <f t="shared" si="31"/>
        <v>-230 mesh (63 µm) (Bathurst Is., 1996)</v>
      </c>
      <c r="L230">
        <v>4</v>
      </c>
      <c r="M230" t="s">
        <v>1498</v>
      </c>
      <c r="N230">
        <v>229</v>
      </c>
      <c r="O230">
        <v>1</v>
      </c>
      <c r="P230" t="s">
        <v>89</v>
      </c>
      <c r="Q230" t="s">
        <v>56</v>
      </c>
      <c r="R230" t="s">
        <v>251</v>
      </c>
      <c r="S230" t="s">
        <v>364</v>
      </c>
      <c r="T230" t="s">
        <v>125</v>
      </c>
      <c r="U230" t="s">
        <v>64</v>
      </c>
      <c r="V230" t="s">
        <v>185</v>
      </c>
      <c r="W230" t="s">
        <v>79</v>
      </c>
      <c r="X230" t="s">
        <v>60</v>
      </c>
      <c r="Y230" t="s">
        <v>1825</v>
      </c>
      <c r="Z230" t="s">
        <v>75</v>
      </c>
      <c r="AA230" t="s">
        <v>64</v>
      </c>
      <c r="AB230" t="s">
        <v>56</v>
      </c>
      <c r="AC230" t="s">
        <v>91</v>
      </c>
      <c r="AD230" t="s">
        <v>640</v>
      </c>
      <c r="AE230" t="s">
        <v>337</v>
      </c>
      <c r="AF230" t="s">
        <v>624</v>
      </c>
      <c r="AG230" t="s">
        <v>167</v>
      </c>
      <c r="AH230" t="s">
        <v>220</v>
      </c>
      <c r="AI230" t="s">
        <v>70</v>
      </c>
      <c r="AJ230" t="s">
        <v>1435</v>
      </c>
      <c r="AK230" t="s">
        <v>72</v>
      </c>
      <c r="AL230" t="s">
        <v>73</v>
      </c>
      <c r="AM230" t="s">
        <v>75</v>
      </c>
      <c r="AN230" t="s">
        <v>126</v>
      </c>
      <c r="AO230" t="s">
        <v>64</v>
      </c>
      <c r="AP230" t="s">
        <v>337</v>
      </c>
      <c r="AQ230" t="s">
        <v>382</v>
      </c>
      <c r="AR230" t="s">
        <v>320</v>
      </c>
      <c r="AS230" t="s">
        <v>204</v>
      </c>
      <c r="AT230" t="s">
        <v>207</v>
      </c>
      <c r="AU230" t="s">
        <v>189</v>
      </c>
      <c r="AV230" t="s">
        <v>174</v>
      </c>
      <c r="AW230" t="s">
        <v>123</v>
      </c>
      <c r="AX230" t="s">
        <v>276</v>
      </c>
      <c r="AY230" t="s">
        <v>1826</v>
      </c>
    </row>
    <row r="231" spans="1:51" hidden="1" x14ac:dyDescent="0.3">
      <c r="A231" t="s">
        <v>1827</v>
      </c>
      <c r="B231" t="s">
        <v>1828</v>
      </c>
      <c r="C231" s="1" t="str">
        <f t="shared" si="28"/>
        <v>21:0868</v>
      </c>
      <c r="D231" s="1" t="str">
        <f t="shared" si="29"/>
        <v>21:0245</v>
      </c>
      <c r="E231" t="s">
        <v>1829</v>
      </c>
      <c r="F231" t="s">
        <v>1830</v>
      </c>
      <c r="H231">
        <v>75.895092500000004</v>
      </c>
      <c r="I231">
        <v>-100.2117088</v>
      </c>
      <c r="J231" s="1" t="str">
        <f t="shared" si="30"/>
        <v>NGR bulk stream sediment</v>
      </c>
      <c r="K231" s="1" t="str">
        <f t="shared" si="31"/>
        <v>-230 mesh (63 µm) (Bathurst Is., 1996)</v>
      </c>
      <c r="L231">
        <v>4</v>
      </c>
      <c r="M231" t="s">
        <v>1504</v>
      </c>
      <c r="N231">
        <v>230</v>
      </c>
      <c r="O231">
        <v>1</v>
      </c>
      <c r="P231" t="s">
        <v>91</v>
      </c>
      <c r="Q231" t="s">
        <v>56</v>
      </c>
      <c r="R231" t="s">
        <v>93</v>
      </c>
      <c r="S231" t="s">
        <v>115</v>
      </c>
      <c r="T231" t="s">
        <v>91</v>
      </c>
      <c r="U231" t="s">
        <v>60</v>
      </c>
      <c r="V231" t="s">
        <v>113</v>
      </c>
      <c r="W231" t="s">
        <v>351</v>
      </c>
      <c r="X231" t="s">
        <v>91</v>
      </c>
      <c r="Y231" t="s">
        <v>1831</v>
      </c>
      <c r="Z231" t="s">
        <v>254</v>
      </c>
      <c r="AA231" t="s">
        <v>64</v>
      </c>
      <c r="AB231" t="s">
        <v>56</v>
      </c>
      <c r="AC231" t="s">
        <v>64</v>
      </c>
      <c r="AD231" t="s">
        <v>1001</v>
      </c>
      <c r="AE231" t="s">
        <v>143</v>
      </c>
      <c r="AF231" t="s">
        <v>266</v>
      </c>
      <c r="AG231" t="s">
        <v>479</v>
      </c>
      <c r="AH231" t="s">
        <v>98</v>
      </c>
      <c r="AI231" t="s">
        <v>70</v>
      </c>
      <c r="AJ231" t="s">
        <v>1435</v>
      </c>
      <c r="AK231" t="s">
        <v>72</v>
      </c>
      <c r="AL231" t="s">
        <v>73</v>
      </c>
      <c r="AM231" t="s">
        <v>254</v>
      </c>
      <c r="AN231" t="s">
        <v>126</v>
      </c>
      <c r="AO231" t="s">
        <v>64</v>
      </c>
      <c r="AP231" t="s">
        <v>848</v>
      </c>
      <c r="AQ231" t="s">
        <v>382</v>
      </c>
      <c r="AR231" t="s">
        <v>241</v>
      </c>
      <c r="AS231" t="s">
        <v>311</v>
      </c>
      <c r="AT231" t="s">
        <v>238</v>
      </c>
      <c r="AU231" t="s">
        <v>488</v>
      </c>
      <c r="AV231" t="s">
        <v>258</v>
      </c>
      <c r="AW231" t="s">
        <v>101</v>
      </c>
      <c r="AX231" t="s">
        <v>451</v>
      </c>
      <c r="AY231" t="s">
        <v>1832</v>
      </c>
    </row>
    <row r="232" spans="1:51" hidden="1" x14ac:dyDescent="0.3">
      <c r="A232" t="s">
        <v>1833</v>
      </c>
      <c r="B232" t="s">
        <v>1834</v>
      </c>
      <c r="C232" s="1" t="str">
        <f t="shared" si="28"/>
        <v>21:0868</v>
      </c>
      <c r="D232" s="1" t="str">
        <f t="shared" si="29"/>
        <v>21:0245</v>
      </c>
      <c r="E232" t="s">
        <v>1835</v>
      </c>
      <c r="F232" t="s">
        <v>1836</v>
      </c>
      <c r="H232">
        <v>75.923947100000007</v>
      </c>
      <c r="I232">
        <v>-100.1583634</v>
      </c>
      <c r="J232" s="1" t="str">
        <f t="shared" si="30"/>
        <v>NGR bulk stream sediment</v>
      </c>
      <c r="K232" s="1" t="str">
        <f t="shared" si="31"/>
        <v>-230 mesh (63 µm) (Bathurst Is., 1996)</v>
      </c>
      <c r="L232">
        <v>4</v>
      </c>
      <c r="M232" t="s">
        <v>1511</v>
      </c>
      <c r="N232">
        <v>231</v>
      </c>
      <c r="O232">
        <v>1</v>
      </c>
      <c r="P232" t="s">
        <v>94</v>
      </c>
      <c r="Q232" t="s">
        <v>56</v>
      </c>
      <c r="R232" t="s">
        <v>592</v>
      </c>
      <c r="S232" t="s">
        <v>717</v>
      </c>
      <c r="T232" t="s">
        <v>91</v>
      </c>
      <c r="U232" t="s">
        <v>271</v>
      </c>
      <c r="V232" t="s">
        <v>63</v>
      </c>
      <c r="W232" t="s">
        <v>393</v>
      </c>
      <c r="X232" t="s">
        <v>91</v>
      </c>
      <c r="Y232" t="s">
        <v>871</v>
      </c>
      <c r="Z232" t="s">
        <v>185</v>
      </c>
      <c r="AA232" t="s">
        <v>64</v>
      </c>
      <c r="AB232" t="s">
        <v>56</v>
      </c>
      <c r="AC232" t="s">
        <v>64</v>
      </c>
      <c r="AD232" t="s">
        <v>1569</v>
      </c>
      <c r="AE232" t="s">
        <v>143</v>
      </c>
      <c r="AF232" t="s">
        <v>324</v>
      </c>
      <c r="AG232" t="s">
        <v>167</v>
      </c>
      <c r="AH232" t="s">
        <v>428</v>
      </c>
      <c r="AI232" t="s">
        <v>70</v>
      </c>
      <c r="AJ232" t="s">
        <v>1435</v>
      </c>
      <c r="AK232" t="s">
        <v>72</v>
      </c>
      <c r="AL232" t="s">
        <v>73</v>
      </c>
      <c r="AM232" t="s">
        <v>129</v>
      </c>
      <c r="AN232" t="s">
        <v>153</v>
      </c>
      <c r="AO232" t="s">
        <v>64</v>
      </c>
      <c r="AP232" t="s">
        <v>369</v>
      </c>
      <c r="AQ232" t="s">
        <v>103</v>
      </c>
      <c r="AR232" t="s">
        <v>67</v>
      </c>
      <c r="AS232" t="s">
        <v>105</v>
      </c>
      <c r="AT232" t="s">
        <v>265</v>
      </c>
      <c r="AU232" t="s">
        <v>174</v>
      </c>
      <c r="AV232" t="s">
        <v>73</v>
      </c>
      <c r="AW232" t="s">
        <v>125</v>
      </c>
      <c r="AX232" t="s">
        <v>177</v>
      </c>
      <c r="AY232" t="s">
        <v>1837</v>
      </c>
    </row>
    <row r="233" spans="1:51" hidden="1" x14ac:dyDescent="0.3">
      <c r="A233" t="s">
        <v>1838</v>
      </c>
      <c r="B233" t="s">
        <v>1839</v>
      </c>
      <c r="C233" s="1" t="str">
        <f t="shared" si="28"/>
        <v>21:0868</v>
      </c>
      <c r="D233" s="1" t="str">
        <f>HYPERLINK("http://geochem.nrcan.gc.ca/cdogs/content/svy/svy_e.htm", "")</f>
        <v/>
      </c>
      <c r="G233" s="1" t="str">
        <f>HYPERLINK("http://geochem.nrcan.gc.ca/cdogs/content/cr_/cr_00262_e.htm", "262")</f>
        <v>262</v>
      </c>
      <c r="J233" t="s">
        <v>1529</v>
      </c>
      <c r="K233" t="s">
        <v>1530</v>
      </c>
      <c r="L233">
        <v>4</v>
      </c>
      <c r="M233" t="s">
        <v>1531</v>
      </c>
      <c r="N233">
        <v>232</v>
      </c>
      <c r="O233">
        <v>8</v>
      </c>
      <c r="P233" t="s">
        <v>99</v>
      </c>
      <c r="Q233" t="s">
        <v>56</v>
      </c>
      <c r="R233" t="s">
        <v>273</v>
      </c>
      <c r="S233" t="s">
        <v>622</v>
      </c>
      <c r="T233" t="s">
        <v>73</v>
      </c>
      <c r="U233" t="s">
        <v>91</v>
      </c>
      <c r="V233" t="s">
        <v>192</v>
      </c>
      <c r="W233" t="s">
        <v>1294</v>
      </c>
      <c r="X233" t="s">
        <v>76</v>
      </c>
      <c r="Y233" t="s">
        <v>1840</v>
      </c>
      <c r="Z233" t="s">
        <v>76</v>
      </c>
      <c r="AA233" t="s">
        <v>64</v>
      </c>
      <c r="AB233" t="s">
        <v>56</v>
      </c>
      <c r="AC233" t="s">
        <v>64</v>
      </c>
      <c r="AD233" t="s">
        <v>722</v>
      </c>
      <c r="AE233" t="s">
        <v>201</v>
      </c>
      <c r="AF233" t="s">
        <v>116</v>
      </c>
      <c r="AG233" t="s">
        <v>91</v>
      </c>
      <c r="AH233" t="s">
        <v>171</v>
      </c>
      <c r="AI233" t="s">
        <v>70</v>
      </c>
      <c r="AJ233" t="s">
        <v>1435</v>
      </c>
      <c r="AK233" t="s">
        <v>72</v>
      </c>
      <c r="AL233" t="s">
        <v>176</v>
      </c>
      <c r="AM233" t="s">
        <v>190</v>
      </c>
      <c r="AN233" t="s">
        <v>60</v>
      </c>
      <c r="AO233" t="s">
        <v>94</v>
      </c>
      <c r="AP233" t="s">
        <v>1841</v>
      </c>
      <c r="AQ233" t="s">
        <v>356</v>
      </c>
      <c r="AR233" t="s">
        <v>223</v>
      </c>
      <c r="AS233" t="s">
        <v>288</v>
      </c>
      <c r="AT233" t="s">
        <v>131</v>
      </c>
      <c r="AU233" t="s">
        <v>258</v>
      </c>
      <c r="AV233" t="s">
        <v>106</v>
      </c>
      <c r="AW233" t="s">
        <v>485</v>
      </c>
      <c r="AX233" t="s">
        <v>582</v>
      </c>
      <c r="AY233" t="s">
        <v>1842</v>
      </c>
    </row>
    <row r="234" spans="1:51" hidden="1" x14ac:dyDescent="0.3">
      <c r="A234" t="s">
        <v>1843</v>
      </c>
      <c r="B234" t="s">
        <v>1844</v>
      </c>
      <c r="C234" s="1" t="str">
        <f t="shared" si="28"/>
        <v>21:0868</v>
      </c>
      <c r="D234" s="1" t="str">
        <f t="shared" ref="D234:D254" si="32">HYPERLINK("http://geochem.nrcan.gc.ca/cdogs/content/svy/svy210245_e.htm", "21:0245")</f>
        <v>21:0245</v>
      </c>
      <c r="E234" t="s">
        <v>111</v>
      </c>
      <c r="F234" t="s">
        <v>1845</v>
      </c>
      <c r="H234">
        <v>75.912451899999994</v>
      </c>
      <c r="I234">
        <v>-100.0510544</v>
      </c>
      <c r="J234" s="1" t="str">
        <f t="shared" ref="J234:J254" si="33">HYPERLINK("http://geochem.nrcan.gc.ca/cdogs/content/kwd/kwd020030_e.htm", "NGR bulk stream sediment")</f>
        <v>NGR bulk stream sediment</v>
      </c>
      <c r="K234" s="1" t="str">
        <f t="shared" ref="K234:K254" si="34">HYPERLINK("http://geochem.nrcan.gc.ca/cdogs/content/kwd/kwd080098_e.htm", "-230 mesh (63 µm) (Bathurst Is., 1996)")</f>
        <v>-230 mesh (63 µm) (Bathurst Is., 1996)</v>
      </c>
      <c r="L234">
        <v>4</v>
      </c>
      <c r="M234" t="s">
        <v>1447</v>
      </c>
      <c r="N234">
        <v>233</v>
      </c>
      <c r="O234">
        <v>1</v>
      </c>
      <c r="P234" t="s">
        <v>89</v>
      </c>
      <c r="Q234" t="s">
        <v>56</v>
      </c>
      <c r="R234" t="s">
        <v>592</v>
      </c>
      <c r="S234" t="s">
        <v>1130</v>
      </c>
      <c r="T234" t="s">
        <v>147</v>
      </c>
      <c r="U234" t="s">
        <v>76</v>
      </c>
      <c r="V234" t="s">
        <v>75</v>
      </c>
      <c r="W234" t="s">
        <v>918</v>
      </c>
      <c r="X234" t="s">
        <v>76</v>
      </c>
      <c r="Y234" t="s">
        <v>91</v>
      </c>
      <c r="Z234" t="s">
        <v>113</v>
      </c>
      <c r="AA234" t="s">
        <v>64</v>
      </c>
      <c r="AB234" t="s">
        <v>56</v>
      </c>
      <c r="AC234" t="s">
        <v>91</v>
      </c>
      <c r="AD234" t="s">
        <v>276</v>
      </c>
      <c r="AE234" t="s">
        <v>143</v>
      </c>
      <c r="AF234" t="s">
        <v>92</v>
      </c>
      <c r="AG234" t="s">
        <v>167</v>
      </c>
      <c r="AH234" t="s">
        <v>391</v>
      </c>
      <c r="AI234" t="s">
        <v>70</v>
      </c>
      <c r="AJ234" t="s">
        <v>1435</v>
      </c>
      <c r="AK234" t="s">
        <v>72</v>
      </c>
      <c r="AL234" t="s">
        <v>73</v>
      </c>
      <c r="AM234" t="s">
        <v>254</v>
      </c>
      <c r="AN234" t="s">
        <v>327</v>
      </c>
      <c r="AO234" t="s">
        <v>64</v>
      </c>
      <c r="AP234" t="s">
        <v>206</v>
      </c>
      <c r="AQ234" t="s">
        <v>382</v>
      </c>
      <c r="AR234" t="s">
        <v>208</v>
      </c>
      <c r="AS234" t="s">
        <v>311</v>
      </c>
      <c r="AT234" t="s">
        <v>428</v>
      </c>
      <c r="AU234" t="s">
        <v>488</v>
      </c>
      <c r="AV234" t="s">
        <v>258</v>
      </c>
      <c r="AW234" t="s">
        <v>101</v>
      </c>
      <c r="AX234" t="s">
        <v>107</v>
      </c>
      <c r="AY234" t="s">
        <v>1846</v>
      </c>
    </row>
    <row r="235" spans="1:51" hidden="1" x14ac:dyDescent="0.3">
      <c r="A235" t="s">
        <v>1847</v>
      </c>
      <c r="B235" t="s">
        <v>1848</v>
      </c>
      <c r="C235" s="1" t="str">
        <f t="shared" si="28"/>
        <v>21:0868</v>
      </c>
      <c r="D235" s="1" t="str">
        <f t="shared" si="32"/>
        <v>21:0245</v>
      </c>
      <c r="E235" t="s">
        <v>1849</v>
      </c>
      <c r="F235" t="s">
        <v>1850</v>
      </c>
      <c r="H235">
        <v>75.994286799999998</v>
      </c>
      <c r="I235">
        <v>-101.3360567</v>
      </c>
      <c r="J235" s="1" t="str">
        <f t="shared" si="33"/>
        <v>NGR bulk stream sediment</v>
      </c>
      <c r="K235" s="1" t="str">
        <f t="shared" si="34"/>
        <v>-230 mesh (63 µm) (Bathurst Is., 1996)</v>
      </c>
      <c r="L235">
        <v>4</v>
      </c>
      <c r="M235" t="s">
        <v>1518</v>
      </c>
      <c r="N235">
        <v>234</v>
      </c>
      <c r="O235">
        <v>1</v>
      </c>
      <c r="P235" t="s">
        <v>89</v>
      </c>
      <c r="Q235" t="s">
        <v>56</v>
      </c>
      <c r="R235" t="s">
        <v>592</v>
      </c>
      <c r="S235" t="s">
        <v>1288</v>
      </c>
      <c r="T235" t="s">
        <v>435</v>
      </c>
      <c r="U235" t="s">
        <v>64</v>
      </c>
      <c r="V235" t="s">
        <v>185</v>
      </c>
      <c r="W235" t="s">
        <v>97</v>
      </c>
      <c r="X235" t="s">
        <v>91</v>
      </c>
      <c r="Y235" t="s">
        <v>907</v>
      </c>
      <c r="Z235" t="s">
        <v>69</v>
      </c>
      <c r="AA235" t="s">
        <v>64</v>
      </c>
      <c r="AB235" t="s">
        <v>56</v>
      </c>
      <c r="AC235" t="s">
        <v>64</v>
      </c>
      <c r="AD235" t="s">
        <v>811</v>
      </c>
      <c r="AE235" t="s">
        <v>143</v>
      </c>
      <c r="AF235" t="s">
        <v>918</v>
      </c>
      <c r="AG235" t="s">
        <v>1512</v>
      </c>
      <c r="AH235" t="s">
        <v>444</v>
      </c>
      <c r="AI235" t="s">
        <v>70</v>
      </c>
      <c r="AJ235" t="s">
        <v>1435</v>
      </c>
      <c r="AK235" t="s">
        <v>72</v>
      </c>
      <c r="AL235" t="s">
        <v>73</v>
      </c>
      <c r="AM235" t="s">
        <v>150</v>
      </c>
      <c r="AN235" t="s">
        <v>299</v>
      </c>
      <c r="AO235" t="s">
        <v>64</v>
      </c>
      <c r="AP235" t="s">
        <v>848</v>
      </c>
      <c r="AQ235" t="s">
        <v>382</v>
      </c>
      <c r="AR235" t="s">
        <v>918</v>
      </c>
      <c r="AS235" t="s">
        <v>124</v>
      </c>
      <c r="AT235" t="s">
        <v>238</v>
      </c>
      <c r="AU235" t="s">
        <v>130</v>
      </c>
      <c r="AV235" t="s">
        <v>258</v>
      </c>
      <c r="AW235" t="s">
        <v>145</v>
      </c>
      <c r="AX235" t="s">
        <v>314</v>
      </c>
      <c r="AY235" t="s">
        <v>1851</v>
      </c>
    </row>
    <row r="236" spans="1:51" hidden="1" x14ac:dyDescent="0.3">
      <c r="A236" t="s">
        <v>1852</v>
      </c>
      <c r="B236" t="s">
        <v>1853</v>
      </c>
      <c r="C236" s="1" t="str">
        <f t="shared" si="28"/>
        <v>21:0868</v>
      </c>
      <c r="D236" s="1" t="str">
        <f t="shared" si="32"/>
        <v>21:0245</v>
      </c>
      <c r="E236" t="s">
        <v>1854</v>
      </c>
      <c r="F236" t="s">
        <v>1855</v>
      </c>
      <c r="H236">
        <v>75.990422300000006</v>
      </c>
      <c r="I236">
        <v>-101.5787476</v>
      </c>
      <c r="J236" s="1" t="str">
        <f t="shared" si="33"/>
        <v>NGR bulk stream sediment</v>
      </c>
      <c r="K236" s="1" t="str">
        <f t="shared" si="34"/>
        <v>-230 mesh (63 µm) (Bathurst Is., 1996)</v>
      </c>
      <c r="L236">
        <v>4</v>
      </c>
      <c r="M236" t="s">
        <v>1524</v>
      </c>
      <c r="N236">
        <v>235</v>
      </c>
      <c r="O236">
        <v>1</v>
      </c>
      <c r="P236" t="s">
        <v>89</v>
      </c>
      <c r="Q236" t="s">
        <v>56</v>
      </c>
      <c r="R236" t="s">
        <v>580</v>
      </c>
      <c r="S236" t="s">
        <v>650</v>
      </c>
      <c r="T236" t="s">
        <v>327</v>
      </c>
      <c r="U236" t="s">
        <v>271</v>
      </c>
      <c r="V236" t="s">
        <v>76</v>
      </c>
      <c r="W236" t="s">
        <v>273</v>
      </c>
      <c r="X236" t="s">
        <v>271</v>
      </c>
      <c r="Y236" t="s">
        <v>1856</v>
      </c>
      <c r="Z236" t="s">
        <v>160</v>
      </c>
      <c r="AA236" t="s">
        <v>64</v>
      </c>
      <c r="AB236" t="s">
        <v>56</v>
      </c>
      <c r="AC236" t="s">
        <v>91</v>
      </c>
      <c r="AD236" t="s">
        <v>584</v>
      </c>
      <c r="AE236" t="s">
        <v>143</v>
      </c>
      <c r="AF236" t="s">
        <v>325</v>
      </c>
      <c r="AG236" t="s">
        <v>167</v>
      </c>
      <c r="AH236" t="s">
        <v>82</v>
      </c>
      <c r="AI236" t="s">
        <v>70</v>
      </c>
      <c r="AJ236" t="s">
        <v>1435</v>
      </c>
      <c r="AK236" t="s">
        <v>72</v>
      </c>
      <c r="AL236" t="s">
        <v>73</v>
      </c>
      <c r="AM236" t="s">
        <v>227</v>
      </c>
      <c r="AN236" t="s">
        <v>299</v>
      </c>
      <c r="AO236" t="s">
        <v>64</v>
      </c>
      <c r="AP236" t="s">
        <v>369</v>
      </c>
      <c r="AQ236" t="s">
        <v>288</v>
      </c>
      <c r="AR236" t="s">
        <v>414</v>
      </c>
      <c r="AS236" t="s">
        <v>171</v>
      </c>
      <c r="AT236" t="s">
        <v>218</v>
      </c>
      <c r="AU236" t="s">
        <v>271</v>
      </c>
      <c r="AV236" t="s">
        <v>230</v>
      </c>
      <c r="AW236" t="s">
        <v>123</v>
      </c>
      <c r="AX236" t="s">
        <v>451</v>
      </c>
      <c r="AY236" t="s">
        <v>1857</v>
      </c>
    </row>
    <row r="237" spans="1:51" hidden="1" x14ac:dyDescent="0.3">
      <c r="A237" t="s">
        <v>1858</v>
      </c>
      <c r="B237" t="s">
        <v>1859</v>
      </c>
      <c r="C237" s="1" t="str">
        <f t="shared" si="28"/>
        <v>21:0868</v>
      </c>
      <c r="D237" s="1" t="str">
        <f t="shared" si="32"/>
        <v>21:0245</v>
      </c>
      <c r="E237" t="s">
        <v>1860</v>
      </c>
      <c r="F237" t="s">
        <v>1861</v>
      </c>
      <c r="H237">
        <v>75.982510199999993</v>
      </c>
      <c r="I237">
        <v>-102.2436641</v>
      </c>
      <c r="J237" s="1" t="str">
        <f t="shared" si="33"/>
        <v>NGR bulk stream sediment</v>
      </c>
      <c r="K237" s="1" t="str">
        <f t="shared" si="34"/>
        <v>-230 mesh (63 µm) (Bathurst Is., 1996)</v>
      </c>
      <c r="L237">
        <v>4</v>
      </c>
      <c r="M237" t="s">
        <v>1537</v>
      </c>
      <c r="N237">
        <v>236</v>
      </c>
      <c r="O237">
        <v>1</v>
      </c>
      <c r="P237" t="s">
        <v>89</v>
      </c>
      <c r="Q237" t="s">
        <v>56</v>
      </c>
      <c r="R237" t="s">
        <v>307</v>
      </c>
      <c r="S237" t="s">
        <v>1068</v>
      </c>
      <c r="T237" t="s">
        <v>242</v>
      </c>
      <c r="U237" t="s">
        <v>64</v>
      </c>
      <c r="V237" t="s">
        <v>99</v>
      </c>
      <c r="W237" t="s">
        <v>92</v>
      </c>
      <c r="X237" t="s">
        <v>60</v>
      </c>
      <c r="Y237" t="s">
        <v>1730</v>
      </c>
      <c r="Z237" t="s">
        <v>99</v>
      </c>
      <c r="AA237" t="s">
        <v>64</v>
      </c>
      <c r="AB237" t="s">
        <v>56</v>
      </c>
      <c r="AC237" t="s">
        <v>91</v>
      </c>
      <c r="AD237" t="s">
        <v>583</v>
      </c>
      <c r="AE237" t="s">
        <v>202</v>
      </c>
      <c r="AF237" t="s">
        <v>78</v>
      </c>
      <c r="AG237" t="s">
        <v>174</v>
      </c>
      <c r="AH237" t="s">
        <v>185</v>
      </c>
      <c r="AI237" t="s">
        <v>70</v>
      </c>
      <c r="AJ237" t="s">
        <v>1435</v>
      </c>
      <c r="AK237" t="s">
        <v>72</v>
      </c>
      <c r="AL237" t="s">
        <v>73</v>
      </c>
      <c r="AM237" t="s">
        <v>162</v>
      </c>
      <c r="AN237" t="s">
        <v>145</v>
      </c>
      <c r="AO237" t="s">
        <v>271</v>
      </c>
      <c r="AP237" t="s">
        <v>414</v>
      </c>
      <c r="AQ237" t="s">
        <v>80</v>
      </c>
      <c r="AR237" t="s">
        <v>918</v>
      </c>
      <c r="AS237" t="s">
        <v>160</v>
      </c>
      <c r="AT237" t="s">
        <v>118</v>
      </c>
      <c r="AU237" t="s">
        <v>130</v>
      </c>
      <c r="AV237" t="s">
        <v>258</v>
      </c>
      <c r="AW237" t="s">
        <v>299</v>
      </c>
      <c r="AX237" t="s">
        <v>301</v>
      </c>
      <c r="AY237" t="s">
        <v>1862</v>
      </c>
    </row>
    <row r="238" spans="1:51" hidden="1" x14ac:dyDescent="0.3">
      <c r="A238" t="s">
        <v>1863</v>
      </c>
      <c r="B238" t="s">
        <v>1864</v>
      </c>
      <c r="C238" s="1" t="str">
        <f t="shared" si="28"/>
        <v>21:0868</v>
      </c>
      <c r="D238" s="1" t="str">
        <f t="shared" si="32"/>
        <v>21:0245</v>
      </c>
      <c r="E238" t="s">
        <v>1865</v>
      </c>
      <c r="F238" t="s">
        <v>1866</v>
      </c>
      <c r="H238">
        <v>75.967342200000004</v>
      </c>
      <c r="I238">
        <v>-102.3743151</v>
      </c>
      <c r="J238" s="1" t="str">
        <f t="shared" si="33"/>
        <v>NGR bulk stream sediment</v>
      </c>
      <c r="K238" s="1" t="str">
        <f t="shared" si="34"/>
        <v>-230 mesh (63 µm) (Bathurst Is., 1996)</v>
      </c>
      <c r="L238">
        <v>4</v>
      </c>
      <c r="M238" t="s">
        <v>1543</v>
      </c>
      <c r="N238">
        <v>237</v>
      </c>
      <c r="O238">
        <v>1</v>
      </c>
      <c r="P238" t="s">
        <v>60</v>
      </c>
      <c r="Q238" t="s">
        <v>56</v>
      </c>
      <c r="R238" t="s">
        <v>256</v>
      </c>
      <c r="S238" t="s">
        <v>1159</v>
      </c>
      <c r="T238" t="s">
        <v>100</v>
      </c>
      <c r="U238" t="s">
        <v>64</v>
      </c>
      <c r="V238" t="s">
        <v>99</v>
      </c>
      <c r="W238" t="s">
        <v>1184</v>
      </c>
      <c r="X238" t="s">
        <v>60</v>
      </c>
      <c r="Y238" t="s">
        <v>1867</v>
      </c>
      <c r="Z238" t="s">
        <v>55</v>
      </c>
      <c r="AA238" t="s">
        <v>64</v>
      </c>
      <c r="AB238" t="s">
        <v>56</v>
      </c>
      <c r="AC238" t="s">
        <v>64</v>
      </c>
      <c r="AD238" t="s">
        <v>787</v>
      </c>
      <c r="AE238" t="s">
        <v>229</v>
      </c>
      <c r="AF238" t="s">
        <v>97</v>
      </c>
      <c r="AG238" t="s">
        <v>152</v>
      </c>
      <c r="AH238" t="s">
        <v>150</v>
      </c>
      <c r="AI238" t="s">
        <v>70</v>
      </c>
      <c r="AJ238" t="s">
        <v>1435</v>
      </c>
      <c r="AK238" t="s">
        <v>72</v>
      </c>
      <c r="AL238" t="s">
        <v>73</v>
      </c>
      <c r="AM238" t="s">
        <v>99</v>
      </c>
      <c r="AN238" t="s">
        <v>68</v>
      </c>
      <c r="AO238" t="s">
        <v>64</v>
      </c>
      <c r="AP238" t="s">
        <v>188</v>
      </c>
      <c r="AQ238" t="s">
        <v>273</v>
      </c>
      <c r="AR238" t="s">
        <v>221</v>
      </c>
      <c r="AS238" t="s">
        <v>204</v>
      </c>
      <c r="AT238" t="s">
        <v>220</v>
      </c>
      <c r="AU238" t="s">
        <v>488</v>
      </c>
      <c r="AV238" t="s">
        <v>258</v>
      </c>
      <c r="AW238" t="s">
        <v>173</v>
      </c>
      <c r="AX238" t="s">
        <v>539</v>
      </c>
      <c r="AY238" t="s">
        <v>1868</v>
      </c>
    </row>
    <row r="239" spans="1:51" hidden="1" x14ac:dyDescent="0.3">
      <c r="A239" t="s">
        <v>1869</v>
      </c>
      <c r="B239" t="s">
        <v>1870</v>
      </c>
      <c r="C239" s="1" t="str">
        <f t="shared" si="28"/>
        <v>21:0868</v>
      </c>
      <c r="D239" s="1" t="str">
        <f t="shared" si="32"/>
        <v>21:0245</v>
      </c>
      <c r="E239" t="s">
        <v>1871</v>
      </c>
      <c r="F239" t="s">
        <v>1872</v>
      </c>
      <c r="H239">
        <v>75.954589499999997</v>
      </c>
      <c r="I239">
        <v>-102.5246712</v>
      </c>
      <c r="J239" s="1" t="str">
        <f t="shared" si="33"/>
        <v>NGR bulk stream sediment</v>
      </c>
      <c r="K239" s="1" t="str">
        <f t="shared" si="34"/>
        <v>-230 mesh (63 µm) (Bathurst Is., 1996)</v>
      </c>
      <c r="L239">
        <v>4</v>
      </c>
      <c r="M239" t="s">
        <v>1549</v>
      </c>
      <c r="N239">
        <v>238</v>
      </c>
      <c r="O239">
        <v>1</v>
      </c>
      <c r="P239" t="s">
        <v>89</v>
      </c>
      <c r="Q239" t="s">
        <v>56</v>
      </c>
      <c r="R239" t="s">
        <v>173</v>
      </c>
      <c r="S239" t="s">
        <v>1046</v>
      </c>
      <c r="T239" t="s">
        <v>91</v>
      </c>
      <c r="U239" t="s">
        <v>64</v>
      </c>
      <c r="V239" t="s">
        <v>150</v>
      </c>
      <c r="W239" t="s">
        <v>1068</v>
      </c>
      <c r="X239" t="s">
        <v>60</v>
      </c>
      <c r="Y239" t="s">
        <v>989</v>
      </c>
      <c r="Z239" t="s">
        <v>163</v>
      </c>
      <c r="AA239" t="s">
        <v>64</v>
      </c>
      <c r="AB239" t="s">
        <v>56</v>
      </c>
      <c r="AC239" t="s">
        <v>64</v>
      </c>
      <c r="AD239" t="s">
        <v>793</v>
      </c>
      <c r="AE239" t="s">
        <v>143</v>
      </c>
      <c r="AF239" t="s">
        <v>312</v>
      </c>
      <c r="AG239" t="s">
        <v>174</v>
      </c>
      <c r="AH239" t="s">
        <v>718</v>
      </c>
      <c r="AI239" t="s">
        <v>70</v>
      </c>
      <c r="AJ239" t="s">
        <v>1435</v>
      </c>
      <c r="AK239" t="s">
        <v>72</v>
      </c>
      <c r="AL239" t="s">
        <v>73</v>
      </c>
      <c r="AM239" t="s">
        <v>254</v>
      </c>
      <c r="AN239" t="s">
        <v>91</v>
      </c>
      <c r="AO239" t="s">
        <v>64</v>
      </c>
      <c r="AP239" t="s">
        <v>209</v>
      </c>
      <c r="AQ239" t="s">
        <v>193</v>
      </c>
      <c r="AR239" t="s">
        <v>507</v>
      </c>
      <c r="AS239" t="s">
        <v>288</v>
      </c>
      <c r="AT239" t="s">
        <v>485</v>
      </c>
      <c r="AU239" t="s">
        <v>81</v>
      </c>
      <c r="AV239" t="s">
        <v>130</v>
      </c>
      <c r="AW239" t="s">
        <v>169</v>
      </c>
      <c r="AX239" t="s">
        <v>1001</v>
      </c>
      <c r="AY239" t="s">
        <v>1873</v>
      </c>
    </row>
    <row r="240" spans="1:51" hidden="1" x14ac:dyDescent="0.3">
      <c r="A240" t="s">
        <v>1874</v>
      </c>
      <c r="B240" t="s">
        <v>1875</v>
      </c>
      <c r="C240" s="1" t="str">
        <f t="shared" si="28"/>
        <v>21:0868</v>
      </c>
      <c r="D240" s="1" t="str">
        <f t="shared" si="32"/>
        <v>21:0245</v>
      </c>
      <c r="E240" t="s">
        <v>1876</v>
      </c>
      <c r="F240" t="s">
        <v>1877</v>
      </c>
      <c r="H240">
        <v>75.937562099999994</v>
      </c>
      <c r="I240">
        <v>-102.6994682</v>
      </c>
      <c r="J240" s="1" t="str">
        <f t="shared" si="33"/>
        <v>NGR bulk stream sediment</v>
      </c>
      <c r="K240" s="1" t="str">
        <f t="shared" si="34"/>
        <v>-230 mesh (63 µm) (Bathurst Is., 1996)</v>
      </c>
      <c r="L240">
        <v>4</v>
      </c>
      <c r="M240" t="s">
        <v>1557</v>
      </c>
      <c r="N240">
        <v>239</v>
      </c>
      <c r="O240">
        <v>1</v>
      </c>
      <c r="P240" t="s">
        <v>89</v>
      </c>
      <c r="Q240" t="s">
        <v>56</v>
      </c>
      <c r="R240" t="s">
        <v>176</v>
      </c>
      <c r="S240" t="s">
        <v>1532</v>
      </c>
      <c r="T240" t="s">
        <v>169</v>
      </c>
      <c r="U240" t="s">
        <v>64</v>
      </c>
      <c r="V240" t="s">
        <v>94</v>
      </c>
      <c r="W240" t="s">
        <v>505</v>
      </c>
      <c r="X240" t="s">
        <v>64</v>
      </c>
      <c r="Y240" t="s">
        <v>719</v>
      </c>
      <c r="Z240" t="s">
        <v>105</v>
      </c>
      <c r="AA240" t="s">
        <v>64</v>
      </c>
      <c r="AB240" t="s">
        <v>56</v>
      </c>
      <c r="AC240" t="s">
        <v>91</v>
      </c>
      <c r="AD240" t="s">
        <v>740</v>
      </c>
      <c r="AE240" t="s">
        <v>143</v>
      </c>
      <c r="AF240" t="s">
        <v>193</v>
      </c>
      <c r="AG240" t="s">
        <v>152</v>
      </c>
      <c r="AH240" t="s">
        <v>446</v>
      </c>
      <c r="AI240" t="s">
        <v>70</v>
      </c>
      <c r="AJ240" t="s">
        <v>1435</v>
      </c>
      <c r="AK240" t="s">
        <v>72</v>
      </c>
      <c r="AL240" t="s">
        <v>73</v>
      </c>
      <c r="AM240" t="s">
        <v>254</v>
      </c>
      <c r="AN240" t="s">
        <v>123</v>
      </c>
      <c r="AO240" t="s">
        <v>64</v>
      </c>
      <c r="AP240" t="s">
        <v>342</v>
      </c>
      <c r="AQ240" t="s">
        <v>541</v>
      </c>
      <c r="AR240" t="s">
        <v>241</v>
      </c>
      <c r="AS240" t="s">
        <v>80</v>
      </c>
      <c r="AT240" t="s">
        <v>485</v>
      </c>
      <c r="AU240" t="s">
        <v>130</v>
      </c>
      <c r="AV240" t="s">
        <v>271</v>
      </c>
      <c r="AW240" t="s">
        <v>68</v>
      </c>
      <c r="AX240" t="s">
        <v>417</v>
      </c>
      <c r="AY240" t="s">
        <v>1878</v>
      </c>
    </row>
    <row r="241" spans="1:51" hidden="1" x14ac:dyDescent="0.3">
      <c r="A241" t="s">
        <v>1879</v>
      </c>
      <c r="B241" t="s">
        <v>1880</v>
      </c>
      <c r="C241" s="1" t="str">
        <f t="shared" si="28"/>
        <v>21:0868</v>
      </c>
      <c r="D241" s="1" t="str">
        <f t="shared" si="32"/>
        <v>21:0245</v>
      </c>
      <c r="E241" t="s">
        <v>1881</v>
      </c>
      <c r="F241" t="s">
        <v>1882</v>
      </c>
      <c r="H241">
        <v>75.839927900000006</v>
      </c>
      <c r="I241">
        <v>-102.8080422</v>
      </c>
      <c r="J241" s="1" t="str">
        <f t="shared" si="33"/>
        <v>NGR bulk stream sediment</v>
      </c>
      <c r="K241" s="1" t="str">
        <f t="shared" si="34"/>
        <v>-230 mesh (63 µm) (Bathurst Is., 1996)</v>
      </c>
      <c r="L241">
        <v>5</v>
      </c>
      <c r="M241" t="s">
        <v>1432</v>
      </c>
      <c r="N241">
        <v>240</v>
      </c>
      <c r="O241">
        <v>7</v>
      </c>
      <c r="P241" t="s">
        <v>89</v>
      </c>
      <c r="Q241" t="s">
        <v>56</v>
      </c>
      <c r="R241" t="s">
        <v>145</v>
      </c>
      <c r="S241" t="s">
        <v>458</v>
      </c>
      <c r="T241" t="s">
        <v>169</v>
      </c>
      <c r="U241" t="s">
        <v>64</v>
      </c>
      <c r="V241" t="s">
        <v>63</v>
      </c>
      <c r="W241" t="s">
        <v>206</v>
      </c>
      <c r="X241" t="s">
        <v>271</v>
      </c>
      <c r="Y241" t="s">
        <v>827</v>
      </c>
      <c r="Z241" t="s">
        <v>160</v>
      </c>
      <c r="AA241" t="s">
        <v>64</v>
      </c>
      <c r="AB241" t="s">
        <v>56</v>
      </c>
      <c r="AC241" t="s">
        <v>76</v>
      </c>
      <c r="AD241" t="s">
        <v>583</v>
      </c>
      <c r="AE241" t="s">
        <v>143</v>
      </c>
      <c r="AF241" t="s">
        <v>124</v>
      </c>
      <c r="AG241" t="s">
        <v>167</v>
      </c>
      <c r="AH241" t="s">
        <v>309</v>
      </c>
      <c r="AI241" t="s">
        <v>70</v>
      </c>
      <c r="AJ241" t="s">
        <v>1435</v>
      </c>
      <c r="AK241" t="s">
        <v>72</v>
      </c>
      <c r="AL241" t="s">
        <v>73</v>
      </c>
      <c r="AM241" t="s">
        <v>75</v>
      </c>
      <c r="AN241" t="s">
        <v>151</v>
      </c>
      <c r="AO241" t="s">
        <v>64</v>
      </c>
      <c r="AP241" t="s">
        <v>848</v>
      </c>
      <c r="AQ241" t="s">
        <v>78</v>
      </c>
      <c r="AR241" t="s">
        <v>772</v>
      </c>
      <c r="AS241" t="s">
        <v>160</v>
      </c>
      <c r="AT241" t="s">
        <v>218</v>
      </c>
      <c r="AU241" t="s">
        <v>271</v>
      </c>
      <c r="AV241" t="s">
        <v>258</v>
      </c>
      <c r="AW241" t="s">
        <v>145</v>
      </c>
      <c r="AX241" t="s">
        <v>175</v>
      </c>
      <c r="AY241" t="s">
        <v>1883</v>
      </c>
    </row>
    <row r="242" spans="1:51" hidden="1" x14ac:dyDescent="0.3">
      <c r="A242" t="s">
        <v>1884</v>
      </c>
      <c r="B242" t="s">
        <v>1885</v>
      </c>
      <c r="C242" s="1" t="str">
        <f t="shared" si="28"/>
        <v>21:0868</v>
      </c>
      <c r="D242" s="1" t="str">
        <f t="shared" si="32"/>
        <v>21:0245</v>
      </c>
      <c r="E242" t="s">
        <v>1886</v>
      </c>
      <c r="F242" t="s">
        <v>1887</v>
      </c>
      <c r="H242">
        <v>75.924846200000005</v>
      </c>
      <c r="I242">
        <v>-102.87663139999999</v>
      </c>
      <c r="J242" s="1" t="str">
        <f t="shared" si="33"/>
        <v>NGR bulk stream sediment</v>
      </c>
      <c r="K242" s="1" t="str">
        <f t="shared" si="34"/>
        <v>-230 mesh (63 µm) (Bathurst Is., 1996)</v>
      </c>
      <c r="L242">
        <v>5</v>
      </c>
      <c r="M242" t="s">
        <v>1474</v>
      </c>
      <c r="N242">
        <v>241</v>
      </c>
      <c r="O242">
        <v>1</v>
      </c>
      <c r="P242" t="s">
        <v>89</v>
      </c>
      <c r="Q242" t="s">
        <v>56</v>
      </c>
      <c r="R242" t="s">
        <v>174</v>
      </c>
      <c r="S242" t="s">
        <v>414</v>
      </c>
      <c r="T242" t="s">
        <v>189</v>
      </c>
      <c r="U242" t="s">
        <v>64</v>
      </c>
      <c r="V242" t="s">
        <v>60</v>
      </c>
      <c r="W242" t="s">
        <v>124</v>
      </c>
      <c r="X242" t="s">
        <v>64</v>
      </c>
      <c r="Y242" t="s">
        <v>558</v>
      </c>
      <c r="Z242" t="s">
        <v>75</v>
      </c>
      <c r="AA242" t="s">
        <v>64</v>
      </c>
      <c r="AB242" t="s">
        <v>56</v>
      </c>
      <c r="AC242" t="s">
        <v>64</v>
      </c>
      <c r="AD242" t="s">
        <v>1461</v>
      </c>
      <c r="AE242" t="s">
        <v>114</v>
      </c>
      <c r="AF242" t="s">
        <v>1442</v>
      </c>
      <c r="AG242" t="s">
        <v>144</v>
      </c>
      <c r="AH242" t="s">
        <v>231</v>
      </c>
      <c r="AI242" t="s">
        <v>70</v>
      </c>
      <c r="AJ242" t="s">
        <v>1435</v>
      </c>
      <c r="AK242" t="s">
        <v>72</v>
      </c>
      <c r="AL242" t="s">
        <v>73</v>
      </c>
      <c r="AM242" t="s">
        <v>275</v>
      </c>
      <c r="AN242" t="s">
        <v>60</v>
      </c>
      <c r="AO242" t="s">
        <v>64</v>
      </c>
      <c r="AP242" t="s">
        <v>369</v>
      </c>
      <c r="AQ242" t="s">
        <v>55</v>
      </c>
      <c r="AR242" t="s">
        <v>78</v>
      </c>
      <c r="AS242" t="s">
        <v>69</v>
      </c>
      <c r="AT242" t="s">
        <v>151</v>
      </c>
      <c r="AU242" t="s">
        <v>175</v>
      </c>
      <c r="AV242" t="s">
        <v>175</v>
      </c>
      <c r="AW242" t="s">
        <v>153</v>
      </c>
      <c r="AX242" t="s">
        <v>205</v>
      </c>
      <c r="AY242" t="s">
        <v>1888</v>
      </c>
    </row>
    <row r="243" spans="1:51" hidden="1" x14ac:dyDescent="0.3">
      <c r="A243" t="s">
        <v>1889</v>
      </c>
      <c r="B243" t="s">
        <v>1890</v>
      </c>
      <c r="C243" s="1" t="str">
        <f t="shared" si="28"/>
        <v>21:0868</v>
      </c>
      <c r="D243" s="1" t="str">
        <f t="shared" si="32"/>
        <v>21:0245</v>
      </c>
      <c r="E243" t="s">
        <v>1886</v>
      </c>
      <c r="F243" t="s">
        <v>1891</v>
      </c>
      <c r="H243">
        <v>75.924846200000005</v>
      </c>
      <c r="I243">
        <v>-102.87663139999999</v>
      </c>
      <c r="J243" s="1" t="str">
        <f t="shared" si="33"/>
        <v>NGR bulk stream sediment</v>
      </c>
      <c r="K243" s="1" t="str">
        <f t="shared" si="34"/>
        <v>-230 mesh (63 µm) (Bathurst Is., 1996)</v>
      </c>
      <c r="L243">
        <v>5</v>
      </c>
      <c r="M243" t="s">
        <v>1479</v>
      </c>
      <c r="N243">
        <v>242</v>
      </c>
      <c r="O243">
        <v>1</v>
      </c>
      <c r="P243" t="s">
        <v>60</v>
      </c>
      <c r="Q243" t="s">
        <v>56</v>
      </c>
      <c r="R243" t="s">
        <v>153</v>
      </c>
      <c r="S243" t="s">
        <v>1448</v>
      </c>
      <c r="T243" t="s">
        <v>176</v>
      </c>
      <c r="U243" t="s">
        <v>64</v>
      </c>
      <c r="V243" t="s">
        <v>60</v>
      </c>
      <c r="W243" t="s">
        <v>312</v>
      </c>
      <c r="X243" t="s">
        <v>64</v>
      </c>
      <c r="Y243" t="s">
        <v>1001</v>
      </c>
      <c r="Z243" t="s">
        <v>103</v>
      </c>
      <c r="AA243" t="s">
        <v>64</v>
      </c>
      <c r="AB243" t="s">
        <v>56</v>
      </c>
      <c r="AC243" t="s">
        <v>64</v>
      </c>
      <c r="AD243" t="s">
        <v>1689</v>
      </c>
      <c r="AE243" t="s">
        <v>143</v>
      </c>
      <c r="AF243" t="s">
        <v>1442</v>
      </c>
      <c r="AG243" t="s">
        <v>144</v>
      </c>
      <c r="AH243" t="s">
        <v>74</v>
      </c>
      <c r="AI243" t="s">
        <v>91</v>
      </c>
      <c r="AJ243" t="s">
        <v>1435</v>
      </c>
      <c r="AK243" t="s">
        <v>72</v>
      </c>
      <c r="AL243" t="s">
        <v>230</v>
      </c>
      <c r="AM243" t="s">
        <v>75</v>
      </c>
      <c r="AN243" t="s">
        <v>123</v>
      </c>
      <c r="AO243" t="s">
        <v>64</v>
      </c>
      <c r="AP243" t="s">
        <v>369</v>
      </c>
      <c r="AQ243" t="s">
        <v>382</v>
      </c>
      <c r="AR243" t="s">
        <v>414</v>
      </c>
      <c r="AS243" t="s">
        <v>124</v>
      </c>
      <c r="AT243" t="s">
        <v>82</v>
      </c>
      <c r="AU243" t="s">
        <v>271</v>
      </c>
      <c r="AV243" t="s">
        <v>174</v>
      </c>
      <c r="AW243" t="s">
        <v>173</v>
      </c>
      <c r="AX243" t="s">
        <v>1001</v>
      </c>
      <c r="AY243" t="s">
        <v>1892</v>
      </c>
    </row>
    <row r="244" spans="1:51" hidden="1" x14ac:dyDescent="0.3">
      <c r="A244" t="s">
        <v>1893</v>
      </c>
      <c r="B244" t="s">
        <v>1894</v>
      </c>
      <c r="C244" s="1" t="str">
        <f t="shared" si="28"/>
        <v>21:0868</v>
      </c>
      <c r="D244" s="1" t="str">
        <f t="shared" si="32"/>
        <v>21:0245</v>
      </c>
      <c r="E244" t="s">
        <v>1895</v>
      </c>
      <c r="F244" t="s">
        <v>1896</v>
      </c>
      <c r="H244">
        <v>75.896178500000005</v>
      </c>
      <c r="I244">
        <v>-103.0242588</v>
      </c>
      <c r="J244" s="1" t="str">
        <f t="shared" si="33"/>
        <v>NGR bulk stream sediment</v>
      </c>
      <c r="K244" s="1" t="str">
        <f t="shared" si="34"/>
        <v>-230 mesh (63 µm) (Bathurst Is., 1996)</v>
      </c>
      <c r="L244">
        <v>5</v>
      </c>
      <c r="M244" t="s">
        <v>1441</v>
      </c>
      <c r="N244">
        <v>243</v>
      </c>
      <c r="O244">
        <v>1</v>
      </c>
      <c r="P244" t="s">
        <v>89</v>
      </c>
      <c r="Q244" t="s">
        <v>56</v>
      </c>
      <c r="R244" t="s">
        <v>271</v>
      </c>
      <c r="S244" t="s">
        <v>694</v>
      </c>
      <c r="T244" t="s">
        <v>435</v>
      </c>
      <c r="U244" t="s">
        <v>64</v>
      </c>
      <c r="V244" t="s">
        <v>91</v>
      </c>
      <c r="W244" t="s">
        <v>67</v>
      </c>
      <c r="X244" t="s">
        <v>64</v>
      </c>
      <c r="Y244" t="s">
        <v>530</v>
      </c>
      <c r="Z244" t="s">
        <v>254</v>
      </c>
      <c r="AA244" t="s">
        <v>64</v>
      </c>
      <c r="AB244" t="s">
        <v>56</v>
      </c>
      <c r="AC244" t="s">
        <v>64</v>
      </c>
      <c r="AD244" t="s">
        <v>1689</v>
      </c>
      <c r="AE244" t="s">
        <v>143</v>
      </c>
      <c r="AF244" t="s">
        <v>1442</v>
      </c>
      <c r="AG244" t="s">
        <v>167</v>
      </c>
      <c r="AH244" t="s">
        <v>256</v>
      </c>
      <c r="AI244" t="s">
        <v>70</v>
      </c>
      <c r="AJ244" t="s">
        <v>1435</v>
      </c>
      <c r="AK244" t="s">
        <v>72</v>
      </c>
      <c r="AL244" t="s">
        <v>73</v>
      </c>
      <c r="AM244" t="s">
        <v>467</v>
      </c>
      <c r="AN244" t="s">
        <v>151</v>
      </c>
      <c r="AO244" t="s">
        <v>64</v>
      </c>
      <c r="AP244" t="s">
        <v>223</v>
      </c>
      <c r="AQ244" t="s">
        <v>274</v>
      </c>
      <c r="AR244" t="s">
        <v>170</v>
      </c>
      <c r="AS244" t="s">
        <v>336</v>
      </c>
      <c r="AT244" t="s">
        <v>173</v>
      </c>
      <c r="AU244" t="s">
        <v>230</v>
      </c>
      <c r="AV244" t="s">
        <v>152</v>
      </c>
      <c r="AW244" t="s">
        <v>176</v>
      </c>
      <c r="AX244" t="s">
        <v>651</v>
      </c>
      <c r="AY244" t="s">
        <v>1897</v>
      </c>
    </row>
    <row r="245" spans="1:51" hidden="1" x14ac:dyDescent="0.3">
      <c r="A245" t="s">
        <v>1898</v>
      </c>
      <c r="B245" t="s">
        <v>1899</v>
      </c>
      <c r="C245" s="1" t="str">
        <f t="shared" si="28"/>
        <v>21:0868</v>
      </c>
      <c r="D245" s="1" t="str">
        <f t="shared" si="32"/>
        <v>21:0245</v>
      </c>
      <c r="E245" t="s">
        <v>1900</v>
      </c>
      <c r="F245" t="s">
        <v>1901</v>
      </c>
      <c r="H245">
        <v>75.851423400000002</v>
      </c>
      <c r="I245">
        <v>-102.9167633</v>
      </c>
      <c r="J245" s="1" t="str">
        <f t="shared" si="33"/>
        <v>NGR bulk stream sediment</v>
      </c>
      <c r="K245" s="1" t="str">
        <f t="shared" si="34"/>
        <v>-230 mesh (63 µm) (Bathurst Is., 1996)</v>
      </c>
      <c r="L245">
        <v>5</v>
      </c>
      <c r="M245" t="s">
        <v>1454</v>
      </c>
      <c r="N245">
        <v>244</v>
      </c>
      <c r="O245">
        <v>1</v>
      </c>
      <c r="P245" t="s">
        <v>311</v>
      </c>
      <c r="Q245" t="s">
        <v>56</v>
      </c>
      <c r="R245" t="s">
        <v>147</v>
      </c>
      <c r="S245" t="s">
        <v>1159</v>
      </c>
      <c r="T245" t="s">
        <v>207</v>
      </c>
      <c r="U245" t="s">
        <v>64</v>
      </c>
      <c r="V245" t="s">
        <v>150</v>
      </c>
      <c r="W245" t="s">
        <v>694</v>
      </c>
      <c r="X245" t="s">
        <v>60</v>
      </c>
      <c r="Y245" t="s">
        <v>1902</v>
      </c>
      <c r="Z245" t="s">
        <v>57</v>
      </c>
      <c r="AA245" t="s">
        <v>64</v>
      </c>
      <c r="AB245" t="s">
        <v>56</v>
      </c>
      <c r="AC245" t="s">
        <v>64</v>
      </c>
      <c r="AD245" t="s">
        <v>787</v>
      </c>
      <c r="AE245" t="s">
        <v>337</v>
      </c>
      <c r="AF245" t="s">
        <v>541</v>
      </c>
      <c r="AG245" t="s">
        <v>175</v>
      </c>
      <c r="AH245" t="s">
        <v>721</v>
      </c>
      <c r="AI245" t="s">
        <v>70</v>
      </c>
      <c r="AJ245" t="s">
        <v>1435</v>
      </c>
      <c r="AK245" t="s">
        <v>72</v>
      </c>
      <c r="AL245" t="s">
        <v>81</v>
      </c>
      <c r="AM245" t="s">
        <v>149</v>
      </c>
      <c r="AN245" t="s">
        <v>118</v>
      </c>
      <c r="AO245" t="s">
        <v>64</v>
      </c>
      <c r="AP245" t="s">
        <v>92</v>
      </c>
      <c r="AQ245" t="s">
        <v>128</v>
      </c>
      <c r="AR245" t="s">
        <v>412</v>
      </c>
      <c r="AS245" t="s">
        <v>382</v>
      </c>
      <c r="AT245" t="s">
        <v>300</v>
      </c>
      <c r="AU245" t="s">
        <v>488</v>
      </c>
      <c r="AV245" t="s">
        <v>73</v>
      </c>
      <c r="AW245" t="s">
        <v>76</v>
      </c>
      <c r="AX245" t="s">
        <v>530</v>
      </c>
      <c r="AY245" t="s">
        <v>1903</v>
      </c>
    </row>
    <row r="246" spans="1:51" hidden="1" x14ac:dyDescent="0.3">
      <c r="A246" t="s">
        <v>1904</v>
      </c>
      <c r="B246" t="s">
        <v>1905</v>
      </c>
      <c r="C246" s="1" t="str">
        <f t="shared" si="28"/>
        <v>21:0868</v>
      </c>
      <c r="D246" s="1" t="str">
        <f t="shared" si="32"/>
        <v>21:0245</v>
      </c>
      <c r="E246" t="s">
        <v>1906</v>
      </c>
      <c r="F246" t="s">
        <v>1907</v>
      </c>
      <c r="H246">
        <v>75.876097799999997</v>
      </c>
      <c r="I246">
        <v>-102.76386340000001</v>
      </c>
      <c r="J246" s="1" t="str">
        <f t="shared" si="33"/>
        <v>NGR bulk stream sediment</v>
      </c>
      <c r="K246" s="1" t="str">
        <f t="shared" si="34"/>
        <v>-230 mesh (63 µm) (Bathurst Is., 1996)</v>
      </c>
      <c r="L246">
        <v>5</v>
      </c>
      <c r="M246" t="s">
        <v>1460</v>
      </c>
      <c r="N246">
        <v>245</v>
      </c>
      <c r="O246">
        <v>1</v>
      </c>
      <c r="P246" t="s">
        <v>89</v>
      </c>
      <c r="Q246" t="s">
        <v>56</v>
      </c>
      <c r="R246" t="s">
        <v>68</v>
      </c>
      <c r="S246" t="s">
        <v>1908</v>
      </c>
      <c r="T246" t="s">
        <v>126</v>
      </c>
      <c r="U246" t="s">
        <v>64</v>
      </c>
      <c r="V246" t="s">
        <v>75</v>
      </c>
      <c r="W246" t="s">
        <v>266</v>
      </c>
      <c r="X246" t="s">
        <v>271</v>
      </c>
      <c r="Y246" t="s">
        <v>425</v>
      </c>
      <c r="Z246" t="s">
        <v>94</v>
      </c>
      <c r="AA246" t="s">
        <v>64</v>
      </c>
      <c r="AB246" t="s">
        <v>56</v>
      </c>
      <c r="AC246" t="s">
        <v>64</v>
      </c>
      <c r="AD246" t="s">
        <v>778</v>
      </c>
      <c r="AE246" t="s">
        <v>323</v>
      </c>
      <c r="AF246" t="s">
        <v>67</v>
      </c>
      <c r="AG246" t="s">
        <v>479</v>
      </c>
      <c r="AH246" t="s">
        <v>270</v>
      </c>
      <c r="AI246" t="s">
        <v>70</v>
      </c>
      <c r="AJ246" t="s">
        <v>1435</v>
      </c>
      <c r="AK246" t="s">
        <v>72</v>
      </c>
      <c r="AL246" t="s">
        <v>73</v>
      </c>
      <c r="AM246" t="s">
        <v>334</v>
      </c>
      <c r="AN246" t="s">
        <v>60</v>
      </c>
      <c r="AO246" t="s">
        <v>64</v>
      </c>
      <c r="AP246" t="s">
        <v>401</v>
      </c>
      <c r="AQ246" t="s">
        <v>274</v>
      </c>
      <c r="AR246" t="s">
        <v>104</v>
      </c>
      <c r="AS246" t="s">
        <v>336</v>
      </c>
      <c r="AT246" t="s">
        <v>68</v>
      </c>
      <c r="AU246" t="s">
        <v>258</v>
      </c>
      <c r="AV246" t="s">
        <v>152</v>
      </c>
      <c r="AW246" t="s">
        <v>60</v>
      </c>
      <c r="AX246" t="s">
        <v>301</v>
      </c>
      <c r="AY246" t="s">
        <v>80</v>
      </c>
    </row>
    <row r="247" spans="1:51" hidden="1" x14ac:dyDescent="0.3">
      <c r="A247" t="s">
        <v>1909</v>
      </c>
      <c r="B247" t="s">
        <v>1910</v>
      </c>
      <c r="C247" s="1" t="str">
        <f t="shared" si="28"/>
        <v>21:0868</v>
      </c>
      <c r="D247" s="1" t="str">
        <f t="shared" si="32"/>
        <v>21:0245</v>
      </c>
      <c r="E247" t="s">
        <v>1881</v>
      </c>
      <c r="F247" t="s">
        <v>1911</v>
      </c>
      <c r="H247">
        <v>75.839927900000006</v>
      </c>
      <c r="I247">
        <v>-102.8080422</v>
      </c>
      <c r="J247" s="1" t="str">
        <f t="shared" si="33"/>
        <v>NGR bulk stream sediment</v>
      </c>
      <c r="K247" s="1" t="str">
        <f t="shared" si="34"/>
        <v>-230 mesh (63 µm) (Bathurst Is., 1996)</v>
      </c>
      <c r="L247">
        <v>5</v>
      </c>
      <c r="M247" t="s">
        <v>1447</v>
      </c>
      <c r="N247">
        <v>246</v>
      </c>
      <c r="O247">
        <v>1</v>
      </c>
      <c r="P247" t="s">
        <v>89</v>
      </c>
      <c r="Q247" t="s">
        <v>56</v>
      </c>
      <c r="R247" t="s">
        <v>358</v>
      </c>
      <c r="S247" t="s">
        <v>685</v>
      </c>
      <c r="T247" t="s">
        <v>169</v>
      </c>
      <c r="U247" t="s">
        <v>64</v>
      </c>
      <c r="V247" t="s">
        <v>63</v>
      </c>
      <c r="W247" t="s">
        <v>206</v>
      </c>
      <c r="X247" t="s">
        <v>64</v>
      </c>
      <c r="Y247" t="s">
        <v>212</v>
      </c>
      <c r="Z247" t="s">
        <v>160</v>
      </c>
      <c r="AA247" t="s">
        <v>64</v>
      </c>
      <c r="AB247" t="s">
        <v>56</v>
      </c>
      <c r="AC247" t="s">
        <v>64</v>
      </c>
      <c r="AD247" t="s">
        <v>583</v>
      </c>
      <c r="AE247" t="s">
        <v>143</v>
      </c>
      <c r="AF247" t="s">
        <v>357</v>
      </c>
      <c r="AG247" t="s">
        <v>167</v>
      </c>
      <c r="AH247" t="s">
        <v>428</v>
      </c>
      <c r="AI247" t="s">
        <v>70</v>
      </c>
      <c r="AJ247" t="s">
        <v>1435</v>
      </c>
      <c r="AK247" t="s">
        <v>72</v>
      </c>
      <c r="AL247" t="s">
        <v>130</v>
      </c>
      <c r="AM247" t="s">
        <v>75</v>
      </c>
      <c r="AN247" t="s">
        <v>123</v>
      </c>
      <c r="AO247" t="s">
        <v>64</v>
      </c>
      <c r="AP247" t="s">
        <v>848</v>
      </c>
      <c r="AQ247" t="s">
        <v>311</v>
      </c>
      <c r="AR247" t="s">
        <v>166</v>
      </c>
      <c r="AS247" t="s">
        <v>103</v>
      </c>
      <c r="AT247" t="s">
        <v>146</v>
      </c>
      <c r="AU247" t="s">
        <v>271</v>
      </c>
      <c r="AV247" t="s">
        <v>73</v>
      </c>
      <c r="AW247" t="s">
        <v>123</v>
      </c>
      <c r="AX247" t="s">
        <v>245</v>
      </c>
      <c r="AY247" t="s">
        <v>1912</v>
      </c>
    </row>
    <row r="248" spans="1:51" hidden="1" x14ac:dyDescent="0.3">
      <c r="A248" t="s">
        <v>1913</v>
      </c>
      <c r="B248" t="s">
        <v>1914</v>
      </c>
      <c r="C248" s="1" t="str">
        <f t="shared" si="28"/>
        <v>21:0868</v>
      </c>
      <c r="D248" s="1" t="str">
        <f t="shared" si="32"/>
        <v>21:0245</v>
      </c>
      <c r="E248" t="s">
        <v>1915</v>
      </c>
      <c r="F248" t="s">
        <v>1916</v>
      </c>
      <c r="H248">
        <v>75.840210299999995</v>
      </c>
      <c r="I248">
        <v>-102.931997</v>
      </c>
      <c r="J248" s="1" t="str">
        <f t="shared" si="33"/>
        <v>NGR bulk stream sediment</v>
      </c>
      <c r="K248" s="1" t="str">
        <f t="shared" si="34"/>
        <v>-230 mesh (63 µm) (Bathurst Is., 1996)</v>
      </c>
      <c r="L248">
        <v>5</v>
      </c>
      <c r="M248" t="s">
        <v>1466</v>
      </c>
      <c r="N248">
        <v>247</v>
      </c>
      <c r="O248">
        <v>1</v>
      </c>
      <c r="P248" t="s">
        <v>91</v>
      </c>
      <c r="Q248" t="s">
        <v>56</v>
      </c>
      <c r="R248" t="s">
        <v>173</v>
      </c>
      <c r="S248" t="s">
        <v>1036</v>
      </c>
      <c r="T248" t="s">
        <v>275</v>
      </c>
      <c r="U248" t="s">
        <v>64</v>
      </c>
      <c r="V248" t="s">
        <v>63</v>
      </c>
      <c r="W248" t="s">
        <v>188</v>
      </c>
      <c r="X248" t="s">
        <v>271</v>
      </c>
      <c r="Y248" t="s">
        <v>834</v>
      </c>
      <c r="Z248" t="s">
        <v>288</v>
      </c>
      <c r="AA248" t="s">
        <v>64</v>
      </c>
      <c r="AB248" t="s">
        <v>56</v>
      </c>
      <c r="AC248" t="s">
        <v>60</v>
      </c>
      <c r="AD248" t="s">
        <v>154</v>
      </c>
      <c r="AE248" t="s">
        <v>143</v>
      </c>
      <c r="AF248" t="s">
        <v>166</v>
      </c>
      <c r="AG248" t="s">
        <v>167</v>
      </c>
      <c r="AH248" t="s">
        <v>309</v>
      </c>
      <c r="AI248" t="s">
        <v>70</v>
      </c>
      <c r="AJ248" t="s">
        <v>1435</v>
      </c>
      <c r="AK248" t="s">
        <v>72</v>
      </c>
      <c r="AL248" t="s">
        <v>73</v>
      </c>
      <c r="AM248" t="s">
        <v>254</v>
      </c>
      <c r="AN248" t="s">
        <v>592</v>
      </c>
      <c r="AO248" t="s">
        <v>64</v>
      </c>
      <c r="AP248" t="s">
        <v>624</v>
      </c>
      <c r="AQ248" t="s">
        <v>382</v>
      </c>
      <c r="AR248" t="s">
        <v>229</v>
      </c>
      <c r="AS248" t="s">
        <v>124</v>
      </c>
      <c r="AT248" t="s">
        <v>328</v>
      </c>
      <c r="AU248" t="s">
        <v>130</v>
      </c>
      <c r="AV248" t="s">
        <v>258</v>
      </c>
      <c r="AW248" t="s">
        <v>173</v>
      </c>
      <c r="AX248" t="s">
        <v>686</v>
      </c>
      <c r="AY248" t="s">
        <v>1917</v>
      </c>
    </row>
    <row r="249" spans="1:51" hidden="1" x14ac:dyDescent="0.3">
      <c r="A249" t="s">
        <v>1918</v>
      </c>
      <c r="B249" t="s">
        <v>1919</v>
      </c>
      <c r="C249" s="1" t="str">
        <f t="shared" si="28"/>
        <v>21:0868</v>
      </c>
      <c r="D249" s="1" t="str">
        <f t="shared" si="32"/>
        <v>21:0245</v>
      </c>
      <c r="E249" t="s">
        <v>1920</v>
      </c>
      <c r="F249" t="s">
        <v>1921</v>
      </c>
      <c r="H249">
        <v>75.853543500000001</v>
      </c>
      <c r="I249">
        <v>-103.0280135</v>
      </c>
      <c r="J249" s="1" t="str">
        <f t="shared" si="33"/>
        <v>NGR bulk stream sediment</v>
      </c>
      <c r="K249" s="1" t="str">
        <f t="shared" si="34"/>
        <v>-230 mesh (63 µm) (Bathurst Is., 1996)</v>
      </c>
      <c r="L249">
        <v>5</v>
      </c>
      <c r="M249" t="s">
        <v>1485</v>
      </c>
      <c r="N249">
        <v>248</v>
      </c>
      <c r="O249">
        <v>1</v>
      </c>
      <c r="P249" t="s">
        <v>89</v>
      </c>
      <c r="Q249" t="s">
        <v>56</v>
      </c>
      <c r="R249" t="s">
        <v>592</v>
      </c>
      <c r="S249" t="s">
        <v>1036</v>
      </c>
      <c r="T249" t="s">
        <v>242</v>
      </c>
      <c r="U249" t="s">
        <v>64</v>
      </c>
      <c r="V249" t="s">
        <v>185</v>
      </c>
      <c r="W249" t="s">
        <v>415</v>
      </c>
      <c r="X249" t="s">
        <v>60</v>
      </c>
      <c r="Y249" t="s">
        <v>1599</v>
      </c>
      <c r="Z249" t="s">
        <v>75</v>
      </c>
      <c r="AA249" t="s">
        <v>64</v>
      </c>
      <c r="AB249" t="s">
        <v>56</v>
      </c>
      <c r="AC249" t="s">
        <v>76</v>
      </c>
      <c r="AD249" t="s">
        <v>817</v>
      </c>
      <c r="AE249" t="s">
        <v>143</v>
      </c>
      <c r="AF249" t="s">
        <v>114</v>
      </c>
      <c r="AG249" t="s">
        <v>175</v>
      </c>
      <c r="AH249" t="s">
        <v>183</v>
      </c>
      <c r="AI249" t="s">
        <v>70</v>
      </c>
      <c r="AJ249" t="s">
        <v>1435</v>
      </c>
      <c r="AK249" t="s">
        <v>72</v>
      </c>
      <c r="AL249" t="s">
        <v>73</v>
      </c>
      <c r="AM249" t="s">
        <v>75</v>
      </c>
      <c r="AN249" t="s">
        <v>358</v>
      </c>
      <c r="AO249" t="s">
        <v>271</v>
      </c>
      <c r="AP249" t="s">
        <v>961</v>
      </c>
      <c r="AQ249" t="s">
        <v>80</v>
      </c>
      <c r="AR249" t="s">
        <v>97</v>
      </c>
      <c r="AS249" t="s">
        <v>171</v>
      </c>
      <c r="AT249" t="s">
        <v>93</v>
      </c>
      <c r="AU249" t="s">
        <v>271</v>
      </c>
      <c r="AV249" t="s">
        <v>152</v>
      </c>
      <c r="AW249" t="s">
        <v>358</v>
      </c>
      <c r="AX249" t="s">
        <v>232</v>
      </c>
      <c r="AY249" t="s">
        <v>1922</v>
      </c>
    </row>
    <row r="250" spans="1:51" hidden="1" x14ac:dyDescent="0.3">
      <c r="A250" t="s">
        <v>1923</v>
      </c>
      <c r="B250" t="s">
        <v>1924</v>
      </c>
      <c r="C250" s="1" t="str">
        <f t="shared" si="28"/>
        <v>21:0868</v>
      </c>
      <c r="D250" s="1" t="str">
        <f t="shared" si="32"/>
        <v>21:0245</v>
      </c>
      <c r="E250" t="s">
        <v>1925</v>
      </c>
      <c r="F250" t="s">
        <v>1926</v>
      </c>
      <c r="H250">
        <v>75.824720400000004</v>
      </c>
      <c r="I250">
        <v>-103.07985189999999</v>
      </c>
      <c r="J250" s="1" t="str">
        <f t="shared" si="33"/>
        <v>NGR bulk stream sediment</v>
      </c>
      <c r="K250" s="1" t="str">
        <f t="shared" si="34"/>
        <v>-230 mesh (63 µm) (Bathurst Is., 1996)</v>
      </c>
      <c r="L250">
        <v>5</v>
      </c>
      <c r="M250" t="s">
        <v>1492</v>
      </c>
      <c r="N250">
        <v>249</v>
      </c>
      <c r="O250">
        <v>1</v>
      </c>
      <c r="P250" t="s">
        <v>113</v>
      </c>
      <c r="Q250" t="s">
        <v>56</v>
      </c>
      <c r="R250" t="s">
        <v>218</v>
      </c>
      <c r="S250" t="s">
        <v>1159</v>
      </c>
      <c r="T250" t="s">
        <v>328</v>
      </c>
      <c r="U250" t="s">
        <v>60</v>
      </c>
      <c r="V250" t="s">
        <v>113</v>
      </c>
      <c r="W250" t="s">
        <v>351</v>
      </c>
      <c r="X250" t="s">
        <v>60</v>
      </c>
      <c r="Y250" t="s">
        <v>548</v>
      </c>
      <c r="Z250" t="s">
        <v>69</v>
      </c>
      <c r="AA250" t="s">
        <v>64</v>
      </c>
      <c r="AB250" t="s">
        <v>56</v>
      </c>
      <c r="AC250" t="s">
        <v>60</v>
      </c>
      <c r="AD250" t="s">
        <v>850</v>
      </c>
      <c r="AE250" t="s">
        <v>143</v>
      </c>
      <c r="AF250" t="s">
        <v>918</v>
      </c>
      <c r="AG250" t="s">
        <v>167</v>
      </c>
      <c r="AH250" t="s">
        <v>220</v>
      </c>
      <c r="AI250" t="s">
        <v>70</v>
      </c>
      <c r="AJ250" t="s">
        <v>1435</v>
      </c>
      <c r="AK250" t="s">
        <v>72</v>
      </c>
      <c r="AL250" t="s">
        <v>73</v>
      </c>
      <c r="AM250" t="s">
        <v>75</v>
      </c>
      <c r="AN250" t="s">
        <v>435</v>
      </c>
      <c r="AO250" t="s">
        <v>64</v>
      </c>
      <c r="AP250" t="s">
        <v>289</v>
      </c>
      <c r="AQ250" t="s">
        <v>325</v>
      </c>
      <c r="AR250" t="s">
        <v>116</v>
      </c>
      <c r="AS250" t="s">
        <v>357</v>
      </c>
      <c r="AT250" t="s">
        <v>238</v>
      </c>
      <c r="AU250" t="s">
        <v>488</v>
      </c>
      <c r="AV250" t="s">
        <v>174</v>
      </c>
      <c r="AW250" t="s">
        <v>592</v>
      </c>
      <c r="AX250" t="s">
        <v>259</v>
      </c>
      <c r="AY250" t="s">
        <v>1927</v>
      </c>
    </row>
    <row r="251" spans="1:51" hidden="1" x14ac:dyDescent="0.3">
      <c r="A251" t="s">
        <v>1928</v>
      </c>
      <c r="B251" t="s">
        <v>1929</v>
      </c>
      <c r="C251" s="1" t="str">
        <f t="shared" si="28"/>
        <v>21:0868</v>
      </c>
      <c r="D251" s="1" t="str">
        <f t="shared" si="32"/>
        <v>21:0245</v>
      </c>
      <c r="E251" t="s">
        <v>1930</v>
      </c>
      <c r="F251" t="s">
        <v>1931</v>
      </c>
      <c r="H251">
        <v>75.754347199999998</v>
      </c>
      <c r="I251">
        <v>-101.2047226</v>
      </c>
      <c r="J251" s="1" t="str">
        <f t="shared" si="33"/>
        <v>NGR bulk stream sediment</v>
      </c>
      <c r="K251" s="1" t="str">
        <f t="shared" si="34"/>
        <v>-230 mesh (63 µm) (Bathurst Is., 1996)</v>
      </c>
      <c r="L251">
        <v>5</v>
      </c>
      <c r="M251" t="s">
        <v>1498</v>
      </c>
      <c r="N251">
        <v>250</v>
      </c>
      <c r="O251">
        <v>1</v>
      </c>
      <c r="P251" t="s">
        <v>91</v>
      </c>
      <c r="Q251" t="s">
        <v>56</v>
      </c>
      <c r="R251" t="s">
        <v>299</v>
      </c>
      <c r="S251" t="s">
        <v>437</v>
      </c>
      <c r="T251" t="s">
        <v>212</v>
      </c>
      <c r="U251" t="s">
        <v>64</v>
      </c>
      <c r="V251" t="s">
        <v>63</v>
      </c>
      <c r="W251" t="s">
        <v>772</v>
      </c>
      <c r="X251" t="s">
        <v>271</v>
      </c>
      <c r="Y251" t="s">
        <v>871</v>
      </c>
      <c r="Z251" t="s">
        <v>254</v>
      </c>
      <c r="AA251" t="s">
        <v>64</v>
      </c>
      <c r="AB251" t="s">
        <v>56</v>
      </c>
      <c r="AC251" t="s">
        <v>60</v>
      </c>
      <c r="AD251" t="s">
        <v>740</v>
      </c>
      <c r="AE251" t="s">
        <v>143</v>
      </c>
      <c r="AF251" t="s">
        <v>128</v>
      </c>
      <c r="AG251" t="s">
        <v>175</v>
      </c>
      <c r="AH251" t="s">
        <v>485</v>
      </c>
      <c r="AI251" t="s">
        <v>70</v>
      </c>
      <c r="AJ251" t="s">
        <v>1435</v>
      </c>
      <c r="AK251" t="s">
        <v>72</v>
      </c>
      <c r="AL251" t="s">
        <v>174</v>
      </c>
      <c r="AM251" t="s">
        <v>334</v>
      </c>
      <c r="AN251" t="s">
        <v>151</v>
      </c>
      <c r="AO251" t="s">
        <v>64</v>
      </c>
      <c r="AP251" t="s">
        <v>369</v>
      </c>
      <c r="AQ251" t="s">
        <v>103</v>
      </c>
      <c r="AR251" t="s">
        <v>67</v>
      </c>
      <c r="AS251" t="s">
        <v>190</v>
      </c>
      <c r="AT251" t="s">
        <v>173</v>
      </c>
      <c r="AU251" t="s">
        <v>174</v>
      </c>
      <c r="AV251" t="s">
        <v>73</v>
      </c>
      <c r="AW251" t="s">
        <v>125</v>
      </c>
      <c r="AX251" t="s">
        <v>405</v>
      </c>
      <c r="AY251" t="s">
        <v>1932</v>
      </c>
    </row>
    <row r="252" spans="1:51" hidden="1" x14ac:dyDescent="0.3">
      <c r="A252" t="s">
        <v>1933</v>
      </c>
      <c r="B252" t="s">
        <v>1934</v>
      </c>
      <c r="C252" s="1" t="str">
        <f t="shared" si="28"/>
        <v>21:0868</v>
      </c>
      <c r="D252" s="1" t="str">
        <f t="shared" si="32"/>
        <v>21:0245</v>
      </c>
      <c r="E252" t="s">
        <v>1935</v>
      </c>
      <c r="F252" t="s">
        <v>1936</v>
      </c>
      <c r="H252">
        <v>75.778188400000005</v>
      </c>
      <c r="I252">
        <v>-101.01314069999999</v>
      </c>
      <c r="J252" s="1" t="str">
        <f t="shared" si="33"/>
        <v>NGR bulk stream sediment</v>
      </c>
      <c r="K252" s="1" t="str">
        <f t="shared" si="34"/>
        <v>-230 mesh (63 µm) (Bathurst Is., 1996)</v>
      </c>
      <c r="L252">
        <v>5</v>
      </c>
      <c r="M252" t="s">
        <v>1504</v>
      </c>
      <c r="N252">
        <v>251</v>
      </c>
      <c r="O252">
        <v>1</v>
      </c>
      <c r="P252" t="s">
        <v>89</v>
      </c>
      <c r="Q252" t="s">
        <v>56</v>
      </c>
      <c r="R252" t="s">
        <v>592</v>
      </c>
      <c r="S252" t="s">
        <v>522</v>
      </c>
      <c r="T252" t="s">
        <v>231</v>
      </c>
      <c r="U252" t="s">
        <v>60</v>
      </c>
      <c r="V252" t="s">
        <v>185</v>
      </c>
      <c r="W252" t="s">
        <v>97</v>
      </c>
      <c r="X252" t="s">
        <v>76</v>
      </c>
      <c r="Y252" t="s">
        <v>1937</v>
      </c>
      <c r="Z252" t="s">
        <v>63</v>
      </c>
      <c r="AA252" t="s">
        <v>64</v>
      </c>
      <c r="AB252" t="s">
        <v>56</v>
      </c>
      <c r="AC252" t="s">
        <v>271</v>
      </c>
      <c r="AD252" t="s">
        <v>383</v>
      </c>
      <c r="AE252" t="s">
        <v>143</v>
      </c>
      <c r="AF252" t="s">
        <v>266</v>
      </c>
      <c r="AG252" t="s">
        <v>144</v>
      </c>
      <c r="AH252" t="s">
        <v>113</v>
      </c>
      <c r="AI252" t="s">
        <v>70</v>
      </c>
      <c r="AJ252" t="s">
        <v>1435</v>
      </c>
      <c r="AK252" t="s">
        <v>72</v>
      </c>
      <c r="AL252" t="s">
        <v>73</v>
      </c>
      <c r="AM252" t="s">
        <v>150</v>
      </c>
      <c r="AN252" t="s">
        <v>106</v>
      </c>
      <c r="AO252" t="s">
        <v>271</v>
      </c>
      <c r="AP252" t="s">
        <v>370</v>
      </c>
      <c r="AQ252" t="s">
        <v>311</v>
      </c>
      <c r="AR252" t="s">
        <v>918</v>
      </c>
      <c r="AS252" t="s">
        <v>274</v>
      </c>
      <c r="AT252" t="s">
        <v>82</v>
      </c>
      <c r="AU252" t="s">
        <v>271</v>
      </c>
      <c r="AV252" t="s">
        <v>271</v>
      </c>
      <c r="AW252" t="s">
        <v>299</v>
      </c>
      <c r="AX252" t="s">
        <v>459</v>
      </c>
      <c r="AY252" t="s">
        <v>80</v>
      </c>
    </row>
    <row r="253" spans="1:51" hidden="1" x14ac:dyDescent="0.3">
      <c r="A253" t="s">
        <v>1938</v>
      </c>
      <c r="B253" t="s">
        <v>1939</v>
      </c>
      <c r="C253" s="1" t="str">
        <f t="shared" si="28"/>
        <v>21:0868</v>
      </c>
      <c r="D253" s="1" t="str">
        <f t="shared" si="32"/>
        <v>21:0245</v>
      </c>
      <c r="E253" t="s">
        <v>1940</v>
      </c>
      <c r="F253" t="s">
        <v>1941</v>
      </c>
      <c r="H253">
        <v>75.776955299999997</v>
      </c>
      <c r="I253">
        <v>-100.7578005</v>
      </c>
      <c r="J253" s="1" t="str">
        <f t="shared" si="33"/>
        <v>NGR bulk stream sediment</v>
      </c>
      <c r="K253" s="1" t="str">
        <f t="shared" si="34"/>
        <v>-230 mesh (63 µm) (Bathurst Is., 1996)</v>
      </c>
      <c r="L253">
        <v>5</v>
      </c>
      <c r="M253" t="s">
        <v>1511</v>
      </c>
      <c r="N253">
        <v>252</v>
      </c>
      <c r="O253">
        <v>1</v>
      </c>
      <c r="P253" t="s">
        <v>89</v>
      </c>
      <c r="Q253" t="s">
        <v>56</v>
      </c>
      <c r="R253" t="s">
        <v>130</v>
      </c>
      <c r="S253" t="s">
        <v>934</v>
      </c>
      <c r="T253" t="s">
        <v>258</v>
      </c>
      <c r="U253" t="s">
        <v>64</v>
      </c>
      <c r="V253" t="s">
        <v>60</v>
      </c>
      <c r="W253" t="s">
        <v>69</v>
      </c>
      <c r="X253" t="s">
        <v>64</v>
      </c>
      <c r="Y253" t="s">
        <v>301</v>
      </c>
      <c r="Z253" t="s">
        <v>94</v>
      </c>
      <c r="AA253" t="s">
        <v>64</v>
      </c>
      <c r="AB253" t="s">
        <v>56</v>
      </c>
      <c r="AC253" t="s">
        <v>64</v>
      </c>
      <c r="AD253" t="s">
        <v>817</v>
      </c>
      <c r="AE253" t="s">
        <v>143</v>
      </c>
      <c r="AF253" t="s">
        <v>1442</v>
      </c>
      <c r="AG253" t="s">
        <v>144</v>
      </c>
      <c r="AH253" t="s">
        <v>151</v>
      </c>
      <c r="AI253" t="s">
        <v>70</v>
      </c>
      <c r="AJ253" t="s">
        <v>1435</v>
      </c>
      <c r="AK253" t="s">
        <v>72</v>
      </c>
      <c r="AL253" t="s">
        <v>73</v>
      </c>
      <c r="AM253" t="s">
        <v>76</v>
      </c>
      <c r="AN253" t="s">
        <v>130</v>
      </c>
      <c r="AO253" t="s">
        <v>64</v>
      </c>
      <c r="AP253" t="s">
        <v>369</v>
      </c>
      <c r="AQ253" t="s">
        <v>69</v>
      </c>
      <c r="AR253" t="s">
        <v>124</v>
      </c>
      <c r="AS253" t="s">
        <v>75</v>
      </c>
      <c r="AT253" t="s">
        <v>60</v>
      </c>
      <c r="AU253" t="s">
        <v>479</v>
      </c>
      <c r="AV253" t="s">
        <v>73</v>
      </c>
      <c r="AW253" t="s">
        <v>81</v>
      </c>
      <c r="AX253" t="s">
        <v>339</v>
      </c>
      <c r="AY253" t="s">
        <v>1942</v>
      </c>
    </row>
    <row r="254" spans="1:51" hidden="1" x14ac:dyDescent="0.3">
      <c r="A254" t="s">
        <v>1943</v>
      </c>
      <c r="B254" t="s">
        <v>1944</v>
      </c>
      <c r="C254" s="1" t="str">
        <f t="shared" si="28"/>
        <v>21:0868</v>
      </c>
      <c r="D254" s="1" t="str">
        <f t="shared" si="32"/>
        <v>21:0245</v>
      </c>
      <c r="E254" t="s">
        <v>1945</v>
      </c>
      <c r="F254" t="s">
        <v>1946</v>
      </c>
      <c r="H254">
        <v>75.832427300000006</v>
      </c>
      <c r="I254">
        <v>-100.7539577</v>
      </c>
      <c r="J254" s="1" t="str">
        <f t="shared" si="33"/>
        <v>NGR bulk stream sediment</v>
      </c>
      <c r="K254" s="1" t="str">
        <f t="shared" si="34"/>
        <v>-230 mesh (63 µm) (Bathurst Is., 1996)</v>
      </c>
      <c r="L254">
        <v>5</v>
      </c>
      <c r="M254" t="s">
        <v>1518</v>
      </c>
      <c r="N254">
        <v>253</v>
      </c>
      <c r="O254">
        <v>1</v>
      </c>
      <c r="P254" t="s">
        <v>89</v>
      </c>
      <c r="Q254" t="s">
        <v>56</v>
      </c>
      <c r="R254" t="s">
        <v>225</v>
      </c>
      <c r="S254" t="s">
        <v>1419</v>
      </c>
      <c r="T254" t="s">
        <v>153</v>
      </c>
      <c r="U254" t="s">
        <v>91</v>
      </c>
      <c r="V254" t="s">
        <v>94</v>
      </c>
      <c r="W254" t="s">
        <v>607</v>
      </c>
      <c r="X254" t="s">
        <v>60</v>
      </c>
      <c r="Y254" t="s">
        <v>1568</v>
      </c>
      <c r="Z254" t="s">
        <v>94</v>
      </c>
      <c r="AA254" t="s">
        <v>64</v>
      </c>
      <c r="AB254" t="s">
        <v>56</v>
      </c>
      <c r="AC254" t="s">
        <v>64</v>
      </c>
      <c r="AD254" t="s">
        <v>967</v>
      </c>
      <c r="AE254" t="s">
        <v>143</v>
      </c>
      <c r="AF254" t="s">
        <v>273</v>
      </c>
      <c r="AG254" t="s">
        <v>167</v>
      </c>
      <c r="AH254" t="s">
        <v>309</v>
      </c>
      <c r="AI254" t="s">
        <v>70</v>
      </c>
      <c r="AJ254" t="s">
        <v>1435</v>
      </c>
      <c r="AK254" t="s">
        <v>72</v>
      </c>
      <c r="AL254" t="s">
        <v>73</v>
      </c>
      <c r="AM254" t="s">
        <v>98</v>
      </c>
      <c r="AN254" t="s">
        <v>106</v>
      </c>
      <c r="AO254" t="s">
        <v>64</v>
      </c>
      <c r="AP254" t="s">
        <v>369</v>
      </c>
      <c r="AQ254" t="s">
        <v>160</v>
      </c>
      <c r="AR254" t="s">
        <v>393</v>
      </c>
      <c r="AS254" t="s">
        <v>55</v>
      </c>
      <c r="AT254" t="s">
        <v>173</v>
      </c>
      <c r="AU254" t="s">
        <v>174</v>
      </c>
      <c r="AV254" t="s">
        <v>152</v>
      </c>
      <c r="AW254" t="s">
        <v>60</v>
      </c>
      <c r="AX254" t="s">
        <v>967</v>
      </c>
      <c r="AY254" t="s">
        <v>1947</v>
      </c>
    </row>
    <row r="255" spans="1:51" hidden="1" x14ac:dyDescent="0.3">
      <c r="A255" t="s">
        <v>1948</v>
      </c>
      <c r="B255" t="s">
        <v>1949</v>
      </c>
      <c r="C255" s="1" t="str">
        <f t="shared" si="28"/>
        <v>21:0868</v>
      </c>
      <c r="D255" s="1" t="str">
        <f>HYPERLINK("http://geochem.nrcan.gc.ca/cdogs/content/svy/svy_e.htm", "")</f>
        <v/>
      </c>
      <c r="G255" s="1" t="str">
        <f>HYPERLINK("http://geochem.nrcan.gc.ca/cdogs/content/cr_/cr_00262_e.htm", "262")</f>
        <v>262</v>
      </c>
      <c r="J255" t="s">
        <v>1529</v>
      </c>
      <c r="K255" t="s">
        <v>1530</v>
      </c>
      <c r="L255">
        <v>5</v>
      </c>
      <c r="M255" t="s">
        <v>1531</v>
      </c>
      <c r="N255">
        <v>254</v>
      </c>
      <c r="O255">
        <v>8</v>
      </c>
      <c r="P255" t="s">
        <v>118</v>
      </c>
      <c r="Q255" t="s">
        <v>56</v>
      </c>
      <c r="R255" t="s">
        <v>273</v>
      </c>
      <c r="S255" t="s">
        <v>622</v>
      </c>
      <c r="T255" t="s">
        <v>73</v>
      </c>
      <c r="U255" t="s">
        <v>60</v>
      </c>
      <c r="V255" t="s">
        <v>918</v>
      </c>
      <c r="W255" t="s">
        <v>58</v>
      </c>
      <c r="X255" t="s">
        <v>76</v>
      </c>
      <c r="Y255" t="s">
        <v>1950</v>
      </c>
      <c r="Z255" t="s">
        <v>91</v>
      </c>
      <c r="AA255" t="s">
        <v>64</v>
      </c>
      <c r="AB255" t="s">
        <v>56</v>
      </c>
      <c r="AC255" t="s">
        <v>60</v>
      </c>
      <c r="AD255" t="s">
        <v>977</v>
      </c>
      <c r="AE255" t="s">
        <v>121</v>
      </c>
      <c r="AF255" t="s">
        <v>61</v>
      </c>
      <c r="AG255" t="s">
        <v>299</v>
      </c>
      <c r="AH255" t="s">
        <v>171</v>
      </c>
      <c r="AI255" t="s">
        <v>70</v>
      </c>
      <c r="AJ255" t="s">
        <v>1435</v>
      </c>
      <c r="AK255" t="s">
        <v>72</v>
      </c>
      <c r="AL255" t="s">
        <v>73</v>
      </c>
      <c r="AM255" t="s">
        <v>190</v>
      </c>
      <c r="AN255" t="s">
        <v>435</v>
      </c>
      <c r="AO255" t="s">
        <v>63</v>
      </c>
      <c r="AP255" t="s">
        <v>1951</v>
      </c>
      <c r="AQ255" t="s">
        <v>356</v>
      </c>
      <c r="AR255" t="s">
        <v>170</v>
      </c>
      <c r="AS255" t="s">
        <v>103</v>
      </c>
      <c r="AT255" t="s">
        <v>485</v>
      </c>
      <c r="AU255" t="s">
        <v>258</v>
      </c>
      <c r="AV255" t="s">
        <v>488</v>
      </c>
      <c r="AW255" t="s">
        <v>194</v>
      </c>
      <c r="AX255" t="s">
        <v>675</v>
      </c>
      <c r="AY255" t="s">
        <v>1952</v>
      </c>
    </row>
    <row r="256" spans="1:51" hidden="1" x14ac:dyDescent="0.3">
      <c r="A256" t="s">
        <v>1953</v>
      </c>
      <c r="B256" t="s">
        <v>1954</v>
      </c>
      <c r="C256" s="1" t="str">
        <f t="shared" si="28"/>
        <v>21:0868</v>
      </c>
      <c r="D256" s="1" t="str">
        <f t="shared" ref="D256:D271" si="35">HYPERLINK("http://geochem.nrcan.gc.ca/cdogs/content/svy/svy210245_e.htm", "21:0245")</f>
        <v>21:0245</v>
      </c>
      <c r="E256" t="s">
        <v>1955</v>
      </c>
      <c r="F256" t="s">
        <v>1956</v>
      </c>
      <c r="H256">
        <v>75.807064499999996</v>
      </c>
      <c r="I256">
        <v>-100.5062214</v>
      </c>
      <c r="J256" s="1" t="str">
        <f t="shared" ref="J256:J271" si="36">HYPERLINK("http://geochem.nrcan.gc.ca/cdogs/content/kwd/kwd020030_e.htm", "NGR bulk stream sediment")</f>
        <v>NGR bulk stream sediment</v>
      </c>
      <c r="K256" s="1" t="str">
        <f t="shared" ref="K256:K271" si="37">HYPERLINK("http://geochem.nrcan.gc.ca/cdogs/content/kwd/kwd080098_e.htm", "-230 mesh (63 µm) (Bathurst Is., 1996)")</f>
        <v>-230 mesh (63 µm) (Bathurst Is., 1996)</v>
      </c>
      <c r="L256">
        <v>5</v>
      </c>
      <c r="M256" t="s">
        <v>1524</v>
      </c>
      <c r="N256">
        <v>255</v>
      </c>
      <c r="O256">
        <v>1</v>
      </c>
      <c r="P256" t="s">
        <v>89</v>
      </c>
      <c r="Q256" t="s">
        <v>56</v>
      </c>
      <c r="R256" t="s">
        <v>125</v>
      </c>
      <c r="S256" t="s">
        <v>1908</v>
      </c>
      <c r="T256" t="s">
        <v>270</v>
      </c>
      <c r="U256" t="s">
        <v>64</v>
      </c>
      <c r="V256" t="s">
        <v>185</v>
      </c>
      <c r="W256" t="s">
        <v>393</v>
      </c>
      <c r="X256" t="s">
        <v>60</v>
      </c>
      <c r="Y256" t="s">
        <v>1957</v>
      </c>
      <c r="Z256" t="s">
        <v>94</v>
      </c>
      <c r="AA256" t="s">
        <v>64</v>
      </c>
      <c r="AB256" t="s">
        <v>56</v>
      </c>
      <c r="AC256" t="s">
        <v>64</v>
      </c>
      <c r="AD256" t="s">
        <v>366</v>
      </c>
      <c r="AE256" t="s">
        <v>143</v>
      </c>
      <c r="AF256" t="s">
        <v>772</v>
      </c>
      <c r="AG256" t="s">
        <v>479</v>
      </c>
      <c r="AH256" t="s">
        <v>63</v>
      </c>
      <c r="AI256" t="s">
        <v>70</v>
      </c>
      <c r="AJ256" t="s">
        <v>1435</v>
      </c>
      <c r="AK256" t="s">
        <v>72</v>
      </c>
      <c r="AL256" t="s">
        <v>174</v>
      </c>
      <c r="AM256" t="s">
        <v>1111</v>
      </c>
      <c r="AN256" t="s">
        <v>225</v>
      </c>
      <c r="AO256" t="s">
        <v>64</v>
      </c>
      <c r="AP256" t="s">
        <v>369</v>
      </c>
      <c r="AQ256" t="s">
        <v>382</v>
      </c>
      <c r="AR256" t="s">
        <v>342</v>
      </c>
      <c r="AS256" t="s">
        <v>288</v>
      </c>
      <c r="AT256" t="s">
        <v>100</v>
      </c>
      <c r="AU256" t="s">
        <v>488</v>
      </c>
      <c r="AV256" t="s">
        <v>174</v>
      </c>
      <c r="AW256" t="s">
        <v>358</v>
      </c>
      <c r="AX256" t="s">
        <v>232</v>
      </c>
      <c r="AY256" t="s">
        <v>1958</v>
      </c>
    </row>
    <row r="257" spans="1:51" hidden="1" x14ac:dyDescent="0.3">
      <c r="A257" t="s">
        <v>1959</v>
      </c>
      <c r="B257" t="s">
        <v>1960</v>
      </c>
      <c r="C257" s="1" t="str">
        <f t="shared" si="28"/>
        <v>21:0868</v>
      </c>
      <c r="D257" s="1" t="str">
        <f t="shared" si="35"/>
        <v>21:0245</v>
      </c>
      <c r="E257" t="s">
        <v>1961</v>
      </c>
      <c r="F257" t="s">
        <v>1962</v>
      </c>
      <c r="H257">
        <v>75.810271099999994</v>
      </c>
      <c r="I257">
        <v>-100.3334296</v>
      </c>
      <c r="J257" s="1" t="str">
        <f t="shared" si="36"/>
        <v>NGR bulk stream sediment</v>
      </c>
      <c r="K257" s="1" t="str">
        <f t="shared" si="37"/>
        <v>-230 mesh (63 µm) (Bathurst Is., 1996)</v>
      </c>
      <c r="L257">
        <v>5</v>
      </c>
      <c r="M257" t="s">
        <v>1537</v>
      </c>
      <c r="N257">
        <v>256</v>
      </c>
      <c r="O257">
        <v>1</v>
      </c>
      <c r="P257" t="s">
        <v>89</v>
      </c>
      <c r="Q257" t="s">
        <v>56</v>
      </c>
      <c r="R257" t="s">
        <v>212</v>
      </c>
      <c r="S257" t="s">
        <v>458</v>
      </c>
      <c r="T257" t="s">
        <v>218</v>
      </c>
      <c r="U257" t="s">
        <v>64</v>
      </c>
      <c r="V257" t="s">
        <v>118</v>
      </c>
      <c r="W257" t="s">
        <v>80</v>
      </c>
      <c r="X257" t="s">
        <v>271</v>
      </c>
      <c r="Y257" t="s">
        <v>924</v>
      </c>
      <c r="Z257" t="s">
        <v>63</v>
      </c>
      <c r="AA257" t="s">
        <v>64</v>
      </c>
      <c r="AB257" t="s">
        <v>56</v>
      </c>
      <c r="AC257" t="s">
        <v>64</v>
      </c>
      <c r="AD257" t="s">
        <v>366</v>
      </c>
      <c r="AE257" t="s">
        <v>143</v>
      </c>
      <c r="AF257" t="s">
        <v>59</v>
      </c>
      <c r="AG257" t="s">
        <v>144</v>
      </c>
      <c r="AH257" t="s">
        <v>265</v>
      </c>
      <c r="AI257" t="s">
        <v>70</v>
      </c>
      <c r="AJ257" t="s">
        <v>1435</v>
      </c>
      <c r="AK257" t="s">
        <v>72</v>
      </c>
      <c r="AL257" t="s">
        <v>73</v>
      </c>
      <c r="AM257" t="s">
        <v>444</v>
      </c>
      <c r="AN257" t="s">
        <v>153</v>
      </c>
      <c r="AO257" t="s">
        <v>64</v>
      </c>
      <c r="AP257" t="s">
        <v>369</v>
      </c>
      <c r="AQ257" t="s">
        <v>103</v>
      </c>
      <c r="AR257" t="s">
        <v>104</v>
      </c>
      <c r="AS257" t="s">
        <v>171</v>
      </c>
      <c r="AT257" t="s">
        <v>169</v>
      </c>
      <c r="AU257" t="s">
        <v>258</v>
      </c>
      <c r="AV257" t="s">
        <v>175</v>
      </c>
      <c r="AW257" t="s">
        <v>176</v>
      </c>
      <c r="AX257" t="s">
        <v>177</v>
      </c>
      <c r="AY257" t="s">
        <v>1963</v>
      </c>
    </row>
    <row r="258" spans="1:51" hidden="1" x14ac:dyDescent="0.3">
      <c r="A258" t="s">
        <v>1964</v>
      </c>
      <c r="B258" t="s">
        <v>1965</v>
      </c>
      <c r="C258" s="1" t="str">
        <f t="shared" ref="C258:C321" si="38">HYPERLINK("http://geochem.nrcan.gc.ca/cdogs/content/bdl/bdl210868_e.htm", "21:0868")</f>
        <v>21:0868</v>
      </c>
      <c r="D258" s="1" t="str">
        <f t="shared" si="35"/>
        <v>21:0245</v>
      </c>
      <c r="E258" t="s">
        <v>1966</v>
      </c>
      <c r="F258" t="s">
        <v>1967</v>
      </c>
      <c r="H258">
        <v>75.8668421</v>
      </c>
      <c r="I258">
        <v>-100.1506244</v>
      </c>
      <c r="J258" s="1" t="str">
        <f t="shared" si="36"/>
        <v>NGR bulk stream sediment</v>
      </c>
      <c r="K258" s="1" t="str">
        <f t="shared" si="37"/>
        <v>-230 mesh (63 µm) (Bathurst Is., 1996)</v>
      </c>
      <c r="L258">
        <v>5</v>
      </c>
      <c r="M258" t="s">
        <v>1543</v>
      </c>
      <c r="N258">
        <v>257</v>
      </c>
      <c r="O258">
        <v>1</v>
      </c>
      <c r="P258" t="s">
        <v>89</v>
      </c>
      <c r="Q258" t="s">
        <v>56</v>
      </c>
      <c r="R258" t="s">
        <v>145</v>
      </c>
      <c r="S258" t="s">
        <v>1141</v>
      </c>
      <c r="T258" t="s">
        <v>225</v>
      </c>
      <c r="U258" t="s">
        <v>91</v>
      </c>
      <c r="V258" t="s">
        <v>185</v>
      </c>
      <c r="W258" t="s">
        <v>524</v>
      </c>
      <c r="X258" t="s">
        <v>91</v>
      </c>
      <c r="Y258" t="s">
        <v>1627</v>
      </c>
      <c r="Z258" t="s">
        <v>113</v>
      </c>
      <c r="AA258" t="s">
        <v>64</v>
      </c>
      <c r="AB258" t="s">
        <v>56</v>
      </c>
      <c r="AC258" t="s">
        <v>64</v>
      </c>
      <c r="AD258" t="s">
        <v>451</v>
      </c>
      <c r="AE258" t="s">
        <v>143</v>
      </c>
      <c r="AF258" t="s">
        <v>438</v>
      </c>
      <c r="AG258" t="s">
        <v>144</v>
      </c>
      <c r="AH258" t="s">
        <v>131</v>
      </c>
      <c r="AI258" t="s">
        <v>70</v>
      </c>
      <c r="AJ258" t="s">
        <v>1435</v>
      </c>
      <c r="AK258" t="s">
        <v>72</v>
      </c>
      <c r="AL258" t="s">
        <v>174</v>
      </c>
      <c r="AM258" t="s">
        <v>150</v>
      </c>
      <c r="AN258" t="s">
        <v>212</v>
      </c>
      <c r="AO258" t="s">
        <v>64</v>
      </c>
      <c r="AP258" t="s">
        <v>97</v>
      </c>
      <c r="AQ258" t="s">
        <v>204</v>
      </c>
      <c r="AR258" t="s">
        <v>166</v>
      </c>
      <c r="AS258" t="s">
        <v>103</v>
      </c>
      <c r="AT258" t="s">
        <v>82</v>
      </c>
      <c r="AU258" t="s">
        <v>130</v>
      </c>
      <c r="AV258" t="s">
        <v>271</v>
      </c>
      <c r="AW258" t="s">
        <v>435</v>
      </c>
      <c r="AX258" t="s">
        <v>479</v>
      </c>
      <c r="AY258" t="s">
        <v>1968</v>
      </c>
    </row>
    <row r="259" spans="1:51" hidden="1" x14ac:dyDescent="0.3">
      <c r="A259" t="s">
        <v>1969</v>
      </c>
      <c r="B259" t="s">
        <v>1970</v>
      </c>
      <c r="C259" s="1" t="str">
        <f t="shared" si="38"/>
        <v>21:0868</v>
      </c>
      <c r="D259" s="1" t="str">
        <f t="shared" si="35"/>
        <v>21:0245</v>
      </c>
      <c r="E259" t="s">
        <v>1971</v>
      </c>
      <c r="F259" t="s">
        <v>1972</v>
      </c>
      <c r="H259">
        <v>75.872257000000005</v>
      </c>
      <c r="I259">
        <v>-100.0561654</v>
      </c>
      <c r="J259" s="1" t="str">
        <f t="shared" si="36"/>
        <v>NGR bulk stream sediment</v>
      </c>
      <c r="K259" s="1" t="str">
        <f t="shared" si="37"/>
        <v>-230 mesh (63 µm) (Bathurst Is., 1996)</v>
      </c>
      <c r="L259">
        <v>5</v>
      </c>
      <c r="M259" t="s">
        <v>1549</v>
      </c>
      <c r="N259">
        <v>258</v>
      </c>
      <c r="O259">
        <v>1</v>
      </c>
      <c r="P259" t="s">
        <v>89</v>
      </c>
      <c r="Q259" t="s">
        <v>56</v>
      </c>
      <c r="R259" t="s">
        <v>299</v>
      </c>
      <c r="S259" t="s">
        <v>1253</v>
      </c>
      <c r="T259" t="s">
        <v>358</v>
      </c>
      <c r="U259" t="s">
        <v>64</v>
      </c>
      <c r="V259" t="s">
        <v>63</v>
      </c>
      <c r="W259" t="s">
        <v>541</v>
      </c>
      <c r="X259" t="s">
        <v>60</v>
      </c>
      <c r="Y259" t="s">
        <v>1973</v>
      </c>
      <c r="Z259" t="s">
        <v>113</v>
      </c>
      <c r="AA259" t="s">
        <v>64</v>
      </c>
      <c r="AB259" t="s">
        <v>56</v>
      </c>
      <c r="AC259" t="s">
        <v>60</v>
      </c>
      <c r="AD259" t="s">
        <v>950</v>
      </c>
      <c r="AE259" t="s">
        <v>143</v>
      </c>
      <c r="AF259" t="s">
        <v>524</v>
      </c>
      <c r="AG259" t="s">
        <v>144</v>
      </c>
      <c r="AH259" t="s">
        <v>307</v>
      </c>
      <c r="AI259" t="s">
        <v>70</v>
      </c>
      <c r="AJ259" t="s">
        <v>1435</v>
      </c>
      <c r="AK259" t="s">
        <v>72</v>
      </c>
      <c r="AL259" t="s">
        <v>73</v>
      </c>
      <c r="AM259" t="s">
        <v>381</v>
      </c>
      <c r="AN259" t="s">
        <v>212</v>
      </c>
      <c r="AO259" t="s">
        <v>64</v>
      </c>
      <c r="AP259" t="s">
        <v>223</v>
      </c>
      <c r="AQ259" t="s">
        <v>357</v>
      </c>
      <c r="AR259" t="s">
        <v>223</v>
      </c>
      <c r="AS259" t="s">
        <v>160</v>
      </c>
      <c r="AT259" t="s">
        <v>146</v>
      </c>
      <c r="AU259" t="s">
        <v>271</v>
      </c>
      <c r="AV259" t="s">
        <v>174</v>
      </c>
      <c r="AW259" t="s">
        <v>125</v>
      </c>
      <c r="AX259" t="s">
        <v>479</v>
      </c>
      <c r="AY259" t="s">
        <v>1974</v>
      </c>
    </row>
    <row r="260" spans="1:51" hidden="1" x14ac:dyDescent="0.3">
      <c r="A260" t="s">
        <v>1975</v>
      </c>
      <c r="B260" t="s">
        <v>1976</v>
      </c>
      <c r="C260" s="1" t="str">
        <f t="shared" si="38"/>
        <v>21:0868</v>
      </c>
      <c r="D260" s="1" t="str">
        <f t="shared" si="35"/>
        <v>21:0245</v>
      </c>
      <c r="E260" t="s">
        <v>1977</v>
      </c>
      <c r="F260" t="s">
        <v>1978</v>
      </c>
      <c r="H260">
        <v>75.860778800000006</v>
      </c>
      <c r="I260">
        <v>-103.4609604</v>
      </c>
      <c r="J260" s="1" t="str">
        <f t="shared" si="36"/>
        <v>NGR bulk stream sediment</v>
      </c>
      <c r="K260" s="1" t="str">
        <f t="shared" si="37"/>
        <v>-230 mesh (63 µm) (Bathurst Is., 1996)</v>
      </c>
      <c r="L260">
        <v>6</v>
      </c>
      <c r="M260" t="s">
        <v>1432</v>
      </c>
      <c r="N260">
        <v>259</v>
      </c>
      <c r="O260">
        <v>7</v>
      </c>
      <c r="P260" t="s">
        <v>89</v>
      </c>
      <c r="Q260" t="s">
        <v>56</v>
      </c>
      <c r="R260" t="s">
        <v>189</v>
      </c>
      <c r="S260" t="s">
        <v>437</v>
      </c>
      <c r="T260" t="s">
        <v>225</v>
      </c>
      <c r="U260" t="s">
        <v>64</v>
      </c>
      <c r="V260" t="s">
        <v>91</v>
      </c>
      <c r="W260" t="s">
        <v>312</v>
      </c>
      <c r="X260" t="s">
        <v>64</v>
      </c>
      <c r="Y260" t="s">
        <v>1979</v>
      </c>
      <c r="Z260" t="s">
        <v>273</v>
      </c>
      <c r="AA260" t="s">
        <v>64</v>
      </c>
      <c r="AB260" t="s">
        <v>56</v>
      </c>
      <c r="AC260" t="s">
        <v>64</v>
      </c>
      <c r="AD260" t="s">
        <v>1644</v>
      </c>
      <c r="AE260" t="s">
        <v>143</v>
      </c>
      <c r="AF260" t="s">
        <v>149</v>
      </c>
      <c r="AG260" t="s">
        <v>144</v>
      </c>
      <c r="AH260" t="s">
        <v>76</v>
      </c>
      <c r="AI260" t="s">
        <v>70</v>
      </c>
      <c r="AJ260" t="s">
        <v>1435</v>
      </c>
      <c r="AK260" t="s">
        <v>72</v>
      </c>
      <c r="AL260" t="s">
        <v>73</v>
      </c>
      <c r="AM260" t="s">
        <v>75</v>
      </c>
      <c r="AN260" t="s">
        <v>173</v>
      </c>
      <c r="AO260" t="s">
        <v>64</v>
      </c>
      <c r="AP260" t="s">
        <v>369</v>
      </c>
      <c r="AQ260" t="s">
        <v>288</v>
      </c>
      <c r="AR260" t="s">
        <v>223</v>
      </c>
      <c r="AS260" t="s">
        <v>274</v>
      </c>
      <c r="AT260" t="s">
        <v>256</v>
      </c>
      <c r="AU260" t="s">
        <v>174</v>
      </c>
      <c r="AV260" t="s">
        <v>230</v>
      </c>
      <c r="AW260" t="s">
        <v>123</v>
      </c>
      <c r="AX260" t="s">
        <v>371</v>
      </c>
      <c r="AY260" t="s">
        <v>1980</v>
      </c>
    </row>
    <row r="261" spans="1:51" hidden="1" x14ac:dyDescent="0.3">
      <c r="A261" t="s">
        <v>1981</v>
      </c>
      <c r="B261" t="s">
        <v>1982</v>
      </c>
      <c r="C261" s="1" t="str">
        <f t="shared" si="38"/>
        <v>21:0868</v>
      </c>
      <c r="D261" s="1" t="str">
        <f t="shared" si="35"/>
        <v>21:0245</v>
      </c>
      <c r="E261" t="s">
        <v>1983</v>
      </c>
      <c r="F261" t="s">
        <v>1984</v>
      </c>
      <c r="H261">
        <v>75.951710500000004</v>
      </c>
      <c r="I261">
        <v>-102.0616361</v>
      </c>
      <c r="J261" s="1" t="str">
        <f t="shared" si="36"/>
        <v>NGR bulk stream sediment</v>
      </c>
      <c r="K261" s="1" t="str">
        <f t="shared" si="37"/>
        <v>-230 mesh (63 µm) (Bathurst Is., 1996)</v>
      </c>
      <c r="L261">
        <v>6</v>
      </c>
      <c r="M261" t="s">
        <v>1441</v>
      </c>
      <c r="N261">
        <v>260</v>
      </c>
      <c r="O261">
        <v>1</v>
      </c>
      <c r="P261" t="s">
        <v>89</v>
      </c>
      <c r="Q261" t="s">
        <v>56</v>
      </c>
      <c r="R261" t="s">
        <v>258</v>
      </c>
      <c r="S261" t="s">
        <v>1109</v>
      </c>
      <c r="T261" t="s">
        <v>68</v>
      </c>
      <c r="U261" t="s">
        <v>64</v>
      </c>
      <c r="V261" t="s">
        <v>60</v>
      </c>
      <c r="W261" t="s">
        <v>80</v>
      </c>
      <c r="X261" t="s">
        <v>64</v>
      </c>
      <c r="Y261" t="s">
        <v>508</v>
      </c>
      <c r="Z261" t="s">
        <v>163</v>
      </c>
      <c r="AA261" t="s">
        <v>64</v>
      </c>
      <c r="AB261" t="s">
        <v>56</v>
      </c>
      <c r="AC261" t="s">
        <v>64</v>
      </c>
      <c r="AD261" t="s">
        <v>353</v>
      </c>
      <c r="AE261" t="s">
        <v>143</v>
      </c>
      <c r="AF261" t="s">
        <v>1442</v>
      </c>
      <c r="AG261" t="s">
        <v>144</v>
      </c>
      <c r="AH261" t="s">
        <v>218</v>
      </c>
      <c r="AI261" t="s">
        <v>70</v>
      </c>
      <c r="AJ261" t="s">
        <v>1435</v>
      </c>
      <c r="AK261" t="s">
        <v>72</v>
      </c>
      <c r="AL261" t="s">
        <v>174</v>
      </c>
      <c r="AM261" t="s">
        <v>444</v>
      </c>
      <c r="AN261" t="s">
        <v>327</v>
      </c>
      <c r="AO261" t="s">
        <v>64</v>
      </c>
      <c r="AP261" t="s">
        <v>369</v>
      </c>
      <c r="AQ261" t="s">
        <v>274</v>
      </c>
      <c r="AR261" t="s">
        <v>67</v>
      </c>
      <c r="AS261" t="s">
        <v>171</v>
      </c>
      <c r="AT261" t="s">
        <v>592</v>
      </c>
      <c r="AU261" t="s">
        <v>174</v>
      </c>
      <c r="AV261" t="s">
        <v>152</v>
      </c>
      <c r="AW261" t="s">
        <v>435</v>
      </c>
      <c r="AX261" t="s">
        <v>850</v>
      </c>
      <c r="AY261" t="s">
        <v>1985</v>
      </c>
    </row>
    <row r="262" spans="1:51" hidden="1" x14ac:dyDescent="0.3">
      <c r="A262" t="s">
        <v>1986</v>
      </c>
      <c r="B262" t="s">
        <v>1987</v>
      </c>
      <c r="C262" s="1" t="str">
        <f t="shared" si="38"/>
        <v>21:0868</v>
      </c>
      <c r="D262" s="1" t="str">
        <f t="shared" si="35"/>
        <v>21:0245</v>
      </c>
      <c r="E262" t="s">
        <v>1988</v>
      </c>
      <c r="F262" t="s">
        <v>1989</v>
      </c>
      <c r="H262">
        <v>75.922270600000004</v>
      </c>
      <c r="I262">
        <v>-102.1525321</v>
      </c>
      <c r="J262" s="1" t="str">
        <f t="shared" si="36"/>
        <v>NGR bulk stream sediment</v>
      </c>
      <c r="K262" s="1" t="str">
        <f t="shared" si="37"/>
        <v>-230 mesh (63 µm) (Bathurst Is., 1996)</v>
      </c>
      <c r="L262">
        <v>6</v>
      </c>
      <c r="M262" t="s">
        <v>1474</v>
      </c>
      <c r="N262">
        <v>261</v>
      </c>
      <c r="O262">
        <v>1</v>
      </c>
      <c r="P262" t="s">
        <v>91</v>
      </c>
      <c r="Q262" t="s">
        <v>56</v>
      </c>
      <c r="R262" t="s">
        <v>225</v>
      </c>
      <c r="S262" t="s">
        <v>650</v>
      </c>
      <c r="T262" t="s">
        <v>68</v>
      </c>
      <c r="U262" t="s">
        <v>64</v>
      </c>
      <c r="V262" t="s">
        <v>118</v>
      </c>
      <c r="W262" t="s">
        <v>607</v>
      </c>
      <c r="X262" t="s">
        <v>271</v>
      </c>
      <c r="Y262" t="s">
        <v>1990</v>
      </c>
      <c r="Z262" t="s">
        <v>185</v>
      </c>
      <c r="AA262" t="s">
        <v>64</v>
      </c>
      <c r="AB262" t="s">
        <v>56</v>
      </c>
      <c r="AC262" t="s">
        <v>271</v>
      </c>
      <c r="AD262" t="s">
        <v>402</v>
      </c>
      <c r="AE262" t="s">
        <v>143</v>
      </c>
      <c r="AF262" t="s">
        <v>78</v>
      </c>
      <c r="AG262" t="s">
        <v>144</v>
      </c>
      <c r="AH262" t="s">
        <v>74</v>
      </c>
      <c r="AI262" t="s">
        <v>70</v>
      </c>
      <c r="AJ262" t="s">
        <v>1435</v>
      </c>
      <c r="AK262" t="s">
        <v>72</v>
      </c>
      <c r="AL262" t="s">
        <v>73</v>
      </c>
      <c r="AM262" t="s">
        <v>63</v>
      </c>
      <c r="AN262" t="s">
        <v>580</v>
      </c>
      <c r="AO262" t="s">
        <v>64</v>
      </c>
      <c r="AP262" t="s">
        <v>369</v>
      </c>
      <c r="AQ262" t="s">
        <v>171</v>
      </c>
      <c r="AR262" t="s">
        <v>59</v>
      </c>
      <c r="AS262" t="s">
        <v>336</v>
      </c>
      <c r="AT262" t="s">
        <v>592</v>
      </c>
      <c r="AU262" t="s">
        <v>174</v>
      </c>
      <c r="AV262" t="s">
        <v>73</v>
      </c>
      <c r="AW262" t="s">
        <v>225</v>
      </c>
      <c r="AX262" t="s">
        <v>177</v>
      </c>
      <c r="AY262" t="s">
        <v>1991</v>
      </c>
    </row>
    <row r="263" spans="1:51" hidden="1" x14ac:dyDescent="0.3">
      <c r="A263" t="s">
        <v>1992</v>
      </c>
      <c r="B263" t="s">
        <v>1993</v>
      </c>
      <c r="C263" s="1" t="str">
        <f t="shared" si="38"/>
        <v>21:0868</v>
      </c>
      <c r="D263" s="1" t="str">
        <f t="shared" si="35"/>
        <v>21:0245</v>
      </c>
      <c r="E263" t="s">
        <v>1988</v>
      </c>
      <c r="F263" t="s">
        <v>1994</v>
      </c>
      <c r="H263">
        <v>75.922270600000004</v>
      </c>
      <c r="I263">
        <v>-102.1525321</v>
      </c>
      <c r="J263" s="1" t="str">
        <f t="shared" si="36"/>
        <v>NGR bulk stream sediment</v>
      </c>
      <c r="K263" s="1" t="str">
        <f t="shared" si="37"/>
        <v>-230 mesh (63 µm) (Bathurst Is., 1996)</v>
      </c>
      <c r="L263">
        <v>6</v>
      </c>
      <c r="M263" t="s">
        <v>1479</v>
      </c>
      <c r="N263">
        <v>262</v>
      </c>
      <c r="O263">
        <v>1</v>
      </c>
      <c r="P263" t="s">
        <v>89</v>
      </c>
      <c r="Q263" t="s">
        <v>56</v>
      </c>
      <c r="R263" t="s">
        <v>151</v>
      </c>
      <c r="S263" t="s">
        <v>1448</v>
      </c>
      <c r="T263" t="s">
        <v>126</v>
      </c>
      <c r="U263" t="s">
        <v>64</v>
      </c>
      <c r="V263" t="s">
        <v>118</v>
      </c>
      <c r="W263" t="s">
        <v>325</v>
      </c>
      <c r="X263" t="s">
        <v>271</v>
      </c>
      <c r="Y263" t="s">
        <v>786</v>
      </c>
      <c r="Z263" t="s">
        <v>150</v>
      </c>
      <c r="AA263" t="s">
        <v>64</v>
      </c>
      <c r="AB263" t="s">
        <v>56</v>
      </c>
      <c r="AC263" t="s">
        <v>60</v>
      </c>
      <c r="AD263" t="s">
        <v>284</v>
      </c>
      <c r="AE263" t="s">
        <v>143</v>
      </c>
      <c r="AF263" t="s">
        <v>607</v>
      </c>
      <c r="AG263" t="s">
        <v>167</v>
      </c>
      <c r="AH263" t="s">
        <v>218</v>
      </c>
      <c r="AI263" t="s">
        <v>70</v>
      </c>
      <c r="AJ263" t="s">
        <v>1435</v>
      </c>
      <c r="AK263" t="s">
        <v>72</v>
      </c>
      <c r="AL263" t="s">
        <v>73</v>
      </c>
      <c r="AM263" t="s">
        <v>434</v>
      </c>
      <c r="AN263" t="s">
        <v>327</v>
      </c>
      <c r="AO263" t="s">
        <v>64</v>
      </c>
      <c r="AP263" t="s">
        <v>369</v>
      </c>
      <c r="AQ263" t="s">
        <v>140</v>
      </c>
      <c r="AR263" t="s">
        <v>393</v>
      </c>
      <c r="AS263" t="s">
        <v>55</v>
      </c>
      <c r="AT263" t="s">
        <v>101</v>
      </c>
      <c r="AU263" t="s">
        <v>174</v>
      </c>
      <c r="AV263" t="s">
        <v>175</v>
      </c>
      <c r="AW263" t="s">
        <v>60</v>
      </c>
      <c r="AX263" t="s">
        <v>177</v>
      </c>
      <c r="AY263" t="s">
        <v>1995</v>
      </c>
    </row>
    <row r="264" spans="1:51" hidden="1" x14ac:dyDescent="0.3">
      <c r="A264" t="s">
        <v>1996</v>
      </c>
      <c r="B264" t="s">
        <v>1997</v>
      </c>
      <c r="C264" s="1" t="str">
        <f t="shared" si="38"/>
        <v>21:0868</v>
      </c>
      <c r="D264" s="1" t="str">
        <f t="shared" si="35"/>
        <v>21:0245</v>
      </c>
      <c r="E264" t="s">
        <v>1998</v>
      </c>
      <c r="F264" t="s">
        <v>1999</v>
      </c>
      <c r="H264">
        <v>75.9057514</v>
      </c>
      <c r="I264">
        <v>-102.2715097</v>
      </c>
      <c r="J264" s="1" t="str">
        <f t="shared" si="36"/>
        <v>NGR bulk stream sediment</v>
      </c>
      <c r="K264" s="1" t="str">
        <f t="shared" si="37"/>
        <v>-230 mesh (63 µm) (Bathurst Is., 1996)</v>
      </c>
      <c r="L264">
        <v>6</v>
      </c>
      <c r="M264" t="s">
        <v>1454</v>
      </c>
      <c r="N264">
        <v>263</v>
      </c>
      <c r="O264">
        <v>1</v>
      </c>
      <c r="P264" t="s">
        <v>89</v>
      </c>
      <c r="Q264" t="s">
        <v>56</v>
      </c>
      <c r="R264" t="s">
        <v>125</v>
      </c>
      <c r="S264" t="s">
        <v>650</v>
      </c>
      <c r="T264" t="s">
        <v>60</v>
      </c>
      <c r="U264" t="s">
        <v>64</v>
      </c>
      <c r="V264" t="s">
        <v>94</v>
      </c>
      <c r="W264" t="s">
        <v>412</v>
      </c>
      <c r="X264" t="s">
        <v>271</v>
      </c>
      <c r="Y264" t="s">
        <v>1789</v>
      </c>
      <c r="Z264" t="s">
        <v>357</v>
      </c>
      <c r="AA264" t="s">
        <v>64</v>
      </c>
      <c r="AB264" t="s">
        <v>56</v>
      </c>
      <c r="AC264" t="s">
        <v>64</v>
      </c>
      <c r="AD264" t="s">
        <v>366</v>
      </c>
      <c r="AE264" t="s">
        <v>143</v>
      </c>
      <c r="AF264" t="s">
        <v>204</v>
      </c>
      <c r="AG264" t="s">
        <v>167</v>
      </c>
      <c r="AH264" t="s">
        <v>428</v>
      </c>
      <c r="AI264" t="s">
        <v>70</v>
      </c>
      <c r="AJ264" t="s">
        <v>1435</v>
      </c>
      <c r="AK264" t="s">
        <v>72</v>
      </c>
      <c r="AL264" t="s">
        <v>73</v>
      </c>
      <c r="AM264" t="s">
        <v>150</v>
      </c>
      <c r="AN264" t="s">
        <v>68</v>
      </c>
      <c r="AO264" t="s">
        <v>64</v>
      </c>
      <c r="AP264" t="s">
        <v>79</v>
      </c>
      <c r="AQ264" t="s">
        <v>204</v>
      </c>
      <c r="AR264" t="s">
        <v>166</v>
      </c>
      <c r="AS264" t="s">
        <v>160</v>
      </c>
      <c r="AT264" t="s">
        <v>313</v>
      </c>
      <c r="AU264" t="s">
        <v>258</v>
      </c>
      <c r="AV264" t="s">
        <v>152</v>
      </c>
      <c r="AW264" t="s">
        <v>173</v>
      </c>
      <c r="AX264" t="s">
        <v>152</v>
      </c>
      <c r="AY264" t="s">
        <v>2000</v>
      </c>
    </row>
    <row r="265" spans="1:51" hidden="1" x14ac:dyDescent="0.3">
      <c r="A265" t="s">
        <v>2001</v>
      </c>
      <c r="B265" t="s">
        <v>2002</v>
      </c>
      <c r="C265" s="1" t="str">
        <f t="shared" si="38"/>
        <v>21:0868</v>
      </c>
      <c r="D265" s="1" t="str">
        <f t="shared" si="35"/>
        <v>21:0245</v>
      </c>
      <c r="E265" t="s">
        <v>2003</v>
      </c>
      <c r="F265" t="s">
        <v>2004</v>
      </c>
      <c r="H265">
        <v>75.898686400000003</v>
      </c>
      <c r="I265">
        <v>-102.3736741</v>
      </c>
      <c r="J265" s="1" t="str">
        <f t="shared" si="36"/>
        <v>NGR bulk stream sediment</v>
      </c>
      <c r="K265" s="1" t="str">
        <f t="shared" si="37"/>
        <v>-230 mesh (63 µm) (Bathurst Is., 1996)</v>
      </c>
      <c r="L265">
        <v>6</v>
      </c>
      <c r="M265" t="s">
        <v>1460</v>
      </c>
      <c r="N265">
        <v>264</v>
      </c>
      <c r="O265">
        <v>1</v>
      </c>
      <c r="P265" t="s">
        <v>89</v>
      </c>
      <c r="Q265" t="s">
        <v>56</v>
      </c>
      <c r="R265" t="s">
        <v>212</v>
      </c>
      <c r="S265" t="s">
        <v>458</v>
      </c>
      <c r="T265" t="s">
        <v>125</v>
      </c>
      <c r="U265" t="s">
        <v>64</v>
      </c>
      <c r="V265" t="s">
        <v>118</v>
      </c>
      <c r="W265" t="s">
        <v>92</v>
      </c>
      <c r="X265" t="s">
        <v>271</v>
      </c>
      <c r="Y265" t="s">
        <v>255</v>
      </c>
      <c r="Z265" t="s">
        <v>171</v>
      </c>
      <c r="AA265" t="s">
        <v>64</v>
      </c>
      <c r="AB265" t="s">
        <v>56</v>
      </c>
      <c r="AC265" t="s">
        <v>64</v>
      </c>
      <c r="AD265" t="s">
        <v>353</v>
      </c>
      <c r="AE265" t="s">
        <v>143</v>
      </c>
      <c r="AF265" t="s">
        <v>288</v>
      </c>
      <c r="AG265" t="s">
        <v>167</v>
      </c>
      <c r="AH265" t="s">
        <v>313</v>
      </c>
      <c r="AI265" t="s">
        <v>70</v>
      </c>
      <c r="AJ265" t="s">
        <v>1435</v>
      </c>
      <c r="AK265" t="s">
        <v>72</v>
      </c>
      <c r="AL265" t="s">
        <v>230</v>
      </c>
      <c r="AM265" t="s">
        <v>377</v>
      </c>
      <c r="AN265" t="s">
        <v>126</v>
      </c>
      <c r="AO265" t="s">
        <v>64</v>
      </c>
      <c r="AP265" t="s">
        <v>369</v>
      </c>
      <c r="AQ265" t="s">
        <v>124</v>
      </c>
      <c r="AR265" t="s">
        <v>170</v>
      </c>
      <c r="AS265" t="s">
        <v>57</v>
      </c>
      <c r="AT265" t="s">
        <v>251</v>
      </c>
      <c r="AU265" t="s">
        <v>174</v>
      </c>
      <c r="AV265" t="s">
        <v>152</v>
      </c>
      <c r="AW265" t="s">
        <v>358</v>
      </c>
      <c r="AX265" t="s">
        <v>371</v>
      </c>
      <c r="AY265" t="s">
        <v>2005</v>
      </c>
    </row>
    <row r="266" spans="1:51" hidden="1" x14ac:dyDescent="0.3">
      <c r="A266" t="s">
        <v>2006</v>
      </c>
      <c r="B266" t="s">
        <v>2007</v>
      </c>
      <c r="C266" s="1" t="str">
        <f t="shared" si="38"/>
        <v>21:0868</v>
      </c>
      <c r="D266" s="1" t="str">
        <f t="shared" si="35"/>
        <v>21:0245</v>
      </c>
      <c r="E266" t="s">
        <v>2008</v>
      </c>
      <c r="F266" t="s">
        <v>2009</v>
      </c>
      <c r="H266">
        <v>75.886449099999993</v>
      </c>
      <c r="I266">
        <v>-102.4741313</v>
      </c>
      <c r="J266" s="1" t="str">
        <f t="shared" si="36"/>
        <v>NGR bulk stream sediment</v>
      </c>
      <c r="K266" s="1" t="str">
        <f t="shared" si="37"/>
        <v>-230 mesh (63 µm) (Bathurst Is., 1996)</v>
      </c>
      <c r="L266">
        <v>6</v>
      </c>
      <c r="M266" t="s">
        <v>1466</v>
      </c>
      <c r="N266">
        <v>265</v>
      </c>
      <c r="O266">
        <v>1</v>
      </c>
      <c r="P266" t="s">
        <v>89</v>
      </c>
      <c r="Q266" t="s">
        <v>56</v>
      </c>
      <c r="R266" t="s">
        <v>225</v>
      </c>
      <c r="S266" t="s">
        <v>1184</v>
      </c>
      <c r="T266" t="s">
        <v>231</v>
      </c>
      <c r="U266" t="s">
        <v>64</v>
      </c>
      <c r="V266" t="s">
        <v>94</v>
      </c>
      <c r="W266" t="s">
        <v>269</v>
      </c>
      <c r="X266" t="s">
        <v>64</v>
      </c>
      <c r="Y266" t="s">
        <v>2010</v>
      </c>
      <c r="Z266" t="s">
        <v>190</v>
      </c>
      <c r="AA266" t="s">
        <v>64</v>
      </c>
      <c r="AB266" t="s">
        <v>56</v>
      </c>
      <c r="AC266" t="s">
        <v>64</v>
      </c>
      <c r="AD266" t="s">
        <v>353</v>
      </c>
      <c r="AE266" t="s">
        <v>143</v>
      </c>
      <c r="AF266" t="s">
        <v>357</v>
      </c>
      <c r="AG266" t="s">
        <v>167</v>
      </c>
      <c r="AH266" t="s">
        <v>118</v>
      </c>
      <c r="AI266" t="s">
        <v>70</v>
      </c>
      <c r="AJ266" t="s">
        <v>1435</v>
      </c>
      <c r="AK266" t="s">
        <v>72</v>
      </c>
      <c r="AL266" t="s">
        <v>73</v>
      </c>
      <c r="AM266" t="s">
        <v>377</v>
      </c>
      <c r="AN266" t="s">
        <v>176</v>
      </c>
      <c r="AO266" t="s">
        <v>64</v>
      </c>
      <c r="AP266" t="s">
        <v>289</v>
      </c>
      <c r="AQ266" t="s">
        <v>274</v>
      </c>
      <c r="AR266" t="s">
        <v>67</v>
      </c>
      <c r="AS266" t="s">
        <v>105</v>
      </c>
      <c r="AT266" t="s">
        <v>76</v>
      </c>
      <c r="AU266" t="s">
        <v>174</v>
      </c>
      <c r="AV266" t="s">
        <v>73</v>
      </c>
      <c r="AW266" t="s">
        <v>151</v>
      </c>
      <c r="AX266" t="s">
        <v>479</v>
      </c>
      <c r="AY266" t="s">
        <v>2011</v>
      </c>
    </row>
    <row r="267" spans="1:51" hidden="1" x14ac:dyDescent="0.3">
      <c r="A267" t="s">
        <v>2012</v>
      </c>
      <c r="B267" t="s">
        <v>2013</v>
      </c>
      <c r="C267" s="1" t="str">
        <f t="shared" si="38"/>
        <v>21:0868</v>
      </c>
      <c r="D267" s="1" t="str">
        <f t="shared" si="35"/>
        <v>21:0245</v>
      </c>
      <c r="E267" t="s">
        <v>2014</v>
      </c>
      <c r="F267" t="s">
        <v>2015</v>
      </c>
      <c r="H267">
        <v>75.897310000000004</v>
      </c>
      <c r="I267">
        <v>-102.584402</v>
      </c>
      <c r="J267" s="1" t="str">
        <f t="shared" si="36"/>
        <v>NGR bulk stream sediment</v>
      </c>
      <c r="K267" s="1" t="str">
        <f t="shared" si="37"/>
        <v>-230 mesh (63 µm) (Bathurst Is., 1996)</v>
      </c>
      <c r="L267">
        <v>6</v>
      </c>
      <c r="M267" t="s">
        <v>1485</v>
      </c>
      <c r="N267">
        <v>266</v>
      </c>
      <c r="O267">
        <v>1</v>
      </c>
      <c r="P267" t="s">
        <v>89</v>
      </c>
      <c r="Q267" t="s">
        <v>56</v>
      </c>
      <c r="R267" t="s">
        <v>147</v>
      </c>
      <c r="S267" t="s">
        <v>1036</v>
      </c>
      <c r="T267" t="s">
        <v>125</v>
      </c>
      <c r="U267" t="s">
        <v>64</v>
      </c>
      <c r="V267" t="s">
        <v>75</v>
      </c>
      <c r="W267" t="s">
        <v>188</v>
      </c>
      <c r="X267" t="s">
        <v>60</v>
      </c>
      <c r="Y267" t="s">
        <v>2016</v>
      </c>
      <c r="Z267" t="s">
        <v>75</v>
      </c>
      <c r="AA267" t="s">
        <v>64</v>
      </c>
      <c r="AB267" t="s">
        <v>56</v>
      </c>
      <c r="AC267" t="s">
        <v>64</v>
      </c>
      <c r="AD267" t="s">
        <v>583</v>
      </c>
      <c r="AE267" t="s">
        <v>143</v>
      </c>
      <c r="AF267" t="s">
        <v>67</v>
      </c>
      <c r="AG267" t="s">
        <v>175</v>
      </c>
      <c r="AH267" t="s">
        <v>718</v>
      </c>
      <c r="AI267" t="s">
        <v>70</v>
      </c>
      <c r="AJ267" t="s">
        <v>1435</v>
      </c>
      <c r="AK267" t="s">
        <v>72</v>
      </c>
      <c r="AL267" t="s">
        <v>81</v>
      </c>
      <c r="AM267" t="s">
        <v>75</v>
      </c>
      <c r="AN267" t="s">
        <v>231</v>
      </c>
      <c r="AO267" t="s">
        <v>64</v>
      </c>
      <c r="AP267" t="s">
        <v>221</v>
      </c>
      <c r="AQ267" t="s">
        <v>80</v>
      </c>
      <c r="AR267" t="s">
        <v>97</v>
      </c>
      <c r="AS267" t="s">
        <v>171</v>
      </c>
      <c r="AT267" t="s">
        <v>265</v>
      </c>
      <c r="AU267" t="s">
        <v>130</v>
      </c>
      <c r="AV267" t="s">
        <v>230</v>
      </c>
      <c r="AW267" t="s">
        <v>126</v>
      </c>
      <c r="AX267" t="s">
        <v>371</v>
      </c>
      <c r="AY267" t="s">
        <v>2017</v>
      </c>
    </row>
    <row r="268" spans="1:51" hidden="1" x14ac:dyDescent="0.3">
      <c r="A268" t="s">
        <v>2018</v>
      </c>
      <c r="B268" t="s">
        <v>2019</v>
      </c>
      <c r="C268" s="1" t="str">
        <f t="shared" si="38"/>
        <v>21:0868</v>
      </c>
      <c r="D268" s="1" t="str">
        <f t="shared" si="35"/>
        <v>21:0245</v>
      </c>
      <c r="E268" t="s">
        <v>2020</v>
      </c>
      <c r="F268" t="s">
        <v>2021</v>
      </c>
      <c r="H268">
        <v>75.866422</v>
      </c>
      <c r="I268">
        <v>-102.5611038</v>
      </c>
      <c r="J268" s="1" t="str">
        <f t="shared" si="36"/>
        <v>NGR bulk stream sediment</v>
      </c>
      <c r="K268" s="1" t="str">
        <f t="shared" si="37"/>
        <v>-230 mesh (63 µm) (Bathurst Is., 1996)</v>
      </c>
      <c r="L268">
        <v>6</v>
      </c>
      <c r="M268" t="s">
        <v>1492</v>
      </c>
      <c r="N268">
        <v>267</v>
      </c>
      <c r="O268">
        <v>1</v>
      </c>
      <c r="P268" t="s">
        <v>89</v>
      </c>
      <c r="Q268" t="s">
        <v>56</v>
      </c>
      <c r="R268" t="s">
        <v>212</v>
      </c>
      <c r="S268" t="s">
        <v>581</v>
      </c>
      <c r="T268" t="s">
        <v>145</v>
      </c>
      <c r="U268" t="s">
        <v>64</v>
      </c>
      <c r="V268" t="s">
        <v>76</v>
      </c>
      <c r="W268" t="s">
        <v>128</v>
      </c>
      <c r="X268" t="s">
        <v>64</v>
      </c>
      <c r="Y268" t="s">
        <v>630</v>
      </c>
      <c r="Z268" t="s">
        <v>57</v>
      </c>
      <c r="AA268" t="s">
        <v>64</v>
      </c>
      <c r="AB268" t="s">
        <v>56</v>
      </c>
      <c r="AC268" t="s">
        <v>64</v>
      </c>
      <c r="AD268" t="s">
        <v>297</v>
      </c>
      <c r="AE268" t="s">
        <v>143</v>
      </c>
      <c r="AF268" t="s">
        <v>78</v>
      </c>
      <c r="AG268" t="s">
        <v>144</v>
      </c>
      <c r="AH268" t="s">
        <v>93</v>
      </c>
      <c r="AI268" t="s">
        <v>70</v>
      </c>
      <c r="AJ268" t="s">
        <v>1435</v>
      </c>
      <c r="AK268" t="s">
        <v>72</v>
      </c>
      <c r="AL268" t="s">
        <v>73</v>
      </c>
      <c r="AM268" t="s">
        <v>113</v>
      </c>
      <c r="AN268" t="s">
        <v>60</v>
      </c>
      <c r="AO268" t="s">
        <v>64</v>
      </c>
      <c r="AP268" t="s">
        <v>369</v>
      </c>
      <c r="AQ268" t="s">
        <v>160</v>
      </c>
      <c r="AR268" t="s">
        <v>524</v>
      </c>
      <c r="AS268" t="s">
        <v>57</v>
      </c>
      <c r="AT268" t="s">
        <v>68</v>
      </c>
      <c r="AU268" t="s">
        <v>174</v>
      </c>
      <c r="AV268" t="s">
        <v>230</v>
      </c>
      <c r="AW268" t="s">
        <v>231</v>
      </c>
      <c r="AX268" t="s">
        <v>950</v>
      </c>
      <c r="AY268" t="s">
        <v>1912</v>
      </c>
    </row>
    <row r="269" spans="1:51" hidden="1" x14ac:dyDescent="0.3">
      <c r="A269" t="s">
        <v>2022</v>
      </c>
      <c r="B269" t="s">
        <v>2023</v>
      </c>
      <c r="C269" s="1" t="str">
        <f t="shared" si="38"/>
        <v>21:0868</v>
      </c>
      <c r="D269" s="1" t="str">
        <f t="shared" si="35"/>
        <v>21:0245</v>
      </c>
      <c r="E269" t="s">
        <v>2024</v>
      </c>
      <c r="F269" t="s">
        <v>2025</v>
      </c>
      <c r="H269">
        <v>75.862509299999999</v>
      </c>
      <c r="I269">
        <v>-102.5689186</v>
      </c>
      <c r="J269" s="1" t="str">
        <f t="shared" si="36"/>
        <v>NGR bulk stream sediment</v>
      </c>
      <c r="K269" s="1" t="str">
        <f t="shared" si="37"/>
        <v>-230 mesh (63 µm) (Bathurst Is., 1996)</v>
      </c>
      <c r="L269">
        <v>6</v>
      </c>
      <c r="M269" t="s">
        <v>1498</v>
      </c>
      <c r="N269">
        <v>268</v>
      </c>
      <c r="O269">
        <v>1</v>
      </c>
      <c r="P269" t="s">
        <v>89</v>
      </c>
      <c r="Q269" t="s">
        <v>56</v>
      </c>
      <c r="R269" t="s">
        <v>231</v>
      </c>
      <c r="S269" t="s">
        <v>1908</v>
      </c>
      <c r="T269" t="s">
        <v>76</v>
      </c>
      <c r="U269" t="s">
        <v>64</v>
      </c>
      <c r="V269" t="s">
        <v>118</v>
      </c>
      <c r="W269" t="s">
        <v>320</v>
      </c>
      <c r="X269" t="s">
        <v>271</v>
      </c>
      <c r="Y269" t="s">
        <v>2026</v>
      </c>
      <c r="Z269" t="s">
        <v>104</v>
      </c>
      <c r="AA269" t="s">
        <v>64</v>
      </c>
      <c r="AB269" t="s">
        <v>56</v>
      </c>
      <c r="AC269" t="s">
        <v>64</v>
      </c>
      <c r="AD269" t="s">
        <v>154</v>
      </c>
      <c r="AE269" t="s">
        <v>143</v>
      </c>
      <c r="AF269" t="s">
        <v>204</v>
      </c>
      <c r="AG269" t="s">
        <v>167</v>
      </c>
      <c r="AH269" t="s">
        <v>309</v>
      </c>
      <c r="AI269" t="s">
        <v>70</v>
      </c>
      <c r="AJ269" t="s">
        <v>1435</v>
      </c>
      <c r="AK269" t="s">
        <v>72</v>
      </c>
      <c r="AL269" t="s">
        <v>153</v>
      </c>
      <c r="AM269" t="s">
        <v>149</v>
      </c>
      <c r="AN269" t="s">
        <v>242</v>
      </c>
      <c r="AO269" t="s">
        <v>60</v>
      </c>
      <c r="AP269" t="s">
        <v>369</v>
      </c>
      <c r="AQ269" t="s">
        <v>172</v>
      </c>
      <c r="AR269" t="s">
        <v>848</v>
      </c>
      <c r="AS269" t="s">
        <v>382</v>
      </c>
      <c r="AT269" t="s">
        <v>238</v>
      </c>
      <c r="AU269" t="s">
        <v>271</v>
      </c>
      <c r="AV269" t="s">
        <v>174</v>
      </c>
      <c r="AW269" t="s">
        <v>74</v>
      </c>
      <c r="AX269" t="s">
        <v>83</v>
      </c>
      <c r="AY269" t="s">
        <v>2027</v>
      </c>
    </row>
    <row r="270" spans="1:51" hidden="1" x14ac:dyDescent="0.3">
      <c r="A270" t="s">
        <v>2028</v>
      </c>
      <c r="B270" t="s">
        <v>2029</v>
      </c>
      <c r="C270" s="1" t="str">
        <f t="shared" si="38"/>
        <v>21:0868</v>
      </c>
      <c r="D270" s="1" t="str">
        <f t="shared" si="35"/>
        <v>21:0245</v>
      </c>
      <c r="E270" t="s">
        <v>2030</v>
      </c>
      <c r="F270" t="s">
        <v>2031</v>
      </c>
      <c r="H270">
        <v>75.861688200000003</v>
      </c>
      <c r="I270">
        <v>-102.623457</v>
      </c>
      <c r="J270" s="1" t="str">
        <f t="shared" si="36"/>
        <v>NGR bulk stream sediment</v>
      </c>
      <c r="K270" s="1" t="str">
        <f t="shared" si="37"/>
        <v>-230 mesh (63 µm) (Bathurst Is., 1996)</v>
      </c>
      <c r="L270">
        <v>6</v>
      </c>
      <c r="M270" t="s">
        <v>1504</v>
      </c>
      <c r="N270">
        <v>269</v>
      </c>
      <c r="O270">
        <v>1</v>
      </c>
      <c r="P270" t="s">
        <v>89</v>
      </c>
      <c r="Q270" t="s">
        <v>56</v>
      </c>
      <c r="R270" t="s">
        <v>106</v>
      </c>
      <c r="S270" t="s">
        <v>828</v>
      </c>
      <c r="T270" t="s">
        <v>231</v>
      </c>
      <c r="U270" t="s">
        <v>64</v>
      </c>
      <c r="V270" t="s">
        <v>76</v>
      </c>
      <c r="W270" t="s">
        <v>80</v>
      </c>
      <c r="X270" t="s">
        <v>64</v>
      </c>
      <c r="Y270" t="s">
        <v>195</v>
      </c>
      <c r="Z270" t="s">
        <v>55</v>
      </c>
      <c r="AA270" t="s">
        <v>64</v>
      </c>
      <c r="AB270" t="s">
        <v>56</v>
      </c>
      <c r="AC270" t="s">
        <v>271</v>
      </c>
      <c r="AD270" t="s">
        <v>165</v>
      </c>
      <c r="AE270" t="s">
        <v>67</v>
      </c>
      <c r="AF270" t="s">
        <v>160</v>
      </c>
      <c r="AG270" t="s">
        <v>144</v>
      </c>
      <c r="AH270" t="s">
        <v>242</v>
      </c>
      <c r="AI270" t="s">
        <v>70</v>
      </c>
      <c r="AJ270" t="s">
        <v>1435</v>
      </c>
      <c r="AK270" t="s">
        <v>72</v>
      </c>
      <c r="AL270" t="s">
        <v>73</v>
      </c>
      <c r="AM270" t="s">
        <v>270</v>
      </c>
      <c r="AN270" t="s">
        <v>225</v>
      </c>
      <c r="AO270" t="s">
        <v>64</v>
      </c>
      <c r="AP270" t="s">
        <v>369</v>
      </c>
      <c r="AQ270" t="s">
        <v>160</v>
      </c>
      <c r="AR270" t="s">
        <v>524</v>
      </c>
      <c r="AS270" t="s">
        <v>190</v>
      </c>
      <c r="AT270" t="s">
        <v>592</v>
      </c>
      <c r="AU270" t="s">
        <v>230</v>
      </c>
      <c r="AV270" t="s">
        <v>175</v>
      </c>
      <c r="AW270" t="s">
        <v>231</v>
      </c>
      <c r="AX270" t="s">
        <v>405</v>
      </c>
      <c r="AY270" t="s">
        <v>2032</v>
      </c>
    </row>
    <row r="271" spans="1:51" hidden="1" x14ac:dyDescent="0.3">
      <c r="A271" t="s">
        <v>2033</v>
      </c>
      <c r="B271" t="s">
        <v>2034</v>
      </c>
      <c r="C271" s="1" t="str">
        <f t="shared" si="38"/>
        <v>21:0868</v>
      </c>
      <c r="D271" s="1" t="str">
        <f t="shared" si="35"/>
        <v>21:0245</v>
      </c>
      <c r="E271" t="s">
        <v>2035</v>
      </c>
      <c r="F271" t="s">
        <v>2036</v>
      </c>
      <c r="H271">
        <v>75.804034700000003</v>
      </c>
      <c r="I271">
        <v>-103.2101526</v>
      </c>
      <c r="J271" s="1" t="str">
        <f t="shared" si="36"/>
        <v>NGR bulk stream sediment</v>
      </c>
      <c r="K271" s="1" t="str">
        <f t="shared" si="37"/>
        <v>-230 mesh (63 µm) (Bathurst Is., 1996)</v>
      </c>
      <c r="L271">
        <v>6</v>
      </c>
      <c r="M271" t="s">
        <v>1511</v>
      </c>
      <c r="N271">
        <v>270</v>
      </c>
      <c r="O271">
        <v>1</v>
      </c>
      <c r="P271" t="s">
        <v>89</v>
      </c>
      <c r="Q271" t="s">
        <v>56</v>
      </c>
      <c r="R271" t="s">
        <v>435</v>
      </c>
      <c r="S271" t="s">
        <v>581</v>
      </c>
      <c r="T271" t="s">
        <v>145</v>
      </c>
      <c r="U271" t="s">
        <v>60</v>
      </c>
      <c r="V271" t="s">
        <v>94</v>
      </c>
      <c r="W271" t="s">
        <v>298</v>
      </c>
      <c r="X271" t="s">
        <v>60</v>
      </c>
      <c r="Y271" t="s">
        <v>834</v>
      </c>
      <c r="Z271" t="s">
        <v>190</v>
      </c>
      <c r="AA271" t="s">
        <v>64</v>
      </c>
      <c r="AB271" t="s">
        <v>56</v>
      </c>
      <c r="AC271" t="s">
        <v>64</v>
      </c>
      <c r="AD271" t="s">
        <v>479</v>
      </c>
      <c r="AE271" t="s">
        <v>143</v>
      </c>
      <c r="AF271" t="s">
        <v>192</v>
      </c>
      <c r="AG271" t="s">
        <v>144</v>
      </c>
      <c r="AH271" t="s">
        <v>168</v>
      </c>
      <c r="AI271" t="s">
        <v>70</v>
      </c>
      <c r="AJ271" t="s">
        <v>1435</v>
      </c>
      <c r="AK271" t="s">
        <v>72</v>
      </c>
      <c r="AL271" t="s">
        <v>230</v>
      </c>
      <c r="AM271" t="s">
        <v>227</v>
      </c>
      <c r="AN271" t="s">
        <v>231</v>
      </c>
      <c r="AO271" t="s">
        <v>64</v>
      </c>
      <c r="AP271" t="s">
        <v>370</v>
      </c>
      <c r="AQ271" t="s">
        <v>80</v>
      </c>
      <c r="AR271" t="s">
        <v>312</v>
      </c>
      <c r="AS271" t="s">
        <v>124</v>
      </c>
      <c r="AT271" t="s">
        <v>265</v>
      </c>
      <c r="AU271" t="s">
        <v>271</v>
      </c>
      <c r="AV271" t="s">
        <v>230</v>
      </c>
      <c r="AW271" t="s">
        <v>91</v>
      </c>
      <c r="AX271" t="s">
        <v>175</v>
      </c>
      <c r="AY271" t="s">
        <v>2037</v>
      </c>
    </row>
    <row r="272" spans="1:51" hidden="1" x14ac:dyDescent="0.3">
      <c r="A272" t="s">
        <v>2038</v>
      </c>
      <c r="B272" t="s">
        <v>2039</v>
      </c>
      <c r="C272" s="1" t="str">
        <f t="shared" si="38"/>
        <v>21:0868</v>
      </c>
      <c r="D272" s="1" t="str">
        <f>HYPERLINK("http://geochem.nrcan.gc.ca/cdogs/content/svy/svy_e.htm", "")</f>
        <v/>
      </c>
      <c r="G272" s="1" t="str">
        <f>HYPERLINK("http://geochem.nrcan.gc.ca/cdogs/content/cr_/cr_00261_e.htm", "261")</f>
        <v>261</v>
      </c>
      <c r="J272" t="s">
        <v>1529</v>
      </c>
      <c r="K272" t="s">
        <v>1530</v>
      </c>
      <c r="L272">
        <v>6</v>
      </c>
      <c r="M272" t="s">
        <v>1531</v>
      </c>
      <c r="N272">
        <v>271</v>
      </c>
      <c r="O272">
        <v>8</v>
      </c>
      <c r="P272" t="s">
        <v>99</v>
      </c>
      <c r="Q272" t="s">
        <v>56</v>
      </c>
      <c r="R272" t="s">
        <v>190</v>
      </c>
      <c r="S272" t="s">
        <v>745</v>
      </c>
      <c r="T272" t="s">
        <v>73</v>
      </c>
      <c r="U272" t="s">
        <v>60</v>
      </c>
      <c r="V272" t="s">
        <v>357</v>
      </c>
      <c r="W272" t="s">
        <v>1066</v>
      </c>
      <c r="X272" t="s">
        <v>118</v>
      </c>
      <c r="Y272" t="s">
        <v>2040</v>
      </c>
      <c r="Z272" t="s">
        <v>118</v>
      </c>
      <c r="AA272" t="s">
        <v>64</v>
      </c>
      <c r="AB272" t="s">
        <v>56</v>
      </c>
      <c r="AC272" t="s">
        <v>64</v>
      </c>
      <c r="AD272" t="s">
        <v>770</v>
      </c>
      <c r="AE272" t="s">
        <v>1253</v>
      </c>
      <c r="AF272" t="s">
        <v>221</v>
      </c>
      <c r="AG272" t="s">
        <v>130</v>
      </c>
      <c r="AH272" t="s">
        <v>190</v>
      </c>
      <c r="AI272" t="s">
        <v>70</v>
      </c>
      <c r="AJ272" t="s">
        <v>1435</v>
      </c>
      <c r="AK272" t="s">
        <v>72</v>
      </c>
      <c r="AL272" t="s">
        <v>73</v>
      </c>
      <c r="AM272" t="s">
        <v>75</v>
      </c>
      <c r="AN272" t="s">
        <v>242</v>
      </c>
      <c r="AO272" t="s">
        <v>63</v>
      </c>
      <c r="AP272" t="s">
        <v>2041</v>
      </c>
      <c r="AQ272" t="s">
        <v>80</v>
      </c>
      <c r="AR272" t="s">
        <v>192</v>
      </c>
      <c r="AS272" t="s">
        <v>57</v>
      </c>
      <c r="AT272" t="s">
        <v>328</v>
      </c>
      <c r="AU272" t="s">
        <v>258</v>
      </c>
      <c r="AV272" t="s">
        <v>258</v>
      </c>
      <c r="AW272" t="s">
        <v>68</v>
      </c>
      <c r="AX272" t="s">
        <v>152</v>
      </c>
      <c r="AY272" t="s">
        <v>2042</v>
      </c>
    </row>
    <row r="273" spans="1:51" hidden="1" x14ac:dyDescent="0.3">
      <c r="A273" t="s">
        <v>2043</v>
      </c>
      <c r="B273" t="s">
        <v>2044</v>
      </c>
      <c r="C273" s="1" t="str">
        <f t="shared" si="38"/>
        <v>21:0868</v>
      </c>
      <c r="D273" s="1" t="str">
        <f t="shared" ref="D273:D290" si="39">HYPERLINK("http://geochem.nrcan.gc.ca/cdogs/content/svy/svy210245_e.htm", "21:0245")</f>
        <v>21:0245</v>
      </c>
      <c r="E273" t="s">
        <v>1977</v>
      </c>
      <c r="F273" t="s">
        <v>2045</v>
      </c>
      <c r="H273">
        <v>75.860778800000006</v>
      </c>
      <c r="I273">
        <v>-103.4609604</v>
      </c>
      <c r="J273" s="1" t="str">
        <f t="shared" ref="J273:J290" si="40">HYPERLINK("http://geochem.nrcan.gc.ca/cdogs/content/kwd/kwd020030_e.htm", "NGR bulk stream sediment")</f>
        <v>NGR bulk stream sediment</v>
      </c>
      <c r="K273" s="1" t="str">
        <f t="shared" ref="K273:K290" si="41">HYPERLINK("http://geochem.nrcan.gc.ca/cdogs/content/kwd/kwd080098_e.htm", "-230 mesh (63 µm) (Bathurst Is., 1996)")</f>
        <v>-230 mesh (63 µm) (Bathurst Is., 1996)</v>
      </c>
      <c r="L273">
        <v>6</v>
      </c>
      <c r="M273" t="s">
        <v>1447</v>
      </c>
      <c r="N273">
        <v>272</v>
      </c>
      <c r="O273">
        <v>1</v>
      </c>
      <c r="P273" t="s">
        <v>89</v>
      </c>
      <c r="Q273" t="s">
        <v>56</v>
      </c>
      <c r="R273" t="s">
        <v>189</v>
      </c>
      <c r="S273" t="s">
        <v>1448</v>
      </c>
      <c r="T273" t="s">
        <v>225</v>
      </c>
      <c r="U273" t="s">
        <v>64</v>
      </c>
      <c r="V273" t="s">
        <v>76</v>
      </c>
      <c r="W273" t="s">
        <v>772</v>
      </c>
      <c r="X273" t="s">
        <v>64</v>
      </c>
      <c r="Y273" t="s">
        <v>2046</v>
      </c>
      <c r="Z273" t="s">
        <v>114</v>
      </c>
      <c r="AA273" t="s">
        <v>64</v>
      </c>
      <c r="AB273" t="s">
        <v>56</v>
      </c>
      <c r="AC273" t="s">
        <v>64</v>
      </c>
      <c r="AD273" t="s">
        <v>1644</v>
      </c>
      <c r="AE273" t="s">
        <v>143</v>
      </c>
      <c r="AF273" t="s">
        <v>105</v>
      </c>
      <c r="AG273" t="s">
        <v>167</v>
      </c>
      <c r="AH273" t="s">
        <v>242</v>
      </c>
      <c r="AI273" t="s">
        <v>70</v>
      </c>
      <c r="AJ273" t="s">
        <v>1435</v>
      </c>
      <c r="AK273" t="s">
        <v>72</v>
      </c>
      <c r="AL273" t="s">
        <v>230</v>
      </c>
      <c r="AM273" t="s">
        <v>75</v>
      </c>
      <c r="AN273" t="s">
        <v>101</v>
      </c>
      <c r="AO273" t="s">
        <v>64</v>
      </c>
      <c r="AP273" t="s">
        <v>369</v>
      </c>
      <c r="AQ273" t="s">
        <v>311</v>
      </c>
      <c r="AR273" t="s">
        <v>772</v>
      </c>
      <c r="AS273" t="s">
        <v>274</v>
      </c>
      <c r="AT273" t="s">
        <v>265</v>
      </c>
      <c r="AU273" t="s">
        <v>174</v>
      </c>
      <c r="AV273" t="s">
        <v>174</v>
      </c>
      <c r="AW273" t="s">
        <v>173</v>
      </c>
      <c r="AX273" t="s">
        <v>152</v>
      </c>
      <c r="AY273" t="s">
        <v>2047</v>
      </c>
    </row>
    <row r="274" spans="1:51" hidden="1" x14ac:dyDescent="0.3">
      <c r="A274" t="s">
        <v>2048</v>
      </c>
      <c r="B274" t="s">
        <v>2049</v>
      </c>
      <c r="C274" s="1" t="str">
        <f t="shared" si="38"/>
        <v>21:0868</v>
      </c>
      <c r="D274" s="1" t="str">
        <f t="shared" si="39"/>
        <v>21:0245</v>
      </c>
      <c r="E274" t="s">
        <v>2050</v>
      </c>
      <c r="F274" t="s">
        <v>2051</v>
      </c>
      <c r="H274">
        <v>75.8808054</v>
      </c>
      <c r="I274">
        <v>-103.52638090000001</v>
      </c>
      <c r="J274" s="1" t="str">
        <f t="shared" si="40"/>
        <v>NGR bulk stream sediment</v>
      </c>
      <c r="K274" s="1" t="str">
        <f t="shared" si="41"/>
        <v>-230 mesh (63 µm) (Bathurst Is., 1996)</v>
      </c>
      <c r="L274">
        <v>6</v>
      </c>
      <c r="M274" t="s">
        <v>1518</v>
      </c>
      <c r="N274">
        <v>273</v>
      </c>
      <c r="O274">
        <v>1</v>
      </c>
      <c r="P274" t="s">
        <v>89</v>
      </c>
      <c r="Q274" t="s">
        <v>56</v>
      </c>
      <c r="R274" t="s">
        <v>488</v>
      </c>
      <c r="S274" t="s">
        <v>364</v>
      </c>
      <c r="T274" t="s">
        <v>299</v>
      </c>
      <c r="U274" t="s">
        <v>64</v>
      </c>
      <c r="V274" t="s">
        <v>91</v>
      </c>
      <c r="W274" t="s">
        <v>325</v>
      </c>
      <c r="X274" t="s">
        <v>271</v>
      </c>
      <c r="Y274" t="s">
        <v>728</v>
      </c>
      <c r="Z274" t="s">
        <v>105</v>
      </c>
      <c r="AA274" t="s">
        <v>64</v>
      </c>
      <c r="AB274" t="s">
        <v>56</v>
      </c>
      <c r="AC274" t="s">
        <v>64</v>
      </c>
      <c r="AD274" t="s">
        <v>793</v>
      </c>
      <c r="AE274" t="s">
        <v>143</v>
      </c>
      <c r="AF274" t="s">
        <v>104</v>
      </c>
      <c r="AG274" t="s">
        <v>144</v>
      </c>
      <c r="AH274" t="s">
        <v>76</v>
      </c>
      <c r="AI274" t="s">
        <v>70</v>
      </c>
      <c r="AJ274" t="s">
        <v>1435</v>
      </c>
      <c r="AK274" t="s">
        <v>72</v>
      </c>
      <c r="AL274" t="s">
        <v>73</v>
      </c>
      <c r="AM274" t="s">
        <v>150</v>
      </c>
      <c r="AN274" t="s">
        <v>123</v>
      </c>
      <c r="AO274" t="s">
        <v>64</v>
      </c>
      <c r="AP274" t="s">
        <v>369</v>
      </c>
      <c r="AQ274" t="s">
        <v>356</v>
      </c>
      <c r="AR274" t="s">
        <v>229</v>
      </c>
      <c r="AS274" t="s">
        <v>103</v>
      </c>
      <c r="AT274" t="s">
        <v>328</v>
      </c>
      <c r="AU274" t="s">
        <v>271</v>
      </c>
      <c r="AV274" t="s">
        <v>152</v>
      </c>
      <c r="AW274" t="s">
        <v>592</v>
      </c>
      <c r="AX274" t="s">
        <v>259</v>
      </c>
      <c r="AY274" t="s">
        <v>1513</v>
      </c>
    </row>
    <row r="275" spans="1:51" hidden="1" x14ac:dyDescent="0.3">
      <c r="A275" t="s">
        <v>2052</v>
      </c>
      <c r="B275" t="s">
        <v>2053</v>
      </c>
      <c r="C275" s="1" t="str">
        <f t="shared" si="38"/>
        <v>21:0868</v>
      </c>
      <c r="D275" s="1" t="str">
        <f t="shared" si="39"/>
        <v>21:0245</v>
      </c>
      <c r="E275" t="s">
        <v>2054</v>
      </c>
      <c r="F275" t="s">
        <v>2055</v>
      </c>
      <c r="H275">
        <v>75.861479299999999</v>
      </c>
      <c r="I275">
        <v>-103.55907310000001</v>
      </c>
      <c r="J275" s="1" t="str">
        <f t="shared" si="40"/>
        <v>NGR bulk stream sediment</v>
      </c>
      <c r="K275" s="1" t="str">
        <f t="shared" si="41"/>
        <v>-230 mesh (63 µm) (Bathurst Is., 1996)</v>
      </c>
      <c r="L275">
        <v>6</v>
      </c>
      <c r="M275" t="s">
        <v>1524</v>
      </c>
      <c r="N275">
        <v>274</v>
      </c>
      <c r="O275">
        <v>1</v>
      </c>
      <c r="P275" t="s">
        <v>89</v>
      </c>
      <c r="Q275" t="s">
        <v>56</v>
      </c>
      <c r="R275" t="s">
        <v>488</v>
      </c>
      <c r="S275" t="s">
        <v>206</v>
      </c>
      <c r="T275" t="s">
        <v>153</v>
      </c>
      <c r="U275" t="s">
        <v>64</v>
      </c>
      <c r="V275" t="s">
        <v>60</v>
      </c>
      <c r="W275" t="s">
        <v>61</v>
      </c>
      <c r="X275" t="s">
        <v>64</v>
      </c>
      <c r="Y275" t="s">
        <v>508</v>
      </c>
      <c r="Z275" t="s">
        <v>59</v>
      </c>
      <c r="AA275" t="s">
        <v>64</v>
      </c>
      <c r="AB275" t="s">
        <v>56</v>
      </c>
      <c r="AC275" t="s">
        <v>64</v>
      </c>
      <c r="AD275" t="s">
        <v>1689</v>
      </c>
      <c r="AE275" t="s">
        <v>143</v>
      </c>
      <c r="AF275" t="s">
        <v>1442</v>
      </c>
      <c r="AG275" t="s">
        <v>167</v>
      </c>
      <c r="AH275" t="s">
        <v>242</v>
      </c>
      <c r="AI275" t="s">
        <v>70</v>
      </c>
      <c r="AJ275" t="s">
        <v>1435</v>
      </c>
      <c r="AK275" t="s">
        <v>72</v>
      </c>
      <c r="AL275" t="s">
        <v>258</v>
      </c>
      <c r="AM275" t="s">
        <v>150</v>
      </c>
      <c r="AN275" t="s">
        <v>68</v>
      </c>
      <c r="AO275" t="s">
        <v>64</v>
      </c>
      <c r="AP275" t="s">
        <v>369</v>
      </c>
      <c r="AQ275" t="s">
        <v>357</v>
      </c>
      <c r="AR275" t="s">
        <v>192</v>
      </c>
      <c r="AS275" t="s">
        <v>140</v>
      </c>
      <c r="AT275" t="s">
        <v>76</v>
      </c>
      <c r="AU275" t="s">
        <v>230</v>
      </c>
      <c r="AV275" t="s">
        <v>230</v>
      </c>
      <c r="AW275" t="s">
        <v>169</v>
      </c>
      <c r="AX275" t="s">
        <v>704</v>
      </c>
      <c r="AY275" t="s">
        <v>2056</v>
      </c>
    </row>
    <row r="276" spans="1:51" hidden="1" x14ac:dyDescent="0.3">
      <c r="A276" t="s">
        <v>2057</v>
      </c>
      <c r="B276" t="s">
        <v>2058</v>
      </c>
      <c r="C276" s="1" t="str">
        <f t="shared" si="38"/>
        <v>21:0868</v>
      </c>
      <c r="D276" s="1" t="str">
        <f t="shared" si="39"/>
        <v>21:0245</v>
      </c>
      <c r="E276" t="s">
        <v>2059</v>
      </c>
      <c r="F276" t="s">
        <v>2060</v>
      </c>
      <c r="H276">
        <v>75.862501199999997</v>
      </c>
      <c r="I276">
        <v>-103.7852953</v>
      </c>
      <c r="J276" s="1" t="str">
        <f t="shared" si="40"/>
        <v>NGR bulk stream sediment</v>
      </c>
      <c r="K276" s="1" t="str">
        <f t="shared" si="41"/>
        <v>-230 mesh (63 µm) (Bathurst Is., 1996)</v>
      </c>
      <c r="L276">
        <v>6</v>
      </c>
      <c r="M276" t="s">
        <v>1537</v>
      </c>
      <c r="N276">
        <v>275</v>
      </c>
      <c r="O276">
        <v>1</v>
      </c>
      <c r="P276" t="s">
        <v>89</v>
      </c>
      <c r="Q276" t="s">
        <v>56</v>
      </c>
      <c r="R276" t="s">
        <v>488</v>
      </c>
      <c r="S276" t="s">
        <v>1036</v>
      </c>
      <c r="T276" t="s">
        <v>309</v>
      </c>
      <c r="U276" t="s">
        <v>64</v>
      </c>
      <c r="V276" t="s">
        <v>76</v>
      </c>
      <c r="W276" t="s">
        <v>67</v>
      </c>
      <c r="X276" t="s">
        <v>271</v>
      </c>
      <c r="Y276" t="s">
        <v>630</v>
      </c>
      <c r="Z276" t="s">
        <v>80</v>
      </c>
      <c r="AA276" t="s">
        <v>64</v>
      </c>
      <c r="AB276" t="s">
        <v>56</v>
      </c>
      <c r="AC276" t="s">
        <v>64</v>
      </c>
      <c r="AD276" t="s">
        <v>793</v>
      </c>
      <c r="AE276" t="s">
        <v>143</v>
      </c>
      <c r="AF276" t="s">
        <v>607</v>
      </c>
      <c r="AG276" t="s">
        <v>144</v>
      </c>
      <c r="AH276" t="s">
        <v>218</v>
      </c>
      <c r="AI276" t="s">
        <v>70</v>
      </c>
      <c r="AJ276" t="s">
        <v>1435</v>
      </c>
      <c r="AK276" t="s">
        <v>72</v>
      </c>
      <c r="AL276" t="s">
        <v>81</v>
      </c>
      <c r="AM276" t="s">
        <v>75</v>
      </c>
      <c r="AN276" t="s">
        <v>251</v>
      </c>
      <c r="AO276" t="s">
        <v>64</v>
      </c>
      <c r="AP276" t="s">
        <v>170</v>
      </c>
      <c r="AQ276" t="s">
        <v>356</v>
      </c>
      <c r="AR276" t="s">
        <v>720</v>
      </c>
      <c r="AS276" t="s">
        <v>124</v>
      </c>
      <c r="AT276" t="s">
        <v>328</v>
      </c>
      <c r="AU276" t="s">
        <v>271</v>
      </c>
      <c r="AV276" t="s">
        <v>174</v>
      </c>
      <c r="AW276" t="s">
        <v>251</v>
      </c>
      <c r="AX276" t="s">
        <v>152</v>
      </c>
      <c r="AY276" t="s">
        <v>2061</v>
      </c>
    </row>
    <row r="277" spans="1:51" hidden="1" x14ac:dyDescent="0.3">
      <c r="A277" t="s">
        <v>2062</v>
      </c>
      <c r="B277" t="s">
        <v>2063</v>
      </c>
      <c r="C277" s="1" t="str">
        <f t="shared" si="38"/>
        <v>21:0868</v>
      </c>
      <c r="D277" s="1" t="str">
        <f t="shared" si="39"/>
        <v>21:0245</v>
      </c>
      <c r="E277" t="s">
        <v>2064</v>
      </c>
      <c r="F277" t="s">
        <v>2065</v>
      </c>
      <c r="H277">
        <v>75.852549800000006</v>
      </c>
      <c r="I277">
        <v>-103.74890430000001</v>
      </c>
      <c r="J277" s="1" t="str">
        <f t="shared" si="40"/>
        <v>NGR bulk stream sediment</v>
      </c>
      <c r="K277" s="1" t="str">
        <f t="shared" si="41"/>
        <v>-230 mesh (63 µm) (Bathurst Is., 1996)</v>
      </c>
      <c r="L277">
        <v>6</v>
      </c>
      <c r="M277" t="s">
        <v>1543</v>
      </c>
      <c r="N277">
        <v>276</v>
      </c>
      <c r="O277">
        <v>1</v>
      </c>
      <c r="P277" t="s">
        <v>89</v>
      </c>
      <c r="Q277" t="s">
        <v>56</v>
      </c>
      <c r="R277" t="s">
        <v>106</v>
      </c>
      <c r="S277" t="s">
        <v>369</v>
      </c>
      <c r="T277" t="s">
        <v>435</v>
      </c>
      <c r="U277" t="s">
        <v>64</v>
      </c>
      <c r="V277" t="s">
        <v>60</v>
      </c>
      <c r="W277" t="s">
        <v>206</v>
      </c>
      <c r="X277" t="s">
        <v>64</v>
      </c>
      <c r="Y277" t="s">
        <v>531</v>
      </c>
      <c r="Z277" t="s">
        <v>458</v>
      </c>
      <c r="AA277" t="s">
        <v>64</v>
      </c>
      <c r="AB277" t="s">
        <v>56</v>
      </c>
      <c r="AC277" t="s">
        <v>64</v>
      </c>
      <c r="AD277" t="s">
        <v>1461</v>
      </c>
      <c r="AE277" t="s">
        <v>143</v>
      </c>
      <c r="AF277" t="s">
        <v>1442</v>
      </c>
      <c r="AG277" t="s">
        <v>167</v>
      </c>
      <c r="AH277" t="s">
        <v>467</v>
      </c>
      <c r="AI277" t="s">
        <v>70</v>
      </c>
      <c r="AJ277" t="s">
        <v>1435</v>
      </c>
      <c r="AK277" t="s">
        <v>72</v>
      </c>
      <c r="AL277" t="s">
        <v>73</v>
      </c>
      <c r="AM277" t="s">
        <v>325</v>
      </c>
      <c r="AN277" t="s">
        <v>75</v>
      </c>
      <c r="AO277" t="s">
        <v>64</v>
      </c>
      <c r="AP277" t="s">
        <v>369</v>
      </c>
      <c r="AQ277" t="s">
        <v>202</v>
      </c>
      <c r="AR277" t="s">
        <v>1184</v>
      </c>
      <c r="AS277" t="s">
        <v>507</v>
      </c>
      <c r="AT277" t="s">
        <v>99</v>
      </c>
      <c r="AU277" t="s">
        <v>106</v>
      </c>
      <c r="AV277" t="s">
        <v>225</v>
      </c>
      <c r="AW277" t="s">
        <v>1075</v>
      </c>
      <c r="AX277" t="s">
        <v>253</v>
      </c>
      <c r="AY277" t="s">
        <v>2066</v>
      </c>
    </row>
    <row r="278" spans="1:51" hidden="1" x14ac:dyDescent="0.3">
      <c r="A278" t="s">
        <v>2067</v>
      </c>
      <c r="B278" t="s">
        <v>2068</v>
      </c>
      <c r="C278" s="1" t="str">
        <f t="shared" si="38"/>
        <v>21:0868</v>
      </c>
      <c r="D278" s="1" t="str">
        <f t="shared" si="39"/>
        <v>21:0245</v>
      </c>
      <c r="E278" t="s">
        <v>2069</v>
      </c>
      <c r="F278" t="s">
        <v>2070</v>
      </c>
      <c r="H278">
        <v>75.766862399999994</v>
      </c>
      <c r="I278">
        <v>-103.31175709999999</v>
      </c>
      <c r="J278" s="1" t="str">
        <f t="shared" si="40"/>
        <v>NGR bulk stream sediment</v>
      </c>
      <c r="K278" s="1" t="str">
        <f t="shared" si="41"/>
        <v>-230 mesh (63 µm) (Bathurst Is., 1996)</v>
      </c>
      <c r="L278">
        <v>6</v>
      </c>
      <c r="M278" t="s">
        <v>1549</v>
      </c>
      <c r="N278">
        <v>277</v>
      </c>
      <c r="O278">
        <v>1</v>
      </c>
      <c r="P278" t="s">
        <v>76</v>
      </c>
      <c r="Q278" t="s">
        <v>56</v>
      </c>
      <c r="R278" t="s">
        <v>176</v>
      </c>
      <c r="S278" t="s">
        <v>1184</v>
      </c>
      <c r="T278" t="s">
        <v>73</v>
      </c>
      <c r="U278" t="s">
        <v>64</v>
      </c>
      <c r="V278" t="s">
        <v>60</v>
      </c>
      <c r="W278" t="s">
        <v>206</v>
      </c>
      <c r="X278" t="s">
        <v>271</v>
      </c>
      <c r="Y278" t="s">
        <v>167</v>
      </c>
      <c r="Z278" t="s">
        <v>622</v>
      </c>
      <c r="AA278" t="s">
        <v>64</v>
      </c>
      <c r="AB278" t="s">
        <v>56</v>
      </c>
      <c r="AC278" t="s">
        <v>64</v>
      </c>
      <c r="AD278" t="s">
        <v>1689</v>
      </c>
      <c r="AE278" t="s">
        <v>990</v>
      </c>
      <c r="AF278" t="s">
        <v>1442</v>
      </c>
      <c r="AG278" t="s">
        <v>479</v>
      </c>
      <c r="AH278" t="s">
        <v>69</v>
      </c>
      <c r="AI278" t="s">
        <v>70</v>
      </c>
      <c r="AJ278" t="s">
        <v>1025</v>
      </c>
      <c r="AK278" t="s">
        <v>72</v>
      </c>
      <c r="AL278" t="s">
        <v>435</v>
      </c>
      <c r="AM278" t="s">
        <v>170</v>
      </c>
      <c r="AN278" t="s">
        <v>140</v>
      </c>
      <c r="AO278" t="s">
        <v>64</v>
      </c>
      <c r="AP278" t="s">
        <v>369</v>
      </c>
      <c r="AQ278" t="s">
        <v>694</v>
      </c>
      <c r="AR278" t="s">
        <v>1433</v>
      </c>
      <c r="AS278" t="s">
        <v>206</v>
      </c>
      <c r="AT278" t="s">
        <v>336</v>
      </c>
      <c r="AU278" t="s">
        <v>151</v>
      </c>
      <c r="AV278" t="s">
        <v>251</v>
      </c>
      <c r="AW278" t="s">
        <v>1196</v>
      </c>
      <c r="AX278" t="s">
        <v>2071</v>
      </c>
      <c r="AY278" t="s">
        <v>2072</v>
      </c>
    </row>
    <row r="279" spans="1:51" hidden="1" x14ac:dyDescent="0.3">
      <c r="A279" t="s">
        <v>2073</v>
      </c>
      <c r="B279" t="s">
        <v>2074</v>
      </c>
      <c r="C279" s="1" t="str">
        <f t="shared" si="38"/>
        <v>21:0868</v>
      </c>
      <c r="D279" s="1" t="str">
        <f t="shared" si="39"/>
        <v>21:0245</v>
      </c>
      <c r="E279" t="s">
        <v>2075</v>
      </c>
      <c r="F279" t="s">
        <v>2076</v>
      </c>
      <c r="H279">
        <v>75.771608099999995</v>
      </c>
      <c r="I279">
        <v>-103.09680950000001</v>
      </c>
      <c r="J279" s="1" t="str">
        <f t="shared" si="40"/>
        <v>NGR bulk stream sediment</v>
      </c>
      <c r="K279" s="1" t="str">
        <f t="shared" si="41"/>
        <v>-230 mesh (63 µm) (Bathurst Is., 1996)</v>
      </c>
      <c r="L279">
        <v>6</v>
      </c>
      <c r="M279" t="s">
        <v>1557</v>
      </c>
      <c r="N279">
        <v>278</v>
      </c>
      <c r="O279">
        <v>1</v>
      </c>
      <c r="P279" t="s">
        <v>91</v>
      </c>
      <c r="Q279" t="s">
        <v>56</v>
      </c>
      <c r="R279" t="s">
        <v>174</v>
      </c>
      <c r="S279" t="s">
        <v>369</v>
      </c>
      <c r="T279" t="s">
        <v>106</v>
      </c>
      <c r="U279" t="s">
        <v>64</v>
      </c>
      <c r="V279" t="s">
        <v>271</v>
      </c>
      <c r="W279" t="s">
        <v>192</v>
      </c>
      <c r="X279" t="s">
        <v>64</v>
      </c>
      <c r="Y279" t="s">
        <v>205</v>
      </c>
      <c r="Z279" t="s">
        <v>209</v>
      </c>
      <c r="AA279" t="s">
        <v>64</v>
      </c>
      <c r="AB279" t="s">
        <v>56</v>
      </c>
      <c r="AC279" t="s">
        <v>64</v>
      </c>
      <c r="AD279" t="s">
        <v>1689</v>
      </c>
      <c r="AE279" t="s">
        <v>143</v>
      </c>
      <c r="AF279" t="s">
        <v>1442</v>
      </c>
      <c r="AG279" t="s">
        <v>144</v>
      </c>
      <c r="AH279" t="s">
        <v>300</v>
      </c>
      <c r="AI279" t="s">
        <v>70</v>
      </c>
      <c r="AJ279" t="s">
        <v>1435</v>
      </c>
      <c r="AK279" t="s">
        <v>72</v>
      </c>
      <c r="AL279" t="s">
        <v>271</v>
      </c>
      <c r="AM279" t="s">
        <v>55</v>
      </c>
      <c r="AN279" t="s">
        <v>428</v>
      </c>
      <c r="AO279" t="s">
        <v>64</v>
      </c>
      <c r="AP279" t="s">
        <v>369</v>
      </c>
      <c r="AQ279" t="s">
        <v>79</v>
      </c>
      <c r="AR279" t="s">
        <v>92</v>
      </c>
      <c r="AS279" t="s">
        <v>114</v>
      </c>
      <c r="AT279" t="s">
        <v>555</v>
      </c>
      <c r="AU279" t="s">
        <v>130</v>
      </c>
      <c r="AV279" t="s">
        <v>488</v>
      </c>
      <c r="AW279" t="s">
        <v>220</v>
      </c>
      <c r="AX279" t="s">
        <v>977</v>
      </c>
      <c r="AY279" t="s">
        <v>2077</v>
      </c>
    </row>
    <row r="280" spans="1:51" hidden="1" x14ac:dyDescent="0.3">
      <c r="A280" t="s">
        <v>2078</v>
      </c>
      <c r="B280" t="s">
        <v>2079</v>
      </c>
      <c r="C280" s="1" t="str">
        <f t="shared" si="38"/>
        <v>21:0868</v>
      </c>
      <c r="D280" s="1" t="str">
        <f t="shared" si="39"/>
        <v>21:0245</v>
      </c>
      <c r="E280" t="s">
        <v>2080</v>
      </c>
      <c r="F280" t="s">
        <v>2081</v>
      </c>
      <c r="H280">
        <v>75.786444700000004</v>
      </c>
      <c r="I280">
        <v>-102.6330155</v>
      </c>
      <c r="J280" s="1" t="str">
        <f t="shared" si="40"/>
        <v>NGR bulk stream sediment</v>
      </c>
      <c r="K280" s="1" t="str">
        <f t="shared" si="41"/>
        <v>-230 mesh (63 µm) (Bathurst Is., 1996)</v>
      </c>
      <c r="L280">
        <v>7</v>
      </c>
      <c r="M280" t="s">
        <v>2082</v>
      </c>
      <c r="N280">
        <v>279</v>
      </c>
      <c r="O280">
        <v>7</v>
      </c>
      <c r="P280" t="s">
        <v>89</v>
      </c>
      <c r="Q280" t="s">
        <v>56</v>
      </c>
      <c r="R280" t="s">
        <v>169</v>
      </c>
      <c r="S280" t="s">
        <v>1433</v>
      </c>
      <c r="T280" t="s">
        <v>358</v>
      </c>
      <c r="U280" t="s">
        <v>64</v>
      </c>
      <c r="V280" t="s">
        <v>75</v>
      </c>
      <c r="W280" t="s">
        <v>186</v>
      </c>
      <c r="X280" t="s">
        <v>60</v>
      </c>
      <c r="Y280" t="s">
        <v>521</v>
      </c>
      <c r="Z280" t="s">
        <v>113</v>
      </c>
      <c r="AA280" t="s">
        <v>64</v>
      </c>
      <c r="AB280" t="s">
        <v>56</v>
      </c>
      <c r="AC280" t="s">
        <v>64</v>
      </c>
      <c r="AD280" t="s">
        <v>297</v>
      </c>
      <c r="AE280" t="s">
        <v>143</v>
      </c>
      <c r="AF280" t="s">
        <v>524</v>
      </c>
      <c r="AG280" t="s">
        <v>479</v>
      </c>
      <c r="AH280" t="s">
        <v>129</v>
      </c>
      <c r="AI280" t="s">
        <v>70</v>
      </c>
      <c r="AJ280" t="s">
        <v>1435</v>
      </c>
      <c r="AK280" t="s">
        <v>72</v>
      </c>
      <c r="AL280" t="s">
        <v>73</v>
      </c>
      <c r="AM280" t="s">
        <v>150</v>
      </c>
      <c r="AN280" t="s">
        <v>358</v>
      </c>
      <c r="AO280" t="s">
        <v>64</v>
      </c>
      <c r="AP280" t="s">
        <v>624</v>
      </c>
      <c r="AQ280" t="s">
        <v>288</v>
      </c>
      <c r="AR280" t="s">
        <v>223</v>
      </c>
      <c r="AS280" t="s">
        <v>171</v>
      </c>
      <c r="AT280" t="s">
        <v>256</v>
      </c>
      <c r="AU280" t="s">
        <v>271</v>
      </c>
      <c r="AV280" t="s">
        <v>73</v>
      </c>
      <c r="AW280" t="s">
        <v>231</v>
      </c>
      <c r="AX280" t="s">
        <v>479</v>
      </c>
      <c r="AY280" t="s">
        <v>1638</v>
      </c>
    </row>
    <row r="281" spans="1:51" hidden="1" x14ac:dyDescent="0.3">
      <c r="A281" t="s">
        <v>2083</v>
      </c>
      <c r="B281" t="s">
        <v>2084</v>
      </c>
      <c r="C281" s="1" t="str">
        <f t="shared" si="38"/>
        <v>21:0868</v>
      </c>
      <c r="D281" s="1" t="str">
        <f t="shared" si="39"/>
        <v>21:0245</v>
      </c>
      <c r="E281" t="s">
        <v>2085</v>
      </c>
      <c r="F281" t="s">
        <v>2086</v>
      </c>
      <c r="H281">
        <v>75.761099900000005</v>
      </c>
      <c r="I281">
        <v>-102.9658359</v>
      </c>
      <c r="J281" s="1" t="str">
        <f t="shared" si="40"/>
        <v>NGR bulk stream sediment</v>
      </c>
      <c r="K281" s="1" t="str">
        <f t="shared" si="41"/>
        <v>-230 mesh (63 µm) (Bathurst Is., 1996)</v>
      </c>
      <c r="L281">
        <v>7</v>
      </c>
      <c r="M281" t="s">
        <v>1441</v>
      </c>
      <c r="N281">
        <v>280</v>
      </c>
      <c r="O281">
        <v>1</v>
      </c>
      <c r="P281" t="s">
        <v>91</v>
      </c>
      <c r="Q281" t="s">
        <v>56</v>
      </c>
      <c r="R281" t="s">
        <v>218</v>
      </c>
      <c r="S281" t="s">
        <v>1433</v>
      </c>
      <c r="T281" t="s">
        <v>299</v>
      </c>
      <c r="U281" t="s">
        <v>64</v>
      </c>
      <c r="V281" t="s">
        <v>254</v>
      </c>
      <c r="W281" t="s">
        <v>224</v>
      </c>
      <c r="X281" t="s">
        <v>60</v>
      </c>
      <c r="Y281" t="s">
        <v>2087</v>
      </c>
      <c r="Z281" t="s">
        <v>185</v>
      </c>
      <c r="AA281" t="s">
        <v>64</v>
      </c>
      <c r="AB281" t="s">
        <v>56</v>
      </c>
      <c r="AC281" t="s">
        <v>64</v>
      </c>
      <c r="AD281" t="s">
        <v>142</v>
      </c>
      <c r="AE281" t="s">
        <v>143</v>
      </c>
      <c r="AF281" t="s">
        <v>289</v>
      </c>
      <c r="AG281" t="s">
        <v>152</v>
      </c>
      <c r="AH281" t="s">
        <v>368</v>
      </c>
      <c r="AI281" t="s">
        <v>70</v>
      </c>
      <c r="AJ281" t="s">
        <v>1435</v>
      </c>
      <c r="AK281" t="s">
        <v>72</v>
      </c>
      <c r="AL281" t="s">
        <v>73</v>
      </c>
      <c r="AM281" t="s">
        <v>75</v>
      </c>
      <c r="AN281" t="s">
        <v>101</v>
      </c>
      <c r="AO281" t="s">
        <v>64</v>
      </c>
      <c r="AP281" t="s">
        <v>224</v>
      </c>
      <c r="AQ281" t="s">
        <v>204</v>
      </c>
      <c r="AR281" t="s">
        <v>918</v>
      </c>
      <c r="AS281" t="s">
        <v>160</v>
      </c>
      <c r="AT281" t="s">
        <v>93</v>
      </c>
      <c r="AU281" t="s">
        <v>271</v>
      </c>
      <c r="AV281" t="s">
        <v>174</v>
      </c>
      <c r="AW281" t="s">
        <v>126</v>
      </c>
      <c r="AX281" t="s">
        <v>232</v>
      </c>
      <c r="AY281" t="s">
        <v>2088</v>
      </c>
    </row>
    <row r="282" spans="1:51" hidden="1" x14ac:dyDescent="0.3">
      <c r="A282" t="s">
        <v>2089</v>
      </c>
      <c r="B282" t="s">
        <v>2090</v>
      </c>
      <c r="C282" s="1" t="str">
        <f t="shared" si="38"/>
        <v>21:0868</v>
      </c>
      <c r="D282" s="1" t="str">
        <f t="shared" si="39"/>
        <v>21:0245</v>
      </c>
      <c r="E282" t="s">
        <v>2091</v>
      </c>
      <c r="F282" t="s">
        <v>2092</v>
      </c>
      <c r="H282">
        <v>75.789700600000003</v>
      </c>
      <c r="I282">
        <v>-102.8702076</v>
      </c>
      <c r="J282" s="1" t="str">
        <f t="shared" si="40"/>
        <v>NGR bulk stream sediment</v>
      </c>
      <c r="K282" s="1" t="str">
        <f t="shared" si="41"/>
        <v>-230 mesh (63 µm) (Bathurst Is., 1996)</v>
      </c>
      <c r="L282">
        <v>7</v>
      </c>
      <c r="M282" t="s">
        <v>1454</v>
      </c>
      <c r="N282">
        <v>281</v>
      </c>
      <c r="O282">
        <v>1</v>
      </c>
      <c r="P282" t="s">
        <v>76</v>
      </c>
      <c r="Q282" t="s">
        <v>56</v>
      </c>
      <c r="R282" t="s">
        <v>174</v>
      </c>
      <c r="S282" t="s">
        <v>1184</v>
      </c>
      <c r="T282" t="s">
        <v>125</v>
      </c>
      <c r="U282" t="s">
        <v>64</v>
      </c>
      <c r="V282" t="s">
        <v>91</v>
      </c>
      <c r="W282" t="s">
        <v>414</v>
      </c>
      <c r="X282" t="s">
        <v>64</v>
      </c>
      <c r="Y282" t="s">
        <v>175</v>
      </c>
      <c r="Z282" t="s">
        <v>188</v>
      </c>
      <c r="AA282" t="s">
        <v>64</v>
      </c>
      <c r="AB282" t="s">
        <v>56</v>
      </c>
      <c r="AC282" t="s">
        <v>64</v>
      </c>
      <c r="AD282" t="s">
        <v>740</v>
      </c>
      <c r="AE282" t="s">
        <v>143</v>
      </c>
      <c r="AF282" t="s">
        <v>163</v>
      </c>
      <c r="AG282" t="s">
        <v>167</v>
      </c>
      <c r="AH282" t="s">
        <v>467</v>
      </c>
      <c r="AI282" t="s">
        <v>70</v>
      </c>
      <c r="AJ282" t="s">
        <v>1435</v>
      </c>
      <c r="AK282" t="s">
        <v>72</v>
      </c>
      <c r="AL282" t="s">
        <v>73</v>
      </c>
      <c r="AM282" t="s">
        <v>140</v>
      </c>
      <c r="AN282" t="s">
        <v>270</v>
      </c>
      <c r="AO282" t="s">
        <v>64</v>
      </c>
      <c r="AP282" t="s">
        <v>369</v>
      </c>
      <c r="AQ282" t="s">
        <v>166</v>
      </c>
      <c r="AR282" t="s">
        <v>188</v>
      </c>
      <c r="AS282" t="s">
        <v>59</v>
      </c>
      <c r="AT282" t="s">
        <v>381</v>
      </c>
      <c r="AU282" t="s">
        <v>81</v>
      </c>
      <c r="AV282" t="s">
        <v>106</v>
      </c>
      <c r="AW282" t="s">
        <v>721</v>
      </c>
      <c r="AX282" t="s">
        <v>2093</v>
      </c>
      <c r="AY282" t="s">
        <v>747</v>
      </c>
    </row>
    <row r="283" spans="1:51" hidden="1" x14ac:dyDescent="0.3">
      <c r="A283" t="s">
        <v>2094</v>
      </c>
      <c r="B283" t="s">
        <v>2095</v>
      </c>
      <c r="C283" s="1" t="str">
        <f t="shared" si="38"/>
        <v>21:0868</v>
      </c>
      <c r="D283" s="1" t="str">
        <f t="shared" si="39"/>
        <v>21:0245</v>
      </c>
      <c r="E283" t="s">
        <v>2096</v>
      </c>
      <c r="F283" t="s">
        <v>2097</v>
      </c>
      <c r="H283">
        <v>75.802277200000006</v>
      </c>
      <c r="I283">
        <v>-102.72140330000001</v>
      </c>
      <c r="J283" s="1" t="str">
        <f t="shared" si="40"/>
        <v>NGR bulk stream sediment</v>
      </c>
      <c r="K283" s="1" t="str">
        <f t="shared" si="41"/>
        <v>-230 mesh (63 µm) (Bathurst Is., 1996)</v>
      </c>
      <c r="L283">
        <v>7</v>
      </c>
      <c r="M283" t="s">
        <v>1460</v>
      </c>
      <c r="N283">
        <v>282</v>
      </c>
      <c r="O283">
        <v>1</v>
      </c>
      <c r="P283" t="s">
        <v>89</v>
      </c>
      <c r="Q283" t="s">
        <v>56</v>
      </c>
      <c r="R283" t="s">
        <v>271</v>
      </c>
      <c r="S283" t="s">
        <v>166</v>
      </c>
      <c r="T283" t="s">
        <v>212</v>
      </c>
      <c r="U283" t="s">
        <v>64</v>
      </c>
      <c r="V283" t="s">
        <v>64</v>
      </c>
      <c r="W283" t="s">
        <v>357</v>
      </c>
      <c r="X283" t="s">
        <v>64</v>
      </c>
      <c r="Y283" t="s">
        <v>1434</v>
      </c>
      <c r="Z283" t="s">
        <v>78</v>
      </c>
      <c r="AA283" t="s">
        <v>64</v>
      </c>
      <c r="AB283" t="s">
        <v>56</v>
      </c>
      <c r="AC283" t="s">
        <v>64</v>
      </c>
      <c r="AD283" t="s">
        <v>1461</v>
      </c>
      <c r="AE283" t="s">
        <v>224</v>
      </c>
      <c r="AF283" t="s">
        <v>1442</v>
      </c>
      <c r="AG283" t="s">
        <v>144</v>
      </c>
      <c r="AH283" t="s">
        <v>265</v>
      </c>
      <c r="AI283" t="s">
        <v>70</v>
      </c>
      <c r="AJ283" t="s">
        <v>1435</v>
      </c>
      <c r="AK283" t="s">
        <v>72</v>
      </c>
      <c r="AL283" t="s">
        <v>271</v>
      </c>
      <c r="AM283" t="s">
        <v>75</v>
      </c>
      <c r="AN283" t="s">
        <v>126</v>
      </c>
      <c r="AO283" t="s">
        <v>64</v>
      </c>
      <c r="AP283" t="s">
        <v>369</v>
      </c>
      <c r="AQ283" t="s">
        <v>78</v>
      </c>
      <c r="AR283" t="s">
        <v>370</v>
      </c>
      <c r="AS283" t="s">
        <v>204</v>
      </c>
      <c r="AT283" t="s">
        <v>313</v>
      </c>
      <c r="AU283" t="s">
        <v>258</v>
      </c>
      <c r="AV283" t="s">
        <v>230</v>
      </c>
      <c r="AW283" t="s">
        <v>68</v>
      </c>
      <c r="AX283" t="s">
        <v>704</v>
      </c>
      <c r="AY283" t="s">
        <v>2098</v>
      </c>
    </row>
    <row r="284" spans="1:51" hidden="1" x14ac:dyDescent="0.3">
      <c r="A284" t="s">
        <v>2099</v>
      </c>
      <c r="B284" t="s">
        <v>2100</v>
      </c>
      <c r="C284" s="1" t="str">
        <f t="shared" si="38"/>
        <v>21:0868</v>
      </c>
      <c r="D284" s="1" t="str">
        <f t="shared" si="39"/>
        <v>21:0245</v>
      </c>
      <c r="E284" t="s">
        <v>2080</v>
      </c>
      <c r="F284" t="s">
        <v>2101</v>
      </c>
      <c r="H284">
        <v>75.786444700000004</v>
      </c>
      <c r="I284">
        <v>-102.6330155</v>
      </c>
      <c r="J284" s="1" t="str">
        <f t="shared" si="40"/>
        <v>NGR bulk stream sediment</v>
      </c>
      <c r="K284" s="1" t="str">
        <f t="shared" si="41"/>
        <v>-230 mesh (63 µm) (Bathurst Is., 1996)</v>
      </c>
      <c r="L284">
        <v>7</v>
      </c>
      <c r="M284" t="s">
        <v>2102</v>
      </c>
      <c r="N284">
        <v>283</v>
      </c>
      <c r="O284">
        <v>1</v>
      </c>
      <c r="P284" t="s">
        <v>89</v>
      </c>
      <c r="Q284" t="s">
        <v>56</v>
      </c>
      <c r="R284" t="s">
        <v>169</v>
      </c>
      <c r="S284" t="s">
        <v>437</v>
      </c>
      <c r="T284" t="s">
        <v>225</v>
      </c>
      <c r="U284" t="s">
        <v>64</v>
      </c>
      <c r="V284" t="s">
        <v>150</v>
      </c>
      <c r="W284" t="s">
        <v>320</v>
      </c>
      <c r="X284" t="s">
        <v>60</v>
      </c>
      <c r="Y284" t="s">
        <v>2103</v>
      </c>
      <c r="Z284" t="s">
        <v>113</v>
      </c>
      <c r="AA284" t="s">
        <v>64</v>
      </c>
      <c r="AB284" t="s">
        <v>56</v>
      </c>
      <c r="AC284" t="s">
        <v>64</v>
      </c>
      <c r="AD284" t="s">
        <v>583</v>
      </c>
      <c r="AE284" t="s">
        <v>143</v>
      </c>
      <c r="AF284" t="s">
        <v>172</v>
      </c>
      <c r="AG284" t="s">
        <v>175</v>
      </c>
      <c r="AH284" t="s">
        <v>446</v>
      </c>
      <c r="AI284" t="s">
        <v>70</v>
      </c>
      <c r="AJ284" t="s">
        <v>1435</v>
      </c>
      <c r="AK284" t="s">
        <v>72</v>
      </c>
      <c r="AL284" t="s">
        <v>73</v>
      </c>
      <c r="AM284" t="s">
        <v>475</v>
      </c>
      <c r="AN284" t="s">
        <v>231</v>
      </c>
      <c r="AO284" t="s">
        <v>64</v>
      </c>
      <c r="AP284" t="s">
        <v>269</v>
      </c>
      <c r="AQ284" t="s">
        <v>124</v>
      </c>
      <c r="AR284" t="s">
        <v>79</v>
      </c>
      <c r="AS284" t="s">
        <v>57</v>
      </c>
      <c r="AT284" t="s">
        <v>147</v>
      </c>
      <c r="AU284" t="s">
        <v>258</v>
      </c>
      <c r="AV284" t="s">
        <v>175</v>
      </c>
      <c r="AW284" t="s">
        <v>151</v>
      </c>
      <c r="AX284" t="s">
        <v>301</v>
      </c>
      <c r="AY284" t="s">
        <v>2104</v>
      </c>
    </row>
    <row r="285" spans="1:51" hidden="1" x14ac:dyDescent="0.3">
      <c r="A285" t="s">
        <v>2105</v>
      </c>
      <c r="B285" t="s">
        <v>2106</v>
      </c>
      <c r="C285" s="1" t="str">
        <f t="shared" si="38"/>
        <v>21:0868</v>
      </c>
      <c r="D285" s="1" t="str">
        <f t="shared" si="39"/>
        <v>21:0245</v>
      </c>
      <c r="E285" t="s">
        <v>2080</v>
      </c>
      <c r="F285" t="s">
        <v>2107</v>
      </c>
      <c r="H285">
        <v>75.786444700000004</v>
      </c>
      <c r="I285">
        <v>-102.6330155</v>
      </c>
      <c r="J285" s="1" t="str">
        <f t="shared" si="40"/>
        <v>NGR bulk stream sediment</v>
      </c>
      <c r="K285" s="1" t="str">
        <f t="shared" si="41"/>
        <v>-230 mesh (63 µm) (Bathurst Is., 1996)</v>
      </c>
      <c r="L285">
        <v>7</v>
      </c>
      <c r="M285" t="s">
        <v>2108</v>
      </c>
      <c r="N285">
        <v>284</v>
      </c>
      <c r="O285">
        <v>1</v>
      </c>
      <c r="P285" t="s">
        <v>89</v>
      </c>
      <c r="Q285" t="s">
        <v>56</v>
      </c>
      <c r="R285" t="s">
        <v>123</v>
      </c>
      <c r="S285" t="s">
        <v>1433</v>
      </c>
      <c r="T285" t="s">
        <v>169</v>
      </c>
      <c r="U285" t="s">
        <v>64</v>
      </c>
      <c r="V285" t="s">
        <v>75</v>
      </c>
      <c r="W285" t="s">
        <v>92</v>
      </c>
      <c r="X285" t="s">
        <v>60</v>
      </c>
      <c r="Y285" t="s">
        <v>425</v>
      </c>
      <c r="Z285" t="s">
        <v>150</v>
      </c>
      <c r="AA285" t="s">
        <v>64</v>
      </c>
      <c r="AB285" t="s">
        <v>56</v>
      </c>
      <c r="AC285" t="s">
        <v>64</v>
      </c>
      <c r="AD285" t="s">
        <v>297</v>
      </c>
      <c r="AE285" t="s">
        <v>143</v>
      </c>
      <c r="AF285" t="s">
        <v>210</v>
      </c>
      <c r="AG285" t="s">
        <v>175</v>
      </c>
      <c r="AH285" t="s">
        <v>113</v>
      </c>
      <c r="AI285" t="s">
        <v>70</v>
      </c>
      <c r="AJ285" t="s">
        <v>1435</v>
      </c>
      <c r="AK285" t="s">
        <v>72</v>
      </c>
      <c r="AL285" t="s">
        <v>73</v>
      </c>
      <c r="AM285" t="s">
        <v>75</v>
      </c>
      <c r="AN285" t="s">
        <v>173</v>
      </c>
      <c r="AO285" t="s">
        <v>64</v>
      </c>
      <c r="AP285" t="s">
        <v>1778</v>
      </c>
      <c r="AQ285" t="s">
        <v>80</v>
      </c>
      <c r="AR285" t="s">
        <v>351</v>
      </c>
      <c r="AS285" t="s">
        <v>160</v>
      </c>
      <c r="AT285" t="s">
        <v>242</v>
      </c>
      <c r="AU285" t="s">
        <v>271</v>
      </c>
      <c r="AV285" t="s">
        <v>174</v>
      </c>
      <c r="AW285" t="s">
        <v>299</v>
      </c>
      <c r="AX285" t="s">
        <v>950</v>
      </c>
      <c r="AY285" t="s">
        <v>2109</v>
      </c>
    </row>
    <row r="286" spans="1:51" hidden="1" x14ac:dyDescent="0.3">
      <c r="A286" t="s">
        <v>2110</v>
      </c>
      <c r="B286" t="s">
        <v>2111</v>
      </c>
      <c r="C286" s="1" t="str">
        <f t="shared" si="38"/>
        <v>21:0868</v>
      </c>
      <c r="D286" s="1" t="str">
        <f t="shared" si="39"/>
        <v>21:0245</v>
      </c>
      <c r="E286" t="s">
        <v>2112</v>
      </c>
      <c r="F286" t="s">
        <v>2113</v>
      </c>
      <c r="H286">
        <v>75.670245699999995</v>
      </c>
      <c r="I286">
        <v>-102.65828190000001</v>
      </c>
      <c r="J286" s="1" t="str">
        <f t="shared" si="40"/>
        <v>NGR bulk stream sediment</v>
      </c>
      <c r="K286" s="1" t="str">
        <f t="shared" si="41"/>
        <v>-230 mesh (63 µm) (Bathurst Is., 1996)</v>
      </c>
      <c r="L286">
        <v>7</v>
      </c>
      <c r="M286" t="s">
        <v>1466</v>
      </c>
      <c r="N286">
        <v>285</v>
      </c>
      <c r="O286">
        <v>1</v>
      </c>
      <c r="P286" t="s">
        <v>89</v>
      </c>
      <c r="Q286" t="s">
        <v>56</v>
      </c>
      <c r="R286" t="s">
        <v>93</v>
      </c>
      <c r="S286" t="s">
        <v>1124</v>
      </c>
      <c r="T286" t="s">
        <v>151</v>
      </c>
      <c r="U286" t="s">
        <v>64</v>
      </c>
      <c r="V286" t="s">
        <v>254</v>
      </c>
      <c r="W286" t="s">
        <v>401</v>
      </c>
      <c r="X286" t="s">
        <v>91</v>
      </c>
      <c r="Y286" t="s">
        <v>936</v>
      </c>
      <c r="Z286" t="s">
        <v>113</v>
      </c>
      <c r="AA286" t="s">
        <v>64</v>
      </c>
      <c r="AB286" t="s">
        <v>56</v>
      </c>
      <c r="AC286" t="s">
        <v>64</v>
      </c>
      <c r="AD286" t="s">
        <v>793</v>
      </c>
      <c r="AE286" t="s">
        <v>143</v>
      </c>
      <c r="AF286" t="s">
        <v>324</v>
      </c>
      <c r="AG286" t="s">
        <v>152</v>
      </c>
      <c r="AH286" t="s">
        <v>185</v>
      </c>
      <c r="AI286" t="s">
        <v>70</v>
      </c>
      <c r="AJ286" t="s">
        <v>1435</v>
      </c>
      <c r="AK286" t="s">
        <v>72</v>
      </c>
      <c r="AL286" t="s">
        <v>73</v>
      </c>
      <c r="AM286" t="s">
        <v>150</v>
      </c>
      <c r="AN286" t="s">
        <v>145</v>
      </c>
      <c r="AO286" t="s">
        <v>64</v>
      </c>
      <c r="AP286" t="s">
        <v>2114</v>
      </c>
      <c r="AQ286" t="s">
        <v>288</v>
      </c>
      <c r="AR286" t="s">
        <v>192</v>
      </c>
      <c r="AS286" t="s">
        <v>160</v>
      </c>
      <c r="AT286" t="s">
        <v>265</v>
      </c>
      <c r="AU286" t="s">
        <v>130</v>
      </c>
      <c r="AV286" t="s">
        <v>174</v>
      </c>
      <c r="AW286" t="s">
        <v>231</v>
      </c>
      <c r="AX286" t="s">
        <v>459</v>
      </c>
      <c r="AY286" t="s">
        <v>2115</v>
      </c>
    </row>
    <row r="287" spans="1:51" hidden="1" x14ac:dyDescent="0.3">
      <c r="A287" t="s">
        <v>2116</v>
      </c>
      <c r="B287" t="s">
        <v>2117</v>
      </c>
      <c r="C287" s="1" t="str">
        <f t="shared" si="38"/>
        <v>21:0868</v>
      </c>
      <c r="D287" s="1" t="str">
        <f t="shared" si="39"/>
        <v>21:0245</v>
      </c>
      <c r="E287" t="s">
        <v>2118</v>
      </c>
      <c r="F287" t="s">
        <v>2119</v>
      </c>
      <c r="H287">
        <v>75.633249199999995</v>
      </c>
      <c r="I287">
        <v>-102.6621811</v>
      </c>
      <c r="J287" s="1" t="str">
        <f t="shared" si="40"/>
        <v>NGR bulk stream sediment</v>
      </c>
      <c r="K287" s="1" t="str">
        <f t="shared" si="41"/>
        <v>-230 mesh (63 µm) (Bathurst Is., 1996)</v>
      </c>
      <c r="L287">
        <v>7</v>
      </c>
      <c r="M287" t="s">
        <v>1485</v>
      </c>
      <c r="N287">
        <v>286</v>
      </c>
      <c r="O287">
        <v>1</v>
      </c>
      <c r="P287" t="s">
        <v>60</v>
      </c>
      <c r="Q287" t="s">
        <v>56</v>
      </c>
      <c r="R287" t="s">
        <v>271</v>
      </c>
      <c r="S287" t="s">
        <v>188</v>
      </c>
      <c r="T287" t="s">
        <v>81</v>
      </c>
      <c r="U287" t="s">
        <v>64</v>
      </c>
      <c r="V287" t="s">
        <v>60</v>
      </c>
      <c r="W287" t="s">
        <v>124</v>
      </c>
      <c r="X287" t="s">
        <v>64</v>
      </c>
      <c r="Y287" t="s">
        <v>276</v>
      </c>
      <c r="Z287" t="s">
        <v>163</v>
      </c>
      <c r="AA287" t="s">
        <v>64</v>
      </c>
      <c r="AB287" t="s">
        <v>56</v>
      </c>
      <c r="AC287" t="s">
        <v>64</v>
      </c>
      <c r="AD287" t="s">
        <v>1644</v>
      </c>
      <c r="AE287" t="s">
        <v>143</v>
      </c>
      <c r="AF287" t="s">
        <v>1442</v>
      </c>
      <c r="AG287" t="s">
        <v>144</v>
      </c>
      <c r="AH287" t="s">
        <v>592</v>
      </c>
      <c r="AI287" t="s">
        <v>70</v>
      </c>
      <c r="AJ287" t="s">
        <v>1435</v>
      </c>
      <c r="AK287" t="s">
        <v>72</v>
      </c>
      <c r="AL287" t="s">
        <v>130</v>
      </c>
      <c r="AM287" t="s">
        <v>94</v>
      </c>
      <c r="AN287" t="s">
        <v>176</v>
      </c>
      <c r="AO287" t="s">
        <v>64</v>
      </c>
      <c r="AP287" t="s">
        <v>369</v>
      </c>
      <c r="AQ287" t="s">
        <v>105</v>
      </c>
      <c r="AR287" t="s">
        <v>172</v>
      </c>
      <c r="AS287" t="s">
        <v>149</v>
      </c>
      <c r="AT287" t="s">
        <v>358</v>
      </c>
      <c r="AU287" t="s">
        <v>152</v>
      </c>
      <c r="AV287" t="s">
        <v>175</v>
      </c>
      <c r="AW287" t="s">
        <v>176</v>
      </c>
      <c r="AX287" t="s">
        <v>177</v>
      </c>
      <c r="AY287" t="s">
        <v>2120</v>
      </c>
    </row>
    <row r="288" spans="1:51" hidden="1" x14ac:dyDescent="0.3">
      <c r="A288" t="s">
        <v>2121</v>
      </c>
      <c r="B288" t="s">
        <v>2122</v>
      </c>
      <c r="C288" s="1" t="str">
        <f t="shared" si="38"/>
        <v>21:0868</v>
      </c>
      <c r="D288" s="1" t="str">
        <f t="shared" si="39"/>
        <v>21:0245</v>
      </c>
      <c r="E288" t="s">
        <v>2123</v>
      </c>
      <c r="F288" t="s">
        <v>2124</v>
      </c>
      <c r="H288">
        <v>75.657505200000003</v>
      </c>
      <c r="I288">
        <v>-102.3165924</v>
      </c>
      <c r="J288" s="1" t="str">
        <f t="shared" si="40"/>
        <v>NGR bulk stream sediment</v>
      </c>
      <c r="K288" s="1" t="str">
        <f t="shared" si="41"/>
        <v>-230 mesh (63 µm) (Bathurst Is., 1996)</v>
      </c>
      <c r="L288">
        <v>7</v>
      </c>
      <c r="M288" t="s">
        <v>1492</v>
      </c>
      <c r="N288">
        <v>287</v>
      </c>
      <c r="O288">
        <v>1</v>
      </c>
      <c r="P288" t="s">
        <v>89</v>
      </c>
      <c r="Q288" t="s">
        <v>56</v>
      </c>
      <c r="R288" t="s">
        <v>101</v>
      </c>
      <c r="S288" t="s">
        <v>404</v>
      </c>
      <c r="T288" t="s">
        <v>125</v>
      </c>
      <c r="U288" t="s">
        <v>64</v>
      </c>
      <c r="V288" t="s">
        <v>185</v>
      </c>
      <c r="W288" t="s">
        <v>67</v>
      </c>
      <c r="X288" t="s">
        <v>60</v>
      </c>
      <c r="Y288" t="s">
        <v>2125</v>
      </c>
      <c r="Z288" t="s">
        <v>75</v>
      </c>
      <c r="AA288" t="s">
        <v>64</v>
      </c>
      <c r="AB288" t="s">
        <v>56</v>
      </c>
      <c r="AC288" t="s">
        <v>64</v>
      </c>
      <c r="AD288" t="s">
        <v>405</v>
      </c>
      <c r="AE288" t="s">
        <v>143</v>
      </c>
      <c r="AF288" t="s">
        <v>342</v>
      </c>
      <c r="AG288" t="s">
        <v>167</v>
      </c>
      <c r="AH288" t="s">
        <v>282</v>
      </c>
      <c r="AI288" t="s">
        <v>70</v>
      </c>
      <c r="AJ288" t="s">
        <v>1435</v>
      </c>
      <c r="AK288" t="s">
        <v>72</v>
      </c>
      <c r="AL288" t="s">
        <v>73</v>
      </c>
      <c r="AM288" t="s">
        <v>150</v>
      </c>
      <c r="AN288" t="s">
        <v>125</v>
      </c>
      <c r="AO288" t="s">
        <v>271</v>
      </c>
      <c r="AP288" t="s">
        <v>369</v>
      </c>
      <c r="AQ288" t="s">
        <v>204</v>
      </c>
      <c r="AR288" t="s">
        <v>918</v>
      </c>
      <c r="AS288" t="s">
        <v>103</v>
      </c>
      <c r="AT288" t="s">
        <v>118</v>
      </c>
      <c r="AU288" t="s">
        <v>130</v>
      </c>
      <c r="AV288" t="s">
        <v>258</v>
      </c>
      <c r="AW288" t="s">
        <v>126</v>
      </c>
      <c r="AX288" t="s">
        <v>245</v>
      </c>
      <c r="AY288" t="s">
        <v>2126</v>
      </c>
    </row>
    <row r="289" spans="1:51" hidden="1" x14ac:dyDescent="0.3">
      <c r="A289" t="s">
        <v>2127</v>
      </c>
      <c r="B289" t="s">
        <v>2128</v>
      </c>
      <c r="C289" s="1" t="str">
        <f t="shared" si="38"/>
        <v>21:0868</v>
      </c>
      <c r="D289" s="1" t="str">
        <f t="shared" si="39"/>
        <v>21:0245</v>
      </c>
      <c r="E289" t="s">
        <v>2129</v>
      </c>
      <c r="F289" t="s">
        <v>2130</v>
      </c>
      <c r="H289">
        <v>75.693460400000006</v>
      </c>
      <c r="I289">
        <v>-102.3710488</v>
      </c>
      <c r="J289" s="1" t="str">
        <f t="shared" si="40"/>
        <v>NGR bulk stream sediment</v>
      </c>
      <c r="K289" s="1" t="str">
        <f t="shared" si="41"/>
        <v>-230 mesh (63 µm) (Bathurst Is., 1996)</v>
      </c>
      <c r="L289">
        <v>7</v>
      </c>
      <c r="M289" t="s">
        <v>1498</v>
      </c>
      <c r="N289">
        <v>288</v>
      </c>
      <c r="O289">
        <v>1</v>
      </c>
      <c r="P289" t="s">
        <v>89</v>
      </c>
      <c r="Q289" t="s">
        <v>56</v>
      </c>
      <c r="R289" t="s">
        <v>106</v>
      </c>
      <c r="S289" t="s">
        <v>1532</v>
      </c>
      <c r="T289" t="s">
        <v>76</v>
      </c>
      <c r="U289" t="s">
        <v>64</v>
      </c>
      <c r="V289" t="s">
        <v>94</v>
      </c>
      <c r="W289" t="s">
        <v>59</v>
      </c>
      <c r="X289" t="s">
        <v>60</v>
      </c>
      <c r="Y289" t="s">
        <v>1007</v>
      </c>
      <c r="Z289" t="s">
        <v>55</v>
      </c>
      <c r="AA289" t="s">
        <v>64</v>
      </c>
      <c r="AB289" t="s">
        <v>56</v>
      </c>
      <c r="AC289" t="s">
        <v>64</v>
      </c>
      <c r="AD289" t="s">
        <v>780</v>
      </c>
      <c r="AE289" t="s">
        <v>143</v>
      </c>
      <c r="AF289" t="s">
        <v>382</v>
      </c>
      <c r="AG289" t="s">
        <v>144</v>
      </c>
      <c r="AH289" t="s">
        <v>118</v>
      </c>
      <c r="AI289" t="s">
        <v>91</v>
      </c>
      <c r="AJ289" t="s">
        <v>1435</v>
      </c>
      <c r="AK289" t="s">
        <v>72</v>
      </c>
      <c r="AL289" t="s">
        <v>258</v>
      </c>
      <c r="AM289" t="s">
        <v>211</v>
      </c>
      <c r="AN289" t="s">
        <v>91</v>
      </c>
      <c r="AO289" t="s">
        <v>64</v>
      </c>
      <c r="AP289" t="s">
        <v>298</v>
      </c>
      <c r="AQ289" t="s">
        <v>204</v>
      </c>
      <c r="AR289" t="s">
        <v>772</v>
      </c>
      <c r="AS289" t="s">
        <v>160</v>
      </c>
      <c r="AT289" t="s">
        <v>313</v>
      </c>
      <c r="AU289" t="s">
        <v>271</v>
      </c>
      <c r="AV289" t="s">
        <v>174</v>
      </c>
      <c r="AW289" t="s">
        <v>123</v>
      </c>
      <c r="AX289" t="s">
        <v>107</v>
      </c>
      <c r="AY289" t="s">
        <v>2131</v>
      </c>
    </row>
    <row r="290" spans="1:51" hidden="1" x14ac:dyDescent="0.3">
      <c r="A290" t="s">
        <v>2132</v>
      </c>
      <c r="B290" t="s">
        <v>2133</v>
      </c>
      <c r="C290" s="1" t="str">
        <f t="shared" si="38"/>
        <v>21:0868</v>
      </c>
      <c r="D290" s="1" t="str">
        <f t="shared" si="39"/>
        <v>21:0245</v>
      </c>
      <c r="E290" t="s">
        <v>2134</v>
      </c>
      <c r="F290" t="s">
        <v>2135</v>
      </c>
      <c r="H290">
        <v>75.7056003</v>
      </c>
      <c r="I290">
        <v>-102.4722991</v>
      </c>
      <c r="J290" s="1" t="str">
        <f t="shared" si="40"/>
        <v>NGR bulk stream sediment</v>
      </c>
      <c r="K290" s="1" t="str">
        <f t="shared" si="41"/>
        <v>-230 mesh (63 µm) (Bathurst Is., 1996)</v>
      </c>
      <c r="L290">
        <v>7</v>
      </c>
      <c r="M290" t="s">
        <v>1504</v>
      </c>
      <c r="N290">
        <v>289</v>
      </c>
      <c r="O290">
        <v>1</v>
      </c>
      <c r="P290" t="s">
        <v>76</v>
      </c>
      <c r="Q290" t="s">
        <v>56</v>
      </c>
      <c r="R290" t="s">
        <v>126</v>
      </c>
      <c r="S290" t="s">
        <v>1046</v>
      </c>
      <c r="T290" t="s">
        <v>129</v>
      </c>
      <c r="U290" t="s">
        <v>64</v>
      </c>
      <c r="V290" t="s">
        <v>75</v>
      </c>
      <c r="W290" t="s">
        <v>343</v>
      </c>
      <c r="X290" t="s">
        <v>60</v>
      </c>
      <c r="Y290" t="s">
        <v>2136</v>
      </c>
      <c r="Z290" t="s">
        <v>105</v>
      </c>
      <c r="AA290" t="s">
        <v>64</v>
      </c>
      <c r="AB290" t="s">
        <v>56</v>
      </c>
      <c r="AC290" t="s">
        <v>64</v>
      </c>
      <c r="AD290" t="s">
        <v>817</v>
      </c>
      <c r="AE290" t="s">
        <v>143</v>
      </c>
      <c r="AF290" t="s">
        <v>104</v>
      </c>
      <c r="AG290" t="s">
        <v>167</v>
      </c>
      <c r="AH290" t="s">
        <v>334</v>
      </c>
      <c r="AI290" t="s">
        <v>70</v>
      </c>
      <c r="AJ290" t="s">
        <v>1435</v>
      </c>
      <c r="AK290" t="s">
        <v>72</v>
      </c>
      <c r="AL290" t="s">
        <v>73</v>
      </c>
      <c r="AM290" t="s">
        <v>69</v>
      </c>
      <c r="AN290" t="s">
        <v>173</v>
      </c>
      <c r="AO290" t="s">
        <v>64</v>
      </c>
      <c r="AP290" t="s">
        <v>412</v>
      </c>
      <c r="AQ290" t="s">
        <v>607</v>
      </c>
      <c r="AR290" t="s">
        <v>266</v>
      </c>
      <c r="AS290" t="s">
        <v>288</v>
      </c>
      <c r="AT290" t="s">
        <v>100</v>
      </c>
      <c r="AU290" t="s">
        <v>81</v>
      </c>
      <c r="AV290" t="s">
        <v>258</v>
      </c>
      <c r="AW290" t="s">
        <v>173</v>
      </c>
      <c r="AX290" t="s">
        <v>152</v>
      </c>
      <c r="AY290" t="s">
        <v>2137</v>
      </c>
    </row>
    <row r="291" spans="1:51" hidden="1" x14ac:dyDescent="0.3">
      <c r="A291" t="s">
        <v>2138</v>
      </c>
      <c r="B291" t="s">
        <v>2139</v>
      </c>
      <c r="C291" s="1" t="str">
        <f t="shared" si="38"/>
        <v>21:0868</v>
      </c>
      <c r="D291" s="1" t="str">
        <f>HYPERLINK("http://geochem.nrcan.gc.ca/cdogs/content/svy/svy_e.htm", "")</f>
        <v/>
      </c>
      <c r="G291" s="1" t="str">
        <f>HYPERLINK("http://geochem.nrcan.gc.ca/cdogs/content/cr_/cr_00261_e.htm", "261")</f>
        <v>261</v>
      </c>
      <c r="J291" t="s">
        <v>1529</v>
      </c>
      <c r="K291" t="s">
        <v>1530</v>
      </c>
      <c r="L291">
        <v>7</v>
      </c>
      <c r="M291" t="s">
        <v>1531</v>
      </c>
      <c r="N291">
        <v>290</v>
      </c>
      <c r="O291">
        <v>8</v>
      </c>
      <c r="P291" t="s">
        <v>190</v>
      </c>
      <c r="Q291" t="s">
        <v>56</v>
      </c>
      <c r="R291" t="s">
        <v>69</v>
      </c>
      <c r="S291" t="s">
        <v>1419</v>
      </c>
      <c r="T291" t="s">
        <v>73</v>
      </c>
      <c r="U291" t="s">
        <v>91</v>
      </c>
      <c r="V291" t="s">
        <v>288</v>
      </c>
      <c r="W291" t="s">
        <v>1124</v>
      </c>
      <c r="X291" t="s">
        <v>118</v>
      </c>
      <c r="Y291" t="s">
        <v>1023</v>
      </c>
      <c r="Z291" t="s">
        <v>118</v>
      </c>
      <c r="AA291" t="s">
        <v>64</v>
      </c>
      <c r="AB291" t="s">
        <v>56</v>
      </c>
      <c r="AC291" t="s">
        <v>64</v>
      </c>
      <c r="AD291" t="s">
        <v>2140</v>
      </c>
      <c r="AE291" t="s">
        <v>1433</v>
      </c>
      <c r="AF291" t="s">
        <v>209</v>
      </c>
      <c r="AG291" t="s">
        <v>130</v>
      </c>
      <c r="AH291" t="s">
        <v>149</v>
      </c>
      <c r="AI291" t="s">
        <v>70</v>
      </c>
      <c r="AJ291" t="s">
        <v>1435</v>
      </c>
      <c r="AK291" t="s">
        <v>72</v>
      </c>
      <c r="AL291" t="s">
        <v>130</v>
      </c>
      <c r="AM291" t="s">
        <v>75</v>
      </c>
      <c r="AN291" t="s">
        <v>173</v>
      </c>
      <c r="AO291" t="s">
        <v>94</v>
      </c>
      <c r="AP291" t="s">
        <v>1746</v>
      </c>
      <c r="AQ291" t="s">
        <v>357</v>
      </c>
      <c r="AR291" t="s">
        <v>289</v>
      </c>
      <c r="AS291" t="s">
        <v>57</v>
      </c>
      <c r="AT291" t="s">
        <v>265</v>
      </c>
      <c r="AU291" t="s">
        <v>174</v>
      </c>
      <c r="AV291" t="s">
        <v>230</v>
      </c>
      <c r="AW291" t="s">
        <v>173</v>
      </c>
      <c r="AX291" t="s">
        <v>1001</v>
      </c>
      <c r="AY291" t="s">
        <v>2141</v>
      </c>
    </row>
    <row r="292" spans="1:51" hidden="1" x14ac:dyDescent="0.3">
      <c r="A292" t="s">
        <v>2142</v>
      </c>
      <c r="B292" t="s">
        <v>2143</v>
      </c>
      <c r="C292" s="1" t="str">
        <f t="shared" si="38"/>
        <v>21:0868</v>
      </c>
      <c r="D292" s="1" t="str">
        <f t="shared" ref="D292:D306" si="42">HYPERLINK("http://geochem.nrcan.gc.ca/cdogs/content/svy/svy210245_e.htm", "21:0245")</f>
        <v>21:0245</v>
      </c>
      <c r="E292" t="s">
        <v>2144</v>
      </c>
      <c r="F292" t="s">
        <v>2145</v>
      </c>
      <c r="H292">
        <v>75.7212301</v>
      </c>
      <c r="I292">
        <v>-102.38823859999999</v>
      </c>
      <c r="J292" s="1" t="str">
        <f t="shared" ref="J292:J306" si="43">HYPERLINK("http://geochem.nrcan.gc.ca/cdogs/content/kwd/kwd020030_e.htm", "NGR bulk stream sediment")</f>
        <v>NGR bulk stream sediment</v>
      </c>
      <c r="K292" s="1" t="str">
        <f t="shared" ref="K292:K306" si="44">HYPERLINK("http://geochem.nrcan.gc.ca/cdogs/content/kwd/kwd080098_e.htm", "-230 mesh (63 µm) (Bathurst Is., 1996)")</f>
        <v>-230 mesh (63 µm) (Bathurst Is., 1996)</v>
      </c>
      <c r="L292">
        <v>7</v>
      </c>
      <c r="M292" t="s">
        <v>1511</v>
      </c>
      <c r="N292">
        <v>291</v>
      </c>
      <c r="O292">
        <v>1</v>
      </c>
      <c r="P292" t="s">
        <v>89</v>
      </c>
      <c r="Q292" t="s">
        <v>56</v>
      </c>
      <c r="R292" t="s">
        <v>225</v>
      </c>
      <c r="S292" t="s">
        <v>581</v>
      </c>
      <c r="T292" t="s">
        <v>176</v>
      </c>
      <c r="U292" t="s">
        <v>64</v>
      </c>
      <c r="V292" t="s">
        <v>63</v>
      </c>
      <c r="W292" t="s">
        <v>370</v>
      </c>
      <c r="X292" t="s">
        <v>271</v>
      </c>
      <c r="Y292" t="s">
        <v>1973</v>
      </c>
      <c r="Z292" t="s">
        <v>99</v>
      </c>
      <c r="AA292" t="s">
        <v>64</v>
      </c>
      <c r="AB292" t="s">
        <v>56</v>
      </c>
      <c r="AC292" t="s">
        <v>64</v>
      </c>
      <c r="AD292" t="s">
        <v>817</v>
      </c>
      <c r="AE292" t="s">
        <v>312</v>
      </c>
      <c r="AF292" t="s">
        <v>311</v>
      </c>
      <c r="AG292" t="s">
        <v>167</v>
      </c>
      <c r="AH292" t="s">
        <v>309</v>
      </c>
      <c r="AI292" t="s">
        <v>70</v>
      </c>
      <c r="AJ292" t="s">
        <v>1435</v>
      </c>
      <c r="AK292" t="s">
        <v>72</v>
      </c>
      <c r="AL292" t="s">
        <v>174</v>
      </c>
      <c r="AM292" t="s">
        <v>226</v>
      </c>
      <c r="AN292" t="s">
        <v>176</v>
      </c>
      <c r="AO292" t="s">
        <v>64</v>
      </c>
      <c r="AP292" t="s">
        <v>67</v>
      </c>
      <c r="AQ292" t="s">
        <v>160</v>
      </c>
      <c r="AR292" t="s">
        <v>128</v>
      </c>
      <c r="AS292" t="s">
        <v>336</v>
      </c>
      <c r="AT292" t="s">
        <v>592</v>
      </c>
      <c r="AU292" t="s">
        <v>174</v>
      </c>
      <c r="AV292" t="s">
        <v>152</v>
      </c>
      <c r="AW292" t="s">
        <v>125</v>
      </c>
      <c r="AX292" t="s">
        <v>531</v>
      </c>
      <c r="AY292" t="s">
        <v>741</v>
      </c>
    </row>
    <row r="293" spans="1:51" hidden="1" x14ac:dyDescent="0.3">
      <c r="A293" t="s">
        <v>2146</v>
      </c>
      <c r="B293" t="s">
        <v>2147</v>
      </c>
      <c r="C293" s="1" t="str">
        <f t="shared" si="38"/>
        <v>21:0868</v>
      </c>
      <c r="D293" s="1" t="str">
        <f t="shared" si="42"/>
        <v>21:0245</v>
      </c>
      <c r="E293" t="s">
        <v>2148</v>
      </c>
      <c r="F293" t="s">
        <v>2149</v>
      </c>
      <c r="H293">
        <v>75.697303300000002</v>
      </c>
      <c r="I293">
        <v>-102.1560094</v>
      </c>
      <c r="J293" s="1" t="str">
        <f t="shared" si="43"/>
        <v>NGR bulk stream sediment</v>
      </c>
      <c r="K293" s="1" t="str">
        <f t="shared" si="44"/>
        <v>-230 mesh (63 µm) (Bathurst Is., 1996)</v>
      </c>
      <c r="L293">
        <v>7</v>
      </c>
      <c r="M293" t="s">
        <v>1518</v>
      </c>
      <c r="N293">
        <v>292</v>
      </c>
      <c r="O293">
        <v>1</v>
      </c>
      <c r="P293" t="s">
        <v>89</v>
      </c>
      <c r="Q293" t="s">
        <v>56</v>
      </c>
      <c r="R293" t="s">
        <v>173</v>
      </c>
      <c r="S293" t="s">
        <v>809</v>
      </c>
      <c r="T293" t="s">
        <v>212</v>
      </c>
      <c r="U293" t="s">
        <v>91</v>
      </c>
      <c r="V293" t="s">
        <v>150</v>
      </c>
      <c r="W293" t="s">
        <v>209</v>
      </c>
      <c r="X293" t="s">
        <v>91</v>
      </c>
      <c r="Y293" t="s">
        <v>1825</v>
      </c>
      <c r="Z293" t="s">
        <v>99</v>
      </c>
      <c r="AA293" t="s">
        <v>64</v>
      </c>
      <c r="AB293" t="s">
        <v>56</v>
      </c>
      <c r="AC293" t="s">
        <v>64</v>
      </c>
      <c r="AD293" t="s">
        <v>530</v>
      </c>
      <c r="AE293" t="s">
        <v>143</v>
      </c>
      <c r="AF293" t="s">
        <v>209</v>
      </c>
      <c r="AG293" t="s">
        <v>167</v>
      </c>
      <c r="AH293" t="s">
        <v>555</v>
      </c>
      <c r="AI293" t="s">
        <v>70</v>
      </c>
      <c r="AJ293" t="s">
        <v>1435</v>
      </c>
      <c r="AK293" t="s">
        <v>72</v>
      </c>
      <c r="AL293" t="s">
        <v>73</v>
      </c>
      <c r="AM293" t="s">
        <v>99</v>
      </c>
      <c r="AN293" t="s">
        <v>91</v>
      </c>
      <c r="AO293" t="s">
        <v>64</v>
      </c>
      <c r="AP293" t="s">
        <v>438</v>
      </c>
      <c r="AQ293" t="s">
        <v>193</v>
      </c>
      <c r="AR293" t="s">
        <v>116</v>
      </c>
      <c r="AS293" t="s">
        <v>288</v>
      </c>
      <c r="AT293" t="s">
        <v>300</v>
      </c>
      <c r="AU293" t="s">
        <v>488</v>
      </c>
      <c r="AV293" t="s">
        <v>130</v>
      </c>
      <c r="AW293" t="s">
        <v>147</v>
      </c>
      <c r="AX293" t="s">
        <v>704</v>
      </c>
      <c r="AY293" t="s">
        <v>2150</v>
      </c>
    </row>
    <row r="294" spans="1:51" hidden="1" x14ac:dyDescent="0.3">
      <c r="A294" t="s">
        <v>2151</v>
      </c>
      <c r="B294" t="s">
        <v>2152</v>
      </c>
      <c r="C294" s="1" t="str">
        <f t="shared" si="38"/>
        <v>21:0868</v>
      </c>
      <c r="D294" s="1" t="str">
        <f t="shared" si="42"/>
        <v>21:0245</v>
      </c>
      <c r="E294" t="s">
        <v>2153</v>
      </c>
      <c r="F294" t="s">
        <v>2154</v>
      </c>
      <c r="H294">
        <v>75.682285300000004</v>
      </c>
      <c r="I294">
        <v>-102.0232039</v>
      </c>
      <c r="J294" s="1" t="str">
        <f t="shared" si="43"/>
        <v>NGR bulk stream sediment</v>
      </c>
      <c r="K294" s="1" t="str">
        <f t="shared" si="44"/>
        <v>-230 mesh (63 µm) (Bathurst Is., 1996)</v>
      </c>
      <c r="L294">
        <v>7</v>
      </c>
      <c r="M294" t="s">
        <v>1524</v>
      </c>
      <c r="N294">
        <v>293</v>
      </c>
      <c r="O294">
        <v>1</v>
      </c>
      <c r="P294" t="s">
        <v>89</v>
      </c>
      <c r="Q294" t="s">
        <v>56</v>
      </c>
      <c r="R294" t="s">
        <v>256</v>
      </c>
      <c r="S294" t="s">
        <v>1175</v>
      </c>
      <c r="T294" t="s">
        <v>151</v>
      </c>
      <c r="U294" t="s">
        <v>271</v>
      </c>
      <c r="V294" t="s">
        <v>150</v>
      </c>
      <c r="W294" t="s">
        <v>351</v>
      </c>
      <c r="X294" t="s">
        <v>91</v>
      </c>
      <c r="Y294" t="s">
        <v>2155</v>
      </c>
      <c r="Z294" t="s">
        <v>254</v>
      </c>
      <c r="AA294" t="s">
        <v>64</v>
      </c>
      <c r="AB294" t="s">
        <v>56</v>
      </c>
      <c r="AC294" t="s">
        <v>60</v>
      </c>
      <c r="AD294" t="s">
        <v>950</v>
      </c>
      <c r="AE294" t="s">
        <v>2156</v>
      </c>
      <c r="AF294" t="s">
        <v>447</v>
      </c>
      <c r="AG294" t="s">
        <v>167</v>
      </c>
      <c r="AH294" t="s">
        <v>423</v>
      </c>
      <c r="AI294" t="s">
        <v>70</v>
      </c>
      <c r="AJ294" t="s">
        <v>1435</v>
      </c>
      <c r="AK294" t="s">
        <v>72</v>
      </c>
      <c r="AL294" t="s">
        <v>73</v>
      </c>
      <c r="AM294" t="s">
        <v>99</v>
      </c>
      <c r="AN294" t="s">
        <v>151</v>
      </c>
      <c r="AO294" t="s">
        <v>64</v>
      </c>
      <c r="AP294" t="s">
        <v>369</v>
      </c>
      <c r="AQ294" t="s">
        <v>193</v>
      </c>
      <c r="AR294" t="s">
        <v>848</v>
      </c>
      <c r="AS294" t="s">
        <v>311</v>
      </c>
      <c r="AT294" t="s">
        <v>207</v>
      </c>
      <c r="AU294" t="s">
        <v>189</v>
      </c>
      <c r="AV294" t="s">
        <v>73</v>
      </c>
      <c r="AW294" t="s">
        <v>173</v>
      </c>
      <c r="AX294" t="s">
        <v>259</v>
      </c>
      <c r="AY294" t="s">
        <v>2157</v>
      </c>
    </row>
    <row r="295" spans="1:51" hidden="1" x14ac:dyDescent="0.3">
      <c r="A295" t="s">
        <v>2158</v>
      </c>
      <c r="B295" t="s">
        <v>2159</v>
      </c>
      <c r="C295" s="1" t="str">
        <f t="shared" si="38"/>
        <v>21:0868</v>
      </c>
      <c r="D295" s="1" t="str">
        <f t="shared" si="42"/>
        <v>21:0245</v>
      </c>
      <c r="E295" t="s">
        <v>2160</v>
      </c>
      <c r="F295" t="s">
        <v>2161</v>
      </c>
      <c r="H295">
        <v>75.678545700000001</v>
      </c>
      <c r="I295">
        <v>-101.9981363</v>
      </c>
      <c r="J295" s="1" t="str">
        <f t="shared" si="43"/>
        <v>NGR bulk stream sediment</v>
      </c>
      <c r="K295" s="1" t="str">
        <f t="shared" si="44"/>
        <v>-230 mesh (63 µm) (Bathurst Is., 1996)</v>
      </c>
      <c r="L295">
        <v>7</v>
      </c>
      <c r="M295" t="s">
        <v>1537</v>
      </c>
      <c r="N295">
        <v>294</v>
      </c>
      <c r="O295">
        <v>1</v>
      </c>
      <c r="P295" t="s">
        <v>89</v>
      </c>
      <c r="Q295" t="s">
        <v>56</v>
      </c>
      <c r="R295" t="s">
        <v>231</v>
      </c>
      <c r="S295" t="s">
        <v>1253</v>
      </c>
      <c r="T295" t="s">
        <v>358</v>
      </c>
      <c r="U295" t="s">
        <v>64</v>
      </c>
      <c r="V295" t="s">
        <v>118</v>
      </c>
      <c r="W295" t="s">
        <v>370</v>
      </c>
      <c r="X295" t="s">
        <v>64</v>
      </c>
      <c r="Y295" t="s">
        <v>81</v>
      </c>
      <c r="Z295" t="s">
        <v>172</v>
      </c>
      <c r="AA295" t="s">
        <v>64</v>
      </c>
      <c r="AB295" t="s">
        <v>56</v>
      </c>
      <c r="AC295" t="s">
        <v>64</v>
      </c>
      <c r="AD295" t="s">
        <v>142</v>
      </c>
      <c r="AE295" t="s">
        <v>711</v>
      </c>
      <c r="AF295" t="s">
        <v>55</v>
      </c>
      <c r="AG295" t="s">
        <v>479</v>
      </c>
      <c r="AH295" t="s">
        <v>309</v>
      </c>
      <c r="AI295" t="s">
        <v>70</v>
      </c>
      <c r="AJ295" t="s">
        <v>1435</v>
      </c>
      <c r="AK295" t="s">
        <v>72</v>
      </c>
      <c r="AL295" t="s">
        <v>73</v>
      </c>
      <c r="AM295" t="s">
        <v>254</v>
      </c>
      <c r="AN295" t="s">
        <v>256</v>
      </c>
      <c r="AO295" t="s">
        <v>64</v>
      </c>
      <c r="AP295" t="s">
        <v>369</v>
      </c>
      <c r="AQ295" t="s">
        <v>356</v>
      </c>
      <c r="AR295" t="s">
        <v>720</v>
      </c>
      <c r="AS295" t="s">
        <v>57</v>
      </c>
      <c r="AT295" t="s">
        <v>82</v>
      </c>
      <c r="AU295" t="s">
        <v>130</v>
      </c>
      <c r="AV295" t="s">
        <v>258</v>
      </c>
      <c r="AW295" t="s">
        <v>256</v>
      </c>
      <c r="AX295" t="s">
        <v>530</v>
      </c>
      <c r="AY295" t="s">
        <v>2162</v>
      </c>
    </row>
    <row r="296" spans="1:51" hidden="1" x14ac:dyDescent="0.3">
      <c r="A296" t="s">
        <v>2163</v>
      </c>
      <c r="B296" t="s">
        <v>2164</v>
      </c>
      <c r="C296" s="1" t="str">
        <f t="shared" si="38"/>
        <v>21:0868</v>
      </c>
      <c r="D296" s="1" t="str">
        <f t="shared" si="42"/>
        <v>21:0245</v>
      </c>
      <c r="E296" t="s">
        <v>2165</v>
      </c>
      <c r="F296" t="s">
        <v>2166</v>
      </c>
      <c r="H296">
        <v>75.650752800000006</v>
      </c>
      <c r="I296">
        <v>-101.95752539999999</v>
      </c>
      <c r="J296" s="1" t="str">
        <f t="shared" si="43"/>
        <v>NGR bulk stream sediment</v>
      </c>
      <c r="K296" s="1" t="str">
        <f t="shared" si="44"/>
        <v>-230 mesh (63 µm) (Bathurst Is., 1996)</v>
      </c>
      <c r="L296">
        <v>7</v>
      </c>
      <c r="M296" t="s">
        <v>1543</v>
      </c>
      <c r="N296">
        <v>295</v>
      </c>
      <c r="O296">
        <v>1</v>
      </c>
      <c r="P296" t="s">
        <v>89</v>
      </c>
      <c r="Q296" t="s">
        <v>56</v>
      </c>
      <c r="R296" t="s">
        <v>225</v>
      </c>
      <c r="S296" t="s">
        <v>1159</v>
      </c>
      <c r="T296" t="s">
        <v>125</v>
      </c>
      <c r="U296" t="s">
        <v>64</v>
      </c>
      <c r="V296" t="s">
        <v>113</v>
      </c>
      <c r="W296" t="s">
        <v>343</v>
      </c>
      <c r="X296" t="s">
        <v>64</v>
      </c>
      <c r="Y296" t="s">
        <v>2167</v>
      </c>
      <c r="Z296" t="s">
        <v>80</v>
      </c>
      <c r="AA296" t="s">
        <v>64</v>
      </c>
      <c r="AB296" t="s">
        <v>56</v>
      </c>
      <c r="AC296" t="s">
        <v>64</v>
      </c>
      <c r="AD296" t="s">
        <v>793</v>
      </c>
      <c r="AE296" t="s">
        <v>990</v>
      </c>
      <c r="AF296" t="s">
        <v>274</v>
      </c>
      <c r="AG296" t="s">
        <v>152</v>
      </c>
      <c r="AH296" t="s">
        <v>183</v>
      </c>
      <c r="AI296" t="s">
        <v>70</v>
      </c>
      <c r="AJ296" t="s">
        <v>1435</v>
      </c>
      <c r="AK296" t="s">
        <v>72</v>
      </c>
      <c r="AL296" t="s">
        <v>106</v>
      </c>
      <c r="AM296" t="s">
        <v>69</v>
      </c>
      <c r="AN296" t="s">
        <v>76</v>
      </c>
      <c r="AO296" t="s">
        <v>64</v>
      </c>
      <c r="AP296" t="s">
        <v>369</v>
      </c>
      <c r="AQ296" t="s">
        <v>273</v>
      </c>
      <c r="AR296" t="s">
        <v>438</v>
      </c>
      <c r="AS296" t="s">
        <v>204</v>
      </c>
      <c r="AT296" t="s">
        <v>194</v>
      </c>
      <c r="AU296" t="s">
        <v>130</v>
      </c>
      <c r="AV296" t="s">
        <v>73</v>
      </c>
      <c r="AW296" t="s">
        <v>147</v>
      </c>
      <c r="AX296" t="s">
        <v>684</v>
      </c>
      <c r="AY296" t="s">
        <v>2168</v>
      </c>
    </row>
    <row r="297" spans="1:51" hidden="1" x14ac:dyDescent="0.3">
      <c r="A297" t="s">
        <v>2169</v>
      </c>
      <c r="B297" t="s">
        <v>2170</v>
      </c>
      <c r="C297" s="1" t="str">
        <f t="shared" si="38"/>
        <v>21:0868</v>
      </c>
      <c r="D297" s="1" t="str">
        <f t="shared" si="42"/>
        <v>21:0245</v>
      </c>
      <c r="E297" t="s">
        <v>2171</v>
      </c>
      <c r="F297" t="s">
        <v>2172</v>
      </c>
      <c r="H297">
        <v>75.677458299999998</v>
      </c>
      <c r="I297">
        <v>-101.6941863</v>
      </c>
      <c r="J297" s="1" t="str">
        <f t="shared" si="43"/>
        <v>NGR bulk stream sediment</v>
      </c>
      <c r="K297" s="1" t="str">
        <f t="shared" si="44"/>
        <v>-230 mesh (63 µm) (Bathurst Is., 1996)</v>
      </c>
      <c r="L297">
        <v>7</v>
      </c>
      <c r="M297" t="s">
        <v>1549</v>
      </c>
      <c r="N297">
        <v>296</v>
      </c>
      <c r="O297">
        <v>1</v>
      </c>
      <c r="P297" t="s">
        <v>76</v>
      </c>
      <c r="Q297" t="s">
        <v>56</v>
      </c>
      <c r="R297" t="s">
        <v>169</v>
      </c>
      <c r="S297" t="s">
        <v>1703</v>
      </c>
      <c r="T297" t="s">
        <v>225</v>
      </c>
      <c r="U297" t="s">
        <v>64</v>
      </c>
      <c r="V297" t="s">
        <v>185</v>
      </c>
      <c r="W297" t="s">
        <v>229</v>
      </c>
      <c r="X297" t="s">
        <v>60</v>
      </c>
      <c r="Y297" t="s">
        <v>465</v>
      </c>
      <c r="Z297" t="s">
        <v>63</v>
      </c>
      <c r="AA297" t="s">
        <v>64</v>
      </c>
      <c r="AB297" t="s">
        <v>56</v>
      </c>
      <c r="AC297" t="s">
        <v>64</v>
      </c>
      <c r="AD297" t="s">
        <v>353</v>
      </c>
      <c r="AE297" t="s">
        <v>2173</v>
      </c>
      <c r="AF297" t="s">
        <v>104</v>
      </c>
      <c r="AG297" t="s">
        <v>175</v>
      </c>
      <c r="AH297" t="s">
        <v>446</v>
      </c>
      <c r="AI297" t="s">
        <v>70</v>
      </c>
      <c r="AJ297" t="s">
        <v>1435</v>
      </c>
      <c r="AK297" t="s">
        <v>72</v>
      </c>
      <c r="AL297" t="s">
        <v>73</v>
      </c>
      <c r="AM297" t="s">
        <v>467</v>
      </c>
      <c r="AN297" t="s">
        <v>106</v>
      </c>
      <c r="AO297" t="s">
        <v>64</v>
      </c>
      <c r="AP297" t="s">
        <v>244</v>
      </c>
      <c r="AQ297" t="s">
        <v>103</v>
      </c>
      <c r="AR297" t="s">
        <v>298</v>
      </c>
      <c r="AS297" t="s">
        <v>163</v>
      </c>
      <c r="AT297" t="s">
        <v>173</v>
      </c>
      <c r="AU297" t="s">
        <v>258</v>
      </c>
      <c r="AV297" t="s">
        <v>73</v>
      </c>
      <c r="AW297" t="s">
        <v>176</v>
      </c>
      <c r="AX297" t="s">
        <v>811</v>
      </c>
      <c r="AY297" t="s">
        <v>962</v>
      </c>
    </row>
    <row r="298" spans="1:51" hidden="1" x14ac:dyDescent="0.3">
      <c r="A298" t="s">
        <v>2174</v>
      </c>
      <c r="B298" t="s">
        <v>2175</v>
      </c>
      <c r="C298" s="1" t="str">
        <f t="shared" si="38"/>
        <v>21:0868</v>
      </c>
      <c r="D298" s="1" t="str">
        <f t="shared" si="42"/>
        <v>21:0245</v>
      </c>
      <c r="E298" t="s">
        <v>2176</v>
      </c>
      <c r="F298" t="s">
        <v>2177</v>
      </c>
      <c r="H298">
        <v>75.686157199999997</v>
      </c>
      <c r="I298">
        <v>-101.7118576</v>
      </c>
      <c r="J298" s="1" t="str">
        <f t="shared" si="43"/>
        <v>NGR bulk stream sediment</v>
      </c>
      <c r="K298" s="1" t="str">
        <f t="shared" si="44"/>
        <v>-230 mesh (63 µm) (Bathurst Is., 1996)</v>
      </c>
      <c r="L298">
        <v>7</v>
      </c>
      <c r="M298" t="s">
        <v>1557</v>
      </c>
      <c r="N298">
        <v>297</v>
      </c>
      <c r="O298">
        <v>1</v>
      </c>
      <c r="P298" t="s">
        <v>89</v>
      </c>
      <c r="Q298" t="s">
        <v>56</v>
      </c>
      <c r="R298" t="s">
        <v>580</v>
      </c>
      <c r="S298" t="s">
        <v>369</v>
      </c>
      <c r="T298" t="s">
        <v>73</v>
      </c>
      <c r="U298" t="s">
        <v>64</v>
      </c>
      <c r="V298" t="s">
        <v>76</v>
      </c>
      <c r="W298" t="s">
        <v>208</v>
      </c>
      <c r="X298" t="s">
        <v>64</v>
      </c>
      <c r="Y298" t="s">
        <v>675</v>
      </c>
      <c r="Z298" t="s">
        <v>59</v>
      </c>
      <c r="AA298" t="s">
        <v>64</v>
      </c>
      <c r="AB298" t="s">
        <v>56</v>
      </c>
      <c r="AC298" t="s">
        <v>64</v>
      </c>
      <c r="AD298" t="s">
        <v>740</v>
      </c>
      <c r="AE298" t="s">
        <v>711</v>
      </c>
      <c r="AF298" t="s">
        <v>55</v>
      </c>
      <c r="AG298" t="s">
        <v>167</v>
      </c>
      <c r="AH298" t="s">
        <v>403</v>
      </c>
      <c r="AI298" t="s">
        <v>70</v>
      </c>
      <c r="AJ298" t="s">
        <v>1435</v>
      </c>
      <c r="AK298" t="s">
        <v>622</v>
      </c>
      <c r="AL298" t="s">
        <v>73</v>
      </c>
      <c r="AM298" t="s">
        <v>149</v>
      </c>
      <c r="AN298" t="s">
        <v>242</v>
      </c>
      <c r="AO298" t="s">
        <v>64</v>
      </c>
      <c r="AP298" t="s">
        <v>369</v>
      </c>
      <c r="AQ298" t="s">
        <v>298</v>
      </c>
      <c r="AR298" t="s">
        <v>92</v>
      </c>
      <c r="AS298" t="s">
        <v>399</v>
      </c>
      <c r="AT298" t="s">
        <v>434</v>
      </c>
      <c r="AU298" t="s">
        <v>130</v>
      </c>
      <c r="AV298" t="s">
        <v>258</v>
      </c>
      <c r="AW298" t="s">
        <v>118</v>
      </c>
      <c r="AX298" t="s">
        <v>2178</v>
      </c>
      <c r="AY298" t="s">
        <v>2179</v>
      </c>
    </row>
    <row r="299" spans="1:51" hidden="1" x14ac:dyDescent="0.3">
      <c r="A299" t="s">
        <v>2180</v>
      </c>
      <c r="B299" t="s">
        <v>2181</v>
      </c>
      <c r="C299" s="1" t="str">
        <f t="shared" si="38"/>
        <v>21:0868</v>
      </c>
      <c r="D299" s="1" t="str">
        <f t="shared" si="42"/>
        <v>21:0245</v>
      </c>
      <c r="E299" t="s">
        <v>2182</v>
      </c>
      <c r="F299" t="s">
        <v>2183</v>
      </c>
      <c r="H299">
        <v>75.703031100000004</v>
      </c>
      <c r="I299">
        <v>-102.0153325</v>
      </c>
      <c r="J299" s="1" t="str">
        <f t="shared" si="43"/>
        <v>NGR bulk stream sediment</v>
      </c>
      <c r="K299" s="1" t="str">
        <f t="shared" si="44"/>
        <v>-230 mesh (63 µm) (Bathurst Is., 1996)</v>
      </c>
      <c r="L299">
        <v>7</v>
      </c>
      <c r="M299" t="s">
        <v>2184</v>
      </c>
      <c r="N299">
        <v>298</v>
      </c>
      <c r="O299">
        <v>1</v>
      </c>
      <c r="P299" t="s">
        <v>89</v>
      </c>
      <c r="Q299" t="s">
        <v>56</v>
      </c>
      <c r="R299" t="s">
        <v>358</v>
      </c>
      <c r="S299" t="s">
        <v>1046</v>
      </c>
      <c r="T299" t="s">
        <v>60</v>
      </c>
      <c r="U299" t="s">
        <v>64</v>
      </c>
      <c r="V299" t="s">
        <v>94</v>
      </c>
      <c r="W299" t="s">
        <v>97</v>
      </c>
      <c r="X299" t="s">
        <v>271</v>
      </c>
      <c r="Y299" t="s">
        <v>1007</v>
      </c>
      <c r="Z299" t="s">
        <v>357</v>
      </c>
      <c r="AA299" t="s">
        <v>64</v>
      </c>
      <c r="AB299" t="s">
        <v>56</v>
      </c>
      <c r="AC299" t="s">
        <v>64</v>
      </c>
      <c r="AD299" t="s">
        <v>402</v>
      </c>
      <c r="AE299" t="s">
        <v>2173</v>
      </c>
      <c r="AF299" t="s">
        <v>193</v>
      </c>
      <c r="AG299" t="s">
        <v>144</v>
      </c>
      <c r="AH299" t="s">
        <v>309</v>
      </c>
      <c r="AI299" t="s">
        <v>70</v>
      </c>
      <c r="AJ299" t="s">
        <v>1435</v>
      </c>
      <c r="AK299" t="s">
        <v>72</v>
      </c>
      <c r="AL299" t="s">
        <v>73</v>
      </c>
      <c r="AM299" t="s">
        <v>150</v>
      </c>
      <c r="AN299" t="s">
        <v>123</v>
      </c>
      <c r="AO299" t="s">
        <v>64</v>
      </c>
      <c r="AP299" t="s">
        <v>369</v>
      </c>
      <c r="AQ299" t="s">
        <v>311</v>
      </c>
      <c r="AR299" t="s">
        <v>918</v>
      </c>
      <c r="AS299" t="s">
        <v>140</v>
      </c>
      <c r="AT299" t="s">
        <v>313</v>
      </c>
      <c r="AU299" t="s">
        <v>271</v>
      </c>
      <c r="AV299" t="s">
        <v>152</v>
      </c>
      <c r="AW299" t="s">
        <v>592</v>
      </c>
      <c r="AX299" t="s">
        <v>489</v>
      </c>
      <c r="AY299" t="s">
        <v>2185</v>
      </c>
    </row>
    <row r="300" spans="1:51" hidden="1" x14ac:dyDescent="0.3">
      <c r="A300" t="s">
        <v>2186</v>
      </c>
      <c r="B300" t="s">
        <v>2187</v>
      </c>
      <c r="C300" s="1" t="str">
        <f t="shared" si="38"/>
        <v>21:0868</v>
      </c>
      <c r="D300" s="1" t="str">
        <f t="shared" si="42"/>
        <v>21:0245</v>
      </c>
      <c r="E300" t="s">
        <v>2188</v>
      </c>
      <c r="F300" t="s">
        <v>2189</v>
      </c>
      <c r="H300">
        <v>75.985693499999996</v>
      </c>
      <c r="I300">
        <v>-103.3089238</v>
      </c>
      <c r="J300" s="1" t="str">
        <f t="shared" si="43"/>
        <v>NGR bulk stream sediment</v>
      </c>
      <c r="K300" s="1" t="str">
        <f t="shared" si="44"/>
        <v>-230 mesh (63 µm) (Bathurst Is., 1996)</v>
      </c>
      <c r="L300">
        <v>8</v>
      </c>
      <c r="M300" t="s">
        <v>1432</v>
      </c>
      <c r="N300">
        <v>299</v>
      </c>
      <c r="O300">
        <v>7</v>
      </c>
      <c r="P300" t="s">
        <v>89</v>
      </c>
      <c r="Q300" t="s">
        <v>56</v>
      </c>
      <c r="R300" t="s">
        <v>271</v>
      </c>
      <c r="S300" t="s">
        <v>1532</v>
      </c>
      <c r="T300" t="s">
        <v>125</v>
      </c>
      <c r="U300" t="s">
        <v>64</v>
      </c>
      <c r="V300" t="s">
        <v>118</v>
      </c>
      <c r="W300" t="s">
        <v>541</v>
      </c>
      <c r="X300" t="s">
        <v>64</v>
      </c>
      <c r="Y300" t="s">
        <v>120</v>
      </c>
      <c r="Z300" t="s">
        <v>75</v>
      </c>
      <c r="AA300" t="s">
        <v>64</v>
      </c>
      <c r="AB300" t="s">
        <v>56</v>
      </c>
      <c r="AC300" t="s">
        <v>271</v>
      </c>
      <c r="AD300" t="s">
        <v>142</v>
      </c>
      <c r="AE300" t="s">
        <v>380</v>
      </c>
      <c r="AF300" t="s">
        <v>273</v>
      </c>
      <c r="AG300" t="s">
        <v>778</v>
      </c>
      <c r="AH300" t="s">
        <v>147</v>
      </c>
      <c r="AI300" t="s">
        <v>70</v>
      </c>
      <c r="AJ300" t="s">
        <v>1435</v>
      </c>
      <c r="AK300" t="s">
        <v>72</v>
      </c>
      <c r="AL300" t="s">
        <v>73</v>
      </c>
      <c r="AM300" t="s">
        <v>168</v>
      </c>
      <c r="AN300" t="s">
        <v>225</v>
      </c>
      <c r="AO300" t="s">
        <v>64</v>
      </c>
      <c r="AP300" t="s">
        <v>369</v>
      </c>
      <c r="AQ300" t="s">
        <v>57</v>
      </c>
      <c r="AR300" t="s">
        <v>128</v>
      </c>
      <c r="AS300" t="s">
        <v>69</v>
      </c>
      <c r="AT300" t="s">
        <v>145</v>
      </c>
      <c r="AU300" t="s">
        <v>258</v>
      </c>
      <c r="AV300" t="s">
        <v>152</v>
      </c>
      <c r="AW300" t="s">
        <v>125</v>
      </c>
      <c r="AX300" t="s">
        <v>301</v>
      </c>
      <c r="AY300" t="s">
        <v>2190</v>
      </c>
    </row>
    <row r="301" spans="1:51" hidden="1" x14ac:dyDescent="0.3">
      <c r="A301" t="s">
        <v>2191</v>
      </c>
      <c r="B301" t="s">
        <v>2192</v>
      </c>
      <c r="C301" s="1" t="str">
        <f t="shared" si="38"/>
        <v>21:0868</v>
      </c>
      <c r="D301" s="1" t="str">
        <f t="shared" si="42"/>
        <v>21:0245</v>
      </c>
      <c r="E301" t="s">
        <v>2193</v>
      </c>
      <c r="F301" t="s">
        <v>2194</v>
      </c>
      <c r="H301">
        <v>75.730190699999994</v>
      </c>
      <c r="I301">
        <v>-101.7350782</v>
      </c>
      <c r="J301" s="1" t="str">
        <f t="shared" si="43"/>
        <v>NGR bulk stream sediment</v>
      </c>
      <c r="K301" s="1" t="str">
        <f t="shared" si="44"/>
        <v>-230 mesh (63 µm) (Bathurst Is., 1996)</v>
      </c>
      <c r="L301">
        <v>8</v>
      </c>
      <c r="M301" t="s">
        <v>1441</v>
      </c>
      <c r="N301">
        <v>300</v>
      </c>
      <c r="O301">
        <v>1</v>
      </c>
      <c r="P301" t="s">
        <v>89</v>
      </c>
      <c r="Q301" t="s">
        <v>56</v>
      </c>
      <c r="R301" t="s">
        <v>125</v>
      </c>
      <c r="S301" t="s">
        <v>1149</v>
      </c>
      <c r="T301" t="s">
        <v>145</v>
      </c>
      <c r="U301" t="s">
        <v>64</v>
      </c>
      <c r="V301" t="s">
        <v>63</v>
      </c>
      <c r="W301" t="s">
        <v>311</v>
      </c>
      <c r="X301" t="s">
        <v>271</v>
      </c>
      <c r="Y301" t="s">
        <v>212</v>
      </c>
      <c r="Z301" t="s">
        <v>113</v>
      </c>
      <c r="AA301" t="s">
        <v>64</v>
      </c>
      <c r="AB301" t="s">
        <v>56</v>
      </c>
      <c r="AC301" t="s">
        <v>64</v>
      </c>
      <c r="AD301" t="s">
        <v>568</v>
      </c>
      <c r="AE301" t="s">
        <v>990</v>
      </c>
      <c r="AF301" t="s">
        <v>210</v>
      </c>
      <c r="AG301" t="s">
        <v>1512</v>
      </c>
      <c r="AH301" t="s">
        <v>82</v>
      </c>
      <c r="AI301" t="s">
        <v>70</v>
      </c>
      <c r="AJ301" t="s">
        <v>1435</v>
      </c>
      <c r="AK301" t="s">
        <v>72</v>
      </c>
      <c r="AL301" t="s">
        <v>73</v>
      </c>
      <c r="AM301" t="s">
        <v>98</v>
      </c>
      <c r="AN301" t="s">
        <v>231</v>
      </c>
      <c r="AO301" t="s">
        <v>64</v>
      </c>
      <c r="AP301" t="s">
        <v>369</v>
      </c>
      <c r="AQ301" t="s">
        <v>274</v>
      </c>
      <c r="AR301" t="s">
        <v>170</v>
      </c>
      <c r="AS301" t="s">
        <v>149</v>
      </c>
      <c r="AT301" t="s">
        <v>76</v>
      </c>
      <c r="AU301" t="s">
        <v>258</v>
      </c>
      <c r="AV301" t="s">
        <v>73</v>
      </c>
      <c r="AW301" t="s">
        <v>125</v>
      </c>
      <c r="AX301" t="s">
        <v>177</v>
      </c>
      <c r="AY301" t="s">
        <v>2195</v>
      </c>
    </row>
    <row r="302" spans="1:51" hidden="1" x14ac:dyDescent="0.3">
      <c r="A302" t="s">
        <v>2196</v>
      </c>
      <c r="B302" t="s">
        <v>2197</v>
      </c>
      <c r="C302" s="1" t="str">
        <f t="shared" si="38"/>
        <v>21:0868</v>
      </c>
      <c r="D302" s="1" t="str">
        <f t="shared" si="42"/>
        <v>21:0245</v>
      </c>
      <c r="E302" t="s">
        <v>2198</v>
      </c>
      <c r="F302" t="s">
        <v>2199</v>
      </c>
      <c r="H302">
        <v>75.997900900000005</v>
      </c>
      <c r="I302">
        <v>-103.0693</v>
      </c>
      <c r="J302" s="1" t="str">
        <f t="shared" si="43"/>
        <v>NGR bulk stream sediment</v>
      </c>
      <c r="K302" s="1" t="str">
        <f t="shared" si="44"/>
        <v>-230 mesh (63 µm) (Bathurst Is., 1996)</v>
      </c>
      <c r="L302">
        <v>8</v>
      </c>
      <c r="M302" t="s">
        <v>1474</v>
      </c>
      <c r="N302">
        <v>301</v>
      </c>
      <c r="O302">
        <v>1</v>
      </c>
      <c r="P302" t="s">
        <v>76</v>
      </c>
      <c r="Q302" t="s">
        <v>56</v>
      </c>
      <c r="R302" t="s">
        <v>147</v>
      </c>
      <c r="S302" t="s">
        <v>364</v>
      </c>
      <c r="T302" t="s">
        <v>592</v>
      </c>
      <c r="U302" t="s">
        <v>64</v>
      </c>
      <c r="V302" t="s">
        <v>254</v>
      </c>
      <c r="W302" t="s">
        <v>1068</v>
      </c>
      <c r="X302" t="s">
        <v>60</v>
      </c>
      <c r="Y302" t="s">
        <v>2200</v>
      </c>
      <c r="Z302" t="s">
        <v>190</v>
      </c>
      <c r="AA302" t="s">
        <v>64</v>
      </c>
      <c r="AB302" t="s">
        <v>56</v>
      </c>
      <c r="AC302" t="s">
        <v>118</v>
      </c>
      <c r="AD302" t="s">
        <v>778</v>
      </c>
      <c r="AE302" t="s">
        <v>2156</v>
      </c>
      <c r="AF302" t="s">
        <v>114</v>
      </c>
      <c r="AG302" t="s">
        <v>152</v>
      </c>
      <c r="AH302" t="s">
        <v>475</v>
      </c>
      <c r="AI302" t="s">
        <v>70</v>
      </c>
      <c r="AJ302" t="s">
        <v>1435</v>
      </c>
      <c r="AK302" t="s">
        <v>72</v>
      </c>
      <c r="AL302" t="s">
        <v>73</v>
      </c>
      <c r="AM302" t="s">
        <v>254</v>
      </c>
      <c r="AN302" t="s">
        <v>91</v>
      </c>
      <c r="AO302" t="s">
        <v>64</v>
      </c>
      <c r="AP302" t="s">
        <v>369</v>
      </c>
      <c r="AQ302" t="s">
        <v>356</v>
      </c>
      <c r="AR302" t="s">
        <v>720</v>
      </c>
      <c r="AS302" t="s">
        <v>160</v>
      </c>
      <c r="AT302" t="s">
        <v>118</v>
      </c>
      <c r="AU302" t="s">
        <v>81</v>
      </c>
      <c r="AV302" t="s">
        <v>488</v>
      </c>
      <c r="AW302" t="s">
        <v>123</v>
      </c>
      <c r="AX302" t="s">
        <v>1569</v>
      </c>
      <c r="AY302" t="s">
        <v>2201</v>
      </c>
    </row>
    <row r="303" spans="1:51" hidden="1" x14ac:dyDescent="0.3">
      <c r="A303" t="s">
        <v>2202</v>
      </c>
      <c r="B303" t="s">
        <v>2203</v>
      </c>
      <c r="C303" s="1" t="str">
        <f t="shared" si="38"/>
        <v>21:0868</v>
      </c>
      <c r="D303" s="1" t="str">
        <f t="shared" si="42"/>
        <v>21:0245</v>
      </c>
      <c r="E303" t="s">
        <v>2198</v>
      </c>
      <c r="F303" t="s">
        <v>2204</v>
      </c>
      <c r="H303">
        <v>75.997900900000005</v>
      </c>
      <c r="I303">
        <v>-103.0693</v>
      </c>
      <c r="J303" s="1" t="str">
        <f t="shared" si="43"/>
        <v>NGR bulk stream sediment</v>
      </c>
      <c r="K303" s="1" t="str">
        <f t="shared" si="44"/>
        <v>-230 mesh (63 µm) (Bathurst Is., 1996)</v>
      </c>
      <c r="L303">
        <v>8</v>
      </c>
      <c r="M303" t="s">
        <v>1479</v>
      </c>
      <c r="N303">
        <v>302</v>
      </c>
      <c r="O303">
        <v>1</v>
      </c>
      <c r="P303" t="s">
        <v>89</v>
      </c>
      <c r="Q303" t="s">
        <v>56</v>
      </c>
      <c r="R303" t="s">
        <v>265</v>
      </c>
      <c r="S303" t="s">
        <v>1066</v>
      </c>
      <c r="T303" t="s">
        <v>68</v>
      </c>
      <c r="U303" t="s">
        <v>64</v>
      </c>
      <c r="V303" t="s">
        <v>99</v>
      </c>
      <c r="W303" t="s">
        <v>343</v>
      </c>
      <c r="X303" t="s">
        <v>60</v>
      </c>
      <c r="Y303" t="s">
        <v>457</v>
      </c>
      <c r="Z303" t="s">
        <v>75</v>
      </c>
      <c r="AA303" t="s">
        <v>64</v>
      </c>
      <c r="AB303" t="s">
        <v>56</v>
      </c>
      <c r="AC303" t="s">
        <v>76</v>
      </c>
      <c r="AD303" t="s">
        <v>817</v>
      </c>
      <c r="AE303" t="s">
        <v>567</v>
      </c>
      <c r="AF303" t="s">
        <v>79</v>
      </c>
      <c r="AG303" t="s">
        <v>479</v>
      </c>
      <c r="AH303" t="s">
        <v>139</v>
      </c>
      <c r="AI303" t="s">
        <v>70</v>
      </c>
      <c r="AJ303" t="s">
        <v>1435</v>
      </c>
      <c r="AK303" t="s">
        <v>72</v>
      </c>
      <c r="AL303" t="s">
        <v>73</v>
      </c>
      <c r="AM303" t="s">
        <v>254</v>
      </c>
      <c r="AN303" t="s">
        <v>147</v>
      </c>
      <c r="AO303" t="s">
        <v>64</v>
      </c>
      <c r="AP303" t="s">
        <v>61</v>
      </c>
      <c r="AQ303" t="s">
        <v>382</v>
      </c>
      <c r="AR303" t="s">
        <v>342</v>
      </c>
      <c r="AS303" t="s">
        <v>357</v>
      </c>
      <c r="AT303" t="s">
        <v>74</v>
      </c>
      <c r="AU303" t="s">
        <v>81</v>
      </c>
      <c r="AV303" t="s">
        <v>81</v>
      </c>
      <c r="AW303" t="s">
        <v>123</v>
      </c>
      <c r="AX303" t="s">
        <v>539</v>
      </c>
      <c r="AY303" t="s">
        <v>2162</v>
      </c>
    </row>
    <row r="304" spans="1:51" hidden="1" x14ac:dyDescent="0.3">
      <c r="A304" t="s">
        <v>2205</v>
      </c>
      <c r="B304" t="s">
        <v>2206</v>
      </c>
      <c r="C304" s="1" t="str">
        <f t="shared" si="38"/>
        <v>21:0868</v>
      </c>
      <c r="D304" s="1" t="str">
        <f t="shared" si="42"/>
        <v>21:0245</v>
      </c>
      <c r="E304" t="s">
        <v>2188</v>
      </c>
      <c r="F304" t="s">
        <v>2207</v>
      </c>
      <c r="H304">
        <v>75.985693499999996</v>
      </c>
      <c r="I304">
        <v>-103.3089238</v>
      </c>
      <c r="J304" s="1" t="str">
        <f t="shared" si="43"/>
        <v>NGR bulk stream sediment</v>
      </c>
      <c r="K304" s="1" t="str">
        <f t="shared" si="44"/>
        <v>-230 mesh (63 µm) (Bathurst Is., 1996)</v>
      </c>
      <c r="L304">
        <v>8</v>
      </c>
      <c r="M304" t="s">
        <v>1447</v>
      </c>
      <c r="N304">
        <v>303</v>
      </c>
      <c r="O304">
        <v>1</v>
      </c>
      <c r="P304" t="s">
        <v>89</v>
      </c>
      <c r="Q304" t="s">
        <v>56</v>
      </c>
      <c r="R304" t="s">
        <v>106</v>
      </c>
      <c r="S304" t="s">
        <v>650</v>
      </c>
      <c r="T304" t="s">
        <v>151</v>
      </c>
      <c r="U304" t="s">
        <v>64</v>
      </c>
      <c r="V304" t="s">
        <v>118</v>
      </c>
      <c r="W304" t="s">
        <v>193</v>
      </c>
      <c r="X304" t="s">
        <v>271</v>
      </c>
      <c r="Y304" t="s">
        <v>2208</v>
      </c>
      <c r="Z304" t="s">
        <v>254</v>
      </c>
      <c r="AA304" t="s">
        <v>64</v>
      </c>
      <c r="AB304" t="s">
        <v>56</v>
      </c>
      <c r="AC304" t="s">
        <v>64</v>
      </c>
      <c r="AD304" t="s">
        <v>142</v>
      </c>
      <c r="AE304" t="s">
        <v>380</v>
      </c>
      <c r="AF304" t="s">
        <v>78</v>
      </c>
      <c r="AG304" t="s">
        <v>167</v>
      </c>
      <c r="AH304" t="s">
        <v>251</v>
      </c>
      <c r="AI304" t="s">
        <v>70</v>
      </c>
      <c r="AJ304" t="s">
        <v>1435</v>
      </c>
      <c r="AK304" t="s">
        <v>72</v>
      </c>
      <c r="AL304" t="s">
        <v>73</v>
      </c>
      <c r="AM304" t="s">
        <v>434</v>
      </c>
      <c r="AN304" t="s">
        <v>176</v>
      </c>
      <c r="AO304" t="s">
        <v>64</v>
      </c>
      <c r="AP304" t="s">
        <v>320</v>
      </c>
      <c r="AQ304" t="s">
        <v>140</v>
      </c>
      <c r="AR304" t="s">
        <v>128</v>
      </c>
      <c r="AS304" t="s">
        <v>254</v>
      </c>
      <c r="AT304" t="s">
        <v>101</v>
      </c>
      <c r="AU304" t="s">
        <v>174</v>
      </c>
      <c r="AV304" t="s">
        <v>73</v>
      </c>
      <c r="AW304" t="s">
        <v>125</v>
      </c>
      <c r="AX304" t="s">
        <v>301</v>
      </c>
      <c r="AY304" t="s">
        <v>2209</v>
      </c>
    </row>
    <row r="305" spans="1:51" hidden="1" x14ac:dyDescent="0.3">
      <c r="A305" t="s">
        <v>2210</v>
      </c>
      <c r="B305" t="s">
        <v>2211</v>
      </c>
      <c r="C305" s="1" t="str">
        <f t="shared" si="38"/>
        <v>21:0868</v>
      </c>
      <c r="D305" s="1" t="str">
        <f t="shared" si="42"/>
        <v>21:0245</v>
      </c>
      <c r="E305" t="s">
        <v>2212</v>
      </c>
      <c r="F305" t="s">
        <v>2213</v>
      </c>
      <c r="H305">
        <v>75.977192000000002</v>
      </c>
      <c r="I305">
        <v>-103.4634879</v>
      </c>
      <c r="J305" s="1" t="str">
        <f t="shared" si="43"/>
        <v>NGR bulk stream sediment</v>
      </c>
      <c r="K305" s="1" t="str">
        <f t="shared" si="44"/>
        <v>-230 mesh (63 µm) (Bathurst Is., 1996)</v>
      </c>
      <c r="L305">
        <v>8</v>
      </c>
      <c r="M305" t="s">
        <v>1454</v>
      </c>
      <c r="N305">
        <v>304</v>
      </c>
      <c r="O305">
        <v>1</v>
      </c>
      <c r="P305" t="s">
        <v>89</v>
      </c>
      <c r="Q305" t="s">
        <v>56</v>
      </c>
      <c r="R305" t="s">
        <v>256</v>
      </c>
      <c r="S305" t="s">
        <v>437</v>
      </c>
      <c r="T305" t="s">
        <v>299</v>
      </c>
      <c r="U305" t="s">
        <v>64</v>
      </c>
      <c r="V305" t="s">
        <v>185</v>
      </c>
      <c r="W305" t="s">
        <v>241</v>
      </c>
      <c r="X305" t="s">
        <v>271</v>
      </c>
      <c r="Y305" t="s">
        <v>557</v>
      </c>
      <c r="Z305" t="s">
        <v>63</v>
      </c>
      <c r="AA305" t="s">
        <v>64</v>
      </c>
      <c r="AB305" t="s">
        <v>56</v>
      </c>
      <c r="AC305" t="s">
        <v>271</v>
      </c>
      <c r="AD305" t="s">
        <v>740</v>
      </c>
      <c r="AE305" t="s">
        <v>143</v>
      </c>
      <c r="AF305" t="s">
        <v>325</v>
      </c>
      <c r="AG305" t="s">
        <v>230</v>
      </c>
      <c r="AH305" t="s">
        <v>63</v>
      </c>
      <c r="AI305" t="s">
        <v>70</v>
      </c>
      <c r="AJ305" t="s">
        <v>1435</v>
      </c>
      <c r="AK305" t="s">
        <v>72</v>
      </c>
      <c r="AL305" t="s">
        <v>73</v>
      </c>
      <c r="AM305" t="s">
        <v>326</v>
      </c>
      <c r="AN305" t="s">
        <v>176</v>
      </c>
      <c r="AO305" t="s">
        <v>64</v>
      </c>
      <c r="AP305" t="s">
        <v>312</v>
      </c>
      <c r="AQ305" t="s">
        <v>103</v>
      </c>
      <c r="AR305" t="s">
        <v>104</v>
      </c>
      <c r="AS305" t="s">
        <v>149</v>
      </c>
      <c r="AT305" t="s">
        <v>169</v>
      </c>
      <c r="AU305" t="s">
        <v>258</v>
      </c>
      <c r="AV305" t="s">
        <v>175</v>
      </c>
      <c r="AW305" t="s">
        <v>176</v>
      </c>
      <c r="AX305" t="s">
        <v>301</v>
      </c>
      <c r="AY305" t="s">
        <v>2214</v>
      </c>
    </row>
    <row r="306" spans="1:51" hidden="1" x14ac:dyDescent="0.3">
      <c r="A306" t="s">
        <v>2215</v>
      </c>
      <c r="B306" t="s">
        <v>2216</v>
      </c>
      <c r="C306" s="1" t="str">
        <f t="shared" si="38"/>
        <v>21:0868</v>
      </c>
      <c r="D306" s="1" t="str">
        <f t="shared" si="42"/>
        <v>21:0245</v>
      </c>
      <c r="E306" t="s">
        <v>2217</v>
      </c>
      <c r="F306" t="s">
        <v>2218</v>
      </c>
      <c r="H306">
        <v>75.965630399999995</v>
      </c>
      <c r="I306">
        <v>-103.547151</v>
      </c>
      <c r="J306" s="1" t="str">
        <f t="shared" si="43"/>
        <v>NGR bulk stream sediment</v>
      </c>
      <c r="K306" s="1" t="str">
        <f t="shared" si="44"/>
        <v>-230 mesh (63 µm) (Bathurst Is., 1996)</v>
      </c>
      <c r="L306">
        <v>8</v>
      </c>
      <c r="M306" t="s">
        <v>1460</v>
      </c>
      <c r="N306">
        <v>305</v>
      </c>
      <c r="O306">
        <v>1</v>
      </c>
      <c r="P306" t="s">
        <v>89</v>
      </c>
      <c r="Q306" t="s">
        <v>56</v>
      </c>
      <c r="R306" t="s">
        <v>256</v>
      </c>
      <c r="S306" t="s">
        <v>1703</v>
      </c>
      <c r="T306" t="s">
        <v>91</v>
      </c>
      <c r="U306" t="s">
        <v>64</v>
      </c>
      <c r="V306" t="s">
        <v>99</v>
      </c>
      <c r="W306" t="s">
        <v>188</v>
      </c>
      <c r="X306" t="s">
        <v>60</v>
      </c>
      <c r="Y306" t="s">
        <v>2219</v>
      </c>
      <c r="Z306" t="s">
        <v>150</v>
      </c>
      <c r="AA306" t="s">
        <v>64</v>
      </c>
      <c r="AB306" t="s">
        <v>56</v>
      </c>
      <c r="AC306" t="s">
        <v>60</v>
      </c>
      <c r="AD306" t="s">
        <v>787</v>
      </c>
      <c r="AE306" t="s">
        <v>380</v>
      </c>
      <c r="AF306" t="s">
        <v>273</v>
      </c>
      <c r="AG306" t="s">
        <v>152</v>
      </c>
      <c r="AH306" t="s">
        <v>475</v>
      </c>
      <c r="AI306" t="s">
        <v>70</v>
      </c>
      <c r="AJ306" t="s">
        <v>1435</v>
      </c>
      <c r="AK306" t="s">
        <v>72</v>
      </c>
      <c r="AL306" t="s">
        <v>73</v>
      </c>
      <c r="AM306" t="s">
        <v>75</v>
      </c>
      <c r="AN306" t="s">
        <v>101</v>
      </c>
      <c r="AO306" t="s">
        <v>64</v>
      </c>
      <c r="AP306" t="s">
        <v>188</v>
      </c>
      <c r="AQ306" t="s">
        <v>78</v>
      </c>
      <c r="AR306" t="s">
        <v>61</v>
      </c>
      <c r="AS306" t="s">
        <v>204</v>
      </c>
      <c r="AT306" t="s">
        <v>313</v>
      </c>
      <c r="AU306" t="s">
        <v>130</v>
      </c>
      <c r="AV306" t="s">
        <v>258</v>
      </c>
      <c r="AW306" t="s">
        <v>126</v>
      </c>
      <c r="AX306" t="s">
        <v>371</v>
      </c>
      <c r="AY306" t="s">
        <v>2220</v>
      </c>
    </row>
    <row r="307" spans="1:51" hidden="1" x14ac:dyDescent="0.3">
      <c r="A307" t="s">
        <v>2221</v>
      </c>
      <c r="B307" t="s">
        <v>2222</v>
      </c>
      <c r="C307" s="1" t="str">
        <f t="shared" si="38"/>
        <v>21:0868</v>
      </c>
      <c r="D307" s="1" t="str">
        <f>HYPERLINK("http://geochem.nrcan.gc.ca/cdogs/content/svy/svy_e.htm", "")</f>
        <v/>
      </c>
      <c r="G307" s="1" t="str">
        <f>HYPERLINK("http://geochem.nrcan.gc.ca/cdogs/content/cr_/cr_00311_e.htm", "311")</f>
        <v>311</v>
      </c>
      <c r="J307" t="s">
        <v>1529</v>
      </c>
      <c r="K307" t="s">
        <v>1530</v>
      </c>
      <c r="L307">
        <v>8</v>
      </c>
      <c r="M307" t="s">
        <v>1531</v>
      </c>
      <c r="N307">
        <v>306</v>
      </c>
      <c r="O307">
        <v>8</v>
      </c>
      <c r="P307" t="s">
        <v>94</v>
      </c>
      <c r="Q307" t="s">
        <v>56</v>
      </c>
      <c r="R307" t="s">
        <v>274</v>
      </c>
      <c r="S307" t="s">
        <v>1107</v>
      </c>
      <c r="T307" t="s">
        <v>150</v>
      </c>
      <c r="U307" t="s">
        <v>64</v>
      </c>
      <c r="V307" t="s">
        <v>99</v>
      </c>
      <c r="W307" t="s">
        <v>266</v>
      </c>
      <c r="X307" t="s">
        <v>75</v>
      </c>
      <c r="Y307" t="s">
        <v>2223</v>
      </c>
      <c r="Z307" t="s">
        <v>150</v>
      </c>
      <c r="AA307" t="s">
        <v>64</v>
      </c>
      <c r="AB307" t="s">
        <v>56</v>
      </c>
      <c r="AC307" t="s">
        <v>64</v>
      </c>
      <c r="AD307" t="s">
        <v>2224</v>
      </c>
      <c r="AE307" t="s">
        <v>2225</v>
      </c>
      <c r="AF307" t="s">
        <v>694</v>
      </c>
      <c r="AG307" t="s">
        <v>258</v>
      </c>
      <c r="AH307" t="s">
        <v>99</v>
      </c>
      <c r="AI307" t="s">
        <v>70</v>
      </c>
      <c r="AJ307" t="s">
        <v>1435</v>
      </c>
      <c r="AK307" t="s">
        <v>72</v>
      </c>
      <c r="AL307" t="s">
        <v>189</v>
      </c>
      <c r="AM307" t="s">
        <v>105</v>
      </c>
      <c r="AN307" t="s">
        <v>300</v>
      </c>
      <c r="AO307" t="s">
        <v>118</v>
      </c>
      <c r="AP307" t="s">
        <v>1184</v>
      </c>
      <c r="AQ307" t="s">
        <v>59</v>
      </c>
      <c r="AR307" t="s">
        <v>186</v>
      </c>
      <c r="AS307" t="s">
        <v>80</v>
      </c>
      <c r="AT307" t="s">
        <v>300</v>
      </c>
      <c r="AU307" t="s">
        <v>488</v>
      </c>
      <c r="AV307" t="s">
        <v>81</v>
      </c>
      <c r="AW307" t="s">
        <v>147</v>
      </c>
      <c r="AX307" t="s">
        <v>591</v>
      </c>
      <c r="AY307" t="s">
        <v>1493</v>
      </c>
    </row>
    <row r="308" spans="1:51" hidden="1" x14ac:dyDescent="0.3">
      <c r="A308" t="s">
        <v>2226</v>
      </c>
      <c r="B308" t="s">
        <v>2227</v>
      </c>
      <c r="C308" s="1" t="str">
        <f t="shared" si="38"/>
        <v>21:0868</v>
      </c>
      <c r="D308" s="1" t="str">
        <f t="shared" ref="D308:D332" si="45">HYPERLINK("http://geochem.nrcan.gc.ca/cdogs/content/svy/svy210245_e.htm", "21:0245")</f>
        <v>21:0245</v>
      </c>
      <c r="E308" t="s">
        <v>2228</v>
      </c>
      <c r="F308" t="s">
        <v>2229</v>
      </c>
      <c r="H308">
        <v>75.953703599999997</v>
      </c>
      <c r="I308">
        <v>-103.769657</v>
      </c>
      <c r="J308" s="1" t="str">
        <f t="shared" ref="J308:J332" si="46">HYPERLINK("http://geochem.nrcan.gc.ca/cdogs/content/kwd/kwd020030_e.htm", "NGR bulk stream sediment")</f>
        <v>NGR bulk stream sediment</v>
      </c>
      <c r="K308" s="1" t="str">
        <f t="shared" ref="K308:K332" si="47">HYPERLINK("http://geochem.nrcan.gc.ca/cdogs/content/kwd/kwd080098_e.htm", "-230 mesh (63 µm) (Bathurst Is., 1996)")</f>
        <v>-230 mesh (63 µm) (Bathurst Is., 1996)</v>
      </c>
      <c r="L308">
        <v>8</v>
      </c>
      <c r="M308" t="s">
        <v>1466</v>
      </c>
      <c r="N308">
        <v>307</v>
      </c>
      <c r="O308">
        <v>1</v>
      </c>
      <c r="P308" t="s">
        <v>89</v>
      </c>
      <c r="Q308" t="s">
        <v>56</v>
      </c>
      <c r="R308" t="s">
        <v>299</v>
      </c>
      <c r="S308" t="s">
        <v>1211</v>
      </c>
      <c r="T308" t="s">
        <v>555</v>
      </c>
      <c r="U308" t="s">
        <v>64</v>
      </c>
      <c r="V308" t="s">
        <v>113</v>
      </c>
      <c r="W308" t="s">
        <v>229</v>
      </c>
      <c r="X308" t="s">
        <v>60</v>
      </c>
      <c r="Y308" t="s">
        <v>164</v>
      </c>
      <c r="Z308" t="s">
        <v>185</v>
      </c>
      <c r="AA308" t="s">
        <v>64</v>
      </c>
      <c r="AB308" t="s">
        <v>56</v>
      </c>
      <c r="AC308" t="s">
        <v>64</v>
      </c>
      <c r="AD308" t="s">
        <v>740</v>
      </c>
      <c r="AE308" t="s">
        <v>143</v>
      </c>
      <c r="AF308" t="s">
        <v>78</v>
      </c>
      <c r="AG308" t="s">
        <v>479</v>
      </c>
      <c r="AH308" t="s">
        <v>282</v>
      </c>
      <c r="AI308" t="s">
        <v>70</v>
      </c>
      <c r="AJ308" t="s">
        <v>1435</v>
      </c>
      <c r="AK308" t="s">
        <v>72</v>
      </c>
      <c r="AL308" t="s">
        <v>73</v>
      </c>
      <c r="AM308" t="s">
        <v>467</v>
      </c>
      <c r="AN308" t="s">
        <v>231</v>
      </c>
      <c r="AO308" t="s">
        <v>64</v>
      </c>
      <c r="AP308" t="s">
        <v>369</v>
      </c>
      <c r="AQ308" t="s">
        <v>274</v>
      </c>
      <c r="AR308" t="s">
        <v>298</v>
      </c>
      <c r="AS308" t="s">
        <v>105</v>
      </c>
      <c r="AT308" t="s">
        <v>169</v>
      </c>
      <c r="AU308" t="s">
        <v>258</v>
      </c>
      <c r="AV308" t="s">
        <v>73</v>
      </c>
      <c r="AW308" t="s">
        <v>151</v>
      </c>
      <c r="AX308" t="s">
        <v>651</v>
      </c>
      <c r="AY308" t="s">
        <v>1764</v>
      </c>
    </row>
    <row r="309" spans="1:51" hidden="1" x14ac:dyDescent="0.3">
      <c r="A309" t="s">
        <v>2230</v>
      </c>
      <c r="B309" t="s">
        <v>2231</v>
      </c>
      <c r="C309" s="1" t="str">
        <f t="shared" si="38"/>
        <v>21:0868</v>
      </c>
      <c r="D309" s="1" t="str">
        <f t="shared" si="45"/>
        <v>21:0245</v>
      </c>
      <c r="E309" t="s">
        <v>2232</v>
      </c>
      <c r="F309" t="s">
        <v>2233</v>
      </c>
      <c r="H309">
        <v>75.921007700000004</v>
      </c>
      <c r="I309">
        <v>-103.8255355</v>
      </c>
      <c r="J309" s="1" t="str">
        <f t="shared" si="46"/>
        <v>NGR bulk stream sediment</v>
      </c>
      <c r="K309" s="1" t="str">
        <f t="shared" si="47"/>
        <v>-230 mesh (63 µm) (Bathurst Is., 1996)</v>
      </c>
      <c r="L309">
        <v>8</v>
      </c>
      <c r="M309" t="s">
        <v>1485</v>
      </c>
      <c r="N309">
        <v>308</v>
      </c>
      <c r="O309">
        <v>1</v>
      </c>
      <c r="P309" t="s">
        <v>91</v>
      </c>
      <c r="Q309" t="s">
        <v>56</v>
      </c>
      <c r="R309" t="s">
        <v>123</v>
      </c>
      <c r="S309" t="s">
        <v>1327</v>
      </c>
      <c r="T309" t="s">
        <v>93</v>
      </c>
      <c r="U309" t="s">
        <v>64</v>
      </c>
      <c r="V309" t="s">
        <v>185</v>
      </c>
      <c r="W309" t="s">
        <v>116</v>
      </c>
      <c r="X309" t="s">
        <v>271</v>
      </c>
      <c r="Y309" t="s">
        <v>557</v>
      </c>
      <c r="Z309" t="s">
        <v>113</v>
      </c>
      <c r="AA309" t="s">
        <v>64</v>
      </c>
      <c r="AB309" t="s">
        <v>56</v>
      </c>
      <c r="AC309" t="s">
        <v>64</v>
      </c>
      <c r="AD309" t="s">
        <v>778</v>
      </c>
      <c r="AE309" t="s">
        <v>188</v>
      </c>
      <c r="AF309" t="s">
        <v>78</v>
      </c>
      <c r="AG309" t="s">
        <v>175</v>
      </c>
      <c r="AH309" t="s">
        <v>446</v>
      </c>
      <c r="AI309" t="s">
        <v>70</v>
      </c>
      <c r="AJ309" t="s">
        <v>1435</v>
      </c>
      <c r="AK309" t="s">
        <v>72</v>
      </c>
      <c r="AL309" t="s">
        <v>73</v>
      </c>
      <c r="AM309" t="s">
        <v>721</v>
      </c>
      <c r="AN309" t="s">
        <v>151</v>
      </c>
      <c r="AO309" t="s">
        <v>64</v>
      </c>
      <c r="AP309" t="s">
        <v>92</v>
      </c>
      <c r="AQ309" t="s">
        <v>274</v>
      </c>
      <c r="AR309" t="s">
        <v>79</v>
      </c>
      <c r="AS309" t="s">
        <v>336</v>
      </c>
      <c r="AT309" t="s">
        <v>68</v>
      </c>
      <c r="AU309" t="s">
        <v>258</v>
      </c>
      <c r="AV309" t="s">
        <v>174</v>
      </c>
      <c r="AW309" t="s">
        <v>225</v>
      </c>
      <c r="AX309" t="s">
        <v>177</v>
      </c>
      <c r="AY309" t="s">
        <v>1526</v>
      </c>
    </row>
    <row r="310" spans="1:51" hidden="1" x14ac:dyDescent="0.3">
      <c r="A310" t="s">
        <v>2234</v>
      </c>
      <c r="B310" t="s">
        <v>2235</v>
      </c>
      <c r="C310" s="1" t="str">
        <f t="shared" si="38"/>
        <v>21:0868</v>
      </c>
      <c r="D310" s="1" t="str">
        <f t="shared" si="45"/>
        <v>21:0245</v>
      </c>
      <c r="E310" t="s">
        <v>2236</v>
      </c>
      <c r="F310" t="s">
        <v>2237</v>
      </c>
      <c r="H310">
        <v>75.902875499999993</v>
      </c>
      <c r="I310">
        <v>-103.6916104</v>
      </c>
      <c r="J310" s="1" t="str">
        <f t="shared" si="46"/>
        <v>NGR bulk stream sediment</v>
      </c>
      <c r="K310" s="1" t="str">
        <f t="shared" si="47"/>
        <v>-230 mesh (63 µm) (Bathurst Is., 1996)</v>
      </c>
      <c r="L310">
        <v>8</v>
      </c>
      <c r="M310" t="s">
        <v>1492</v>
      </c>
      <c r="N310">
        <v>309</v>
      </c>
      <c r="O310">
        <v>1</v>
      </c>
      <c r="P310" t="s">
        <v>89</v>
      </c>
      <c r="Q310" t="s">
        <v>56</v>
      </c>
      <c r="R310" t="s">
        <v>299</v>
      </c>
      <c r="S310" t="s">
        <v>828</v>
      </c>
      <c r="T310" t="s">
        <v>592</v>
      </c>
      <c r="U310" t="s">
        <v>64</v>
      </c>
      <c r="V310" t="s">
        <v>63</v>
      </c>
      <c r="W310" t="s">
        <v>285</v>
      </c>
      <c r="X310" t="s">
        <v>271</v>
      </c>
      <c r="Y310" t="s">
        <v>855</v>
      </c>
      <c r="Z310" t="s">
        <v>163</v>
      </c>
      <c r="AA310" t="s">
        <v>64</v>
      </c>
      <c r="AB310" t="s">
        <v>56</v>
      </c>
      <c r="AC310" t="s">
        <v>64</v>
      </c>
      <c r="AD310" t="s">
        <v>793</v>
      </c>
      <c r="AE310" t="s">
        <v>367</v>
      </c>
      <c r="AF310" t="s">
        <v>325</v>
      </c>
      <c r="AG310" t="s">
        <v>479</v>
      </c>
      <c r="AH310" t="s">
        <v>220</v>
      </c>
      <c r="AI310" t="s">
        <v>70</v>
      </c>
      <c r="AJ310" t="s">
        <v>1435</v>
      </c>
      <c r="AK310" t="s">
        <v>72</v>
      </c>
      <c r="AL310" t="s">
        <v>258</v>
      </c>
      <c r="AM310" t="s">
        <v>211</v>
      </c>
      <c r="AN310" t="s">
        <v>145</v>
      </c>
      <c r="AO310" t="s">
        <v>64</v>
      </c>
      <c r="AP310" t="s">
        <v>918</v>
      </c>
      <c r="AQ310" t="s">
        <v>357</v>
      </c>
      <c r="AR310" t="s">
        <v>324</v>
      </c>
      <c r="AS310" t="s">
        <v>55</v>
      </c>
      <c r="AT310" t="s">
        <v>76</v>
      </c>
      <c r="AU310" t="s">
        <v>258</v>
      </c>
      <c r="AV310" t="s">
        <v>174</v>
      </c>
      <c r="AW310" t="s">
        <v>231</v>
      </c>
      <c r="AX310" t="s">
        <v>232</v>
      </c>
      <c r="AY310" t="s">
        <v>2238</v>
      </c>
    </row>
    <row r="311" spans="1:51" hidden="1" x14ac:dyDescent="0.3">
      <c r="A311" t="s">
        <v>2239</v>
      </c>
      <c r="B311" t="s">
        <v>2240</v>
      </c>
      <c r="C311" s="1" t="str">
        <f t="shared" si="38"/>
        <v>21:0868</v>
      </c>
      <c r="D311" s="1" t="str">
        <f t="shared" si="45"/>
        <v>21:0245</v>
      </c>
      <c r="E311" t="s">
        <v>2241</v>
      </c>
      <c r="F311" t="s">
        <v>2242</v>
      </c>
      <c r="H311">
        <v>75.907797700000003</v>
      </c>
      <c r="I311">
        <v>-103.5184325</v>
      </c>
      <c r="J311" s="1" t="str">
        <f t="shared" si="46"/>
        <v>NGR bulk stream sediment</v>
      </c>
      <c r="K311" s="1" t="str">
        <f t="shared" si="47"/>
        <v>-230 mesh (63 µm) (Bathurst Is., 1996)</v>
      </c>
      <c r="L311">
        <v>8</v>
      </c>
      <c r="M311" t="s">
        <v>1498</v>
      </c>
      <c r="N311">
        <v>310</v>
      </c>
      <c r="O311">
        <v>1</v>
      </c>
      <c r="P311" t="s">
        <v>91</v>
      </c>
      <c r="Q311" t="s">
        <v>56</v>
      </c>
      <c r="R311" t="s">
        <v>125</v>
      </c>
      <c r="S311" t="s">
        <v>685</v>
      </c>
      <c r="T311" t="s">
        <v>327</v>
      </c>
      <c r="U311" t="s">
        <v>64</v>
      </c>
      <c r="V311" t="s">
        <v>94</v>
      </c>
      <c r="W311" t="s">
        <v>116</v>
      </c>
      <c r="X311" t="s">
        <v>271</v>
      </c>
      <c r="Y311" t="s">
        <v>2243</v>
      </c>
      <c r="Z311" t="s">
        <v>190</v>
      </c>
      <c r="AA311" t="s">
        <v>64</v>
      </c>
      <c r="AB311" t="s">
        <v>56</v>
      </c>
      <c r="AC311" t="s">
        <v>91</v>
      </c>
      <c r="AD311" t="s">
        <v>740</v>
      </c>
      <c r="AE311" t="s">
        <v>143</v>
      </c>
      <c r="AF311" t="s">
        <v>204</v>
      </c>
      <c r="AG311" t="s">
        <v>167</v>
      </c>
      <c r="AH311" t="s">
        <v>307</v>
      </c>
      <c r="AI311" t="s">
        <v>70</v>
      </c>
      <c r="AJ311" t="s">
        <v>1435</v>
      </c>
      <c r="AK311" t="s">
        <v>72</v>
      </c>
      <c r="AL311" t="s">
        <v>73</v>
      </c>
      <c r="AM311" t="s">
        <v>162</v>
      </c>
      <c r="AN311" t="s">
        <v>125</v>
      </c>
      <c r="AO311" t="s">
        <v>64</v>
      </c>
      <c r="AP311" t="s">
        <v>369</v>
      </c>
      <c r="AQ311" t="s">
        <v>103</v>
      </c>
      <c r="AR311" t="s">
        <v>79</v>
      </c>
      <c r="AS311" t="s">
        <v>57</v>
      </c>
      <c r="AT311" t="s">
        <v>169</v>
      </c>
      <c r="AU311" t="s">
        <v>174</v>
      </c>
      <c r="AV311" t="s">
        <v>175</v>
      </c>
      <c r="AW311" t="s">
        <v>231</v>
      </c>
      <c r="AX311" t="s">
        <v>850</v>
      </c>
      <c r="AY311" t="s">
        <v>2244</v>
      </c>
    </row>
    <row r="312" spans="1:51" hidden="1" x14ac:dyDescent="0.3">
      <c r="A312" t="s">
        <v>2245</v>
      </c>
      <c r="B312" t="s">
        <v>2246</v>
      </c>
      <c r="C312" s="1" t="str">
        <f t="shared" si="38"/>
        <v>21:0868</v>
      </c>
      <c r="D312" s="1" t="str">
        <f t="shared" si="45"/>
        <v>21:0245</v>
      </c>
      <c r="E312" t="s">
        <v>2247</v>
      </c>
      <c r="F312" t="s">
        <v>2248</v>
      </c>
      <c r="H312">
        <v>75.916621399999997</v>
      </c>
      <c r="I312">
        <v>-103.3686101</v>
      </c>
      <c r="J312" s="1" t="str">
        <f t="shared" si="46"/>
        <v>NGR bulk stream sediment</v>
      </c>
      <c r="K312" s="1" t="str">
        <f t="shared" si="47"/>
        <v>-230 mesh (63 µm) (Bathurst Is., 1996)</v>
      </c>
      <c r="L312">
        <v>8</v>
      </c>
      <c r="M312" t="s">
        <v>1504</v>
      </c>
      <c r="N312">
        <v>311</v>
      </c>
      <c r="O312">
        <v>1</v>
      </c>
      <c r="P312" t="s">
        <v>89</v>
      </c>
      <c r="Q312" t="s">
        <v>56</v>
      </c>
      <c r="R312" t="s">
        <v>212</v>
      </c>
      <c r="S312" t="s">
        <v>458</v>
      </c>
      <c r="T312" t="s">
        <v>580</v>
      </c>
      <c r="U312" t="s">
        <v>64</v>
      </c>
      <c r="V312" t="s">
        <v>118</v>
      </c>
      <c r="W312" t="s">
        <v>266</v>
      </c>
      <c r="X312" t="s">
        <v>64</v>
      </c>
      <c r="Y312" t="s">
        <v>677</v>
      </c>
      <c r="Z312" t="s">
        <v>357</v>
      </c>
      <c r="AA312" t="s">
        <v>64</v>
      </c>
      <c r="AB312" t="s">
        <v>56</v>
      </c>
      <c r="AC312" t="s">
        <v>91</v>
      </c>
      <c r="AD312" t="s">
        <v>1644</v>
      </c>
      <c r="AE312" t="s">
        <v>143</v>
      </c>
      <c r="AF312" t="s">
        <v>163</v>
      </c>
      <c r="AG312" t="s">
        <v>167</v>
      </c>
      <c r="AH312" t="s">
        <v>265</v>
      </c>
      <c r="AI312" t="s">
        <v>70</v>
      </c>
      <c r="AJ312" t="s">
        <v>1435</v>
      </c>
      <c r="AK312" t="s">
        <v>72</v>
      </c>
      <c r="AL312" t="s">
        <v>73</v>
      </c>
      <c r="AM312" t="s">
        <v>826</v>
      </c>
      <c r="AN312" t="s">
        <v>91</v>
      </c>
      <c r="AO312" t="s">
        <v>64</v>
      </c>
      <c r="AP312" t="s">
        <v>369</v>
      </c>
      <c r="AQ312" t="s">
        <v>357</v>
      </c>
      <c r="AR312" t="s">
        <v>170</v>
      </c>
      <c r="AS312" t="s">
        <v>140</v>
      </c>
      <c r="AT312" t="s">
        <v>76</v>
      </c>
      <c r="AU312" t="s">
        <v>258</v>
      </c>
      <c r="AV312" t="s">
        <v>152</v>
      </c>
      <c r="AW312" t="s">
        <v>123</v>
      </c>
      <c r="AX312" t="s">
        <v>1001</v>
      </c>
      <c r="AY312" t="s">
        <v>925</v>
      </c>
    </row>
    <row r="313" spans="1:51" hidden="1" x14ac:dyDescent="0.3">
      <c r="A313" t="s">
        <v>2249</v>
      </c>
      <c r="B313" t="s">
        <v>2250</v>
      </c>
      <c r="C313" s="1" t="str">
        <f t="shared" si="38"/>
        <v>21:0868</v>
      </c>
      <c r="D313" s="1" t="str">
        <f t="shared" si="45"/>
        <v>21:0245</v>
      </c>
      <c r="E313" t="s">
        <v>2251</v>
      </c>
      <c r="F313" t="s">
        <v>2252</v>
      </c>
      <c r="H313">
        <v>75.9407906</v>
      </c>
      <c r="I313">
        <v>-103.25231429999999</v>
      </c>
      <c r="J313" s="1" t="str">
        <f t="shared" si="46"/>
        <v>NGR bulk stream sediment</v>
      </c>
      <c r="K313" s="1" t="str">
        <f t="shared" si="47"/>
        <v>-230 mesh (63 µm) (Bathurst Is., 1996)</v>
      </c>
      <c r="L313">
        <v>8</v>
      </c>
      <c r="M313" t="s">
        <v>1511</v>
      </c>
      <c r="N313">
        <v>312</v>
      </c>
      <c r="O313">
        <v>1</v>
      </c>
      <c r="P313" t="s">
        <v>91</v>
      </c>
      <c r="Q313" t="s">
        <v>56</v>
      </c>
      <c r="R313" t="s">
        <v>130</v>
      </c>
      <c r="S313" t="s">
        <v>505</v>
      </c>
      <c r="T313" t="s">
        <v>225</v>
      </c>
      <c r="U313" t="s">
        <v>64</v>
      </c>
      <c r="V313" t="s">
        <v>271</v>
      </c>
      <c r="W313" t="s">
        <v>357</v>
      </c>
      <c r="X313" t="s">
        <v>64</v>
      </c>
      <c r="Y313" t="s">
        <v>177</v>
      </c>
      <c r="Z313" t="s">
        <v>149</v>
      </c>
      <c r="AA313" t="s">
        <v>64</v>
      </c>
      <c r="AB313" t="s">
        <v>56</v>
      </c>
      <c r="AC313" t="s">
        <v>60</v>
      </c>
      <c r="AD313" t="s">
        <v>1461</v>
      </c>
      <c r="AE313" t="s">
        <v>143</v>
      </c>
      <c r="AF313" t="s">
        <v>190</v>
      </c>
      <c r="AG313" t="s">
        <v>778</v>
      </c>
      <c r="AH313" t="s">
        <v>435</v>
      </c>
      <c r="AI313" t="s">
        <v>70</v>
      </c>
      <c r="AJ313" t="s">
        <v>1435</v>
      </c>
      <c r="AK313" t="s">
        <v>72</v>
      </c>
      <c r="AL313" t="s">
        <v>73</v>
      </c>
      <c r="AM313" t="s">
        <v>82</v>
      </c>
      <c r="AN313" t="s">
        <v>153</v>
      </c>
      <c r="AO313" t="s">
        <v>64</v>
      </c>
      <c r="AP313" t="s">
        <v>369</v>
      </c>
      <c r="AQ313" t="s">
        <v>163</v>
      </c>
      <c r="AR313" t="s">
        <v>78</v>
      </c>
      <c r="AS313" t="s">
        <v>69</v>
      </c>
      <c r="AT313" t="s">
        <v>125</v>
      </c>
      <c r="AU313" t="s">
        <v>175</v>
      </c>
      <c r="AV313" t="s">
        <v>73</v>
      </c>
      <c r="AW313" t="s">
        <v>212</v>
      </c>
      <c r="AX313" t="s">
        <v>780</v>
      </c>
      <c r="AY313" t="s">
        <v>2253</v>
      </c>
    </row>
    <row r="314" spans="1:51" hidden="1" x14ac:dyDescent="0.3">
      <c r="A314" t="s">
        <v>2254</v>
      </c>
      <c r="B314" t="s">
        <v>2255</v>
      </c>
      <c r="C314" s="1" t="str">
        <f t="shared" si="38"/>
        <v>21:0868</v>
      </c>
      <c r="D314" s="1" t="str">
        <f t="shared" si="45"/>
        <v>21:0245</v>
      </c>
      <c r="E314" t="s">
        <v>2256</v>
      </c>
      <c r="F314" t="s">
        <v>2257</v>
      </c>
      <c r="H314">
        <v>75.948298300000005</v>
      </c>
      <c r="I314">
        <v>-103.1153729</v>
      </c>
      <c r="J314" s="1" t="str">
        <f t="shared" si="46"/>
        <v>NGR bulk stream sediment</v>
      </c>
      <c r="K314" s="1" t="str">
        <f t="shared" si="47"/>
        <v>-230 mesh (63 µm) (Bathurst Is., 1996)</v>
      </c>
      <c r="L314">
        <v>8</v>
      </c>
      <c r="M314" t="s">
        <v>1518</v>
      </c>
      <c r="N314">
        <v>313</v>
      </c>
      <c r="O314">
        <v>1</v>
      </c>
      <c r="P314" t="s">
        <v>541</v>
      </c>
      <c r="Q314" t="s">
        <v>56</v>
      </c>
      <c r="R314" t="s">
        <v>125</v>
      </c>
      <c r="S314" t="s">
        <v>581</v>
      </c>
      <c r="T314" t="s">
        <v>123</v>
      </c>
      <c r="U314" t="s">
        <v>64</v>
      </c>
      <c r="V314" t="s">
        <v>63</v>
      </c>
      <c r="W314" t="s">
        <v>206</v>
      </c>
      <c r="X314" t="s">
        <v>271</v>
      </c>
      <c r="Y314" t="s">
        <v>827</v>
      </c>
      <c r="Z314" t="s">
        <v>55</v>
      </c>
      <c r="AA314" t="s">
        <v>64</v>
      </c>
      <c r="AB314" t="s">
        <v>56</v>
      </c>
      <c r="AC314" t="s">
        <v>64</v>
      </c>
      <c r="AD314" t="s">
        <v>740</v>
      </c>
      <c r="AE314" t="s">
        <v>143</v>
      </c>
      <c r="AF314" t="s">
        <v>80</v>
      </c>
      <c r="AG314" t="s">
        <v>479</v>
      </c>
      <c r="AH314" t="s">
        <v>485</v>
      </c>
      <c r="AI314" t="s">
        <v>70</v>
      </c>
      <c r="AJ314" t="s">
        <v>1435</v>
      </c>
      <c r="AK314" t="s">
        <v>72</v>
      </c>
      <c r="AL314" t="s">
        <v>73</v>
      </c>
      <c r="AM314" t="s">
        <v>139</v>
      </c>
      <c r="AN314" t="s">
        <v>123</v>
      </c>
      <c r="AO314" t="s">
        <v>64</v>
      </c>
      <c r="AP314" t="s">
        <v>772</v>
      </c>
      <c r="AQ314" t="s">
        <v>357</v>
      </c>
      <c r="AR314" t="s">
        <v>223</v>
      </c>
      <c r="AS314" t="s">
        <v>274</v>
      </c>
      <c r="AT314" t="s">
        <v>251</v>
      </c>
      <c r="AU314" t="s">
        <v>271</v>
      </c>
      <c r="AV314" t="s">
        <v>230</v>
      </c>
      <c r="AW314" t="s">
        <v>231</v>
      </c>
      <c r="AX314" t="s">
        <v>950</v>
      </c>
      <c r="AY314" t="s">
        <v>2258</v>
      </c>
    </row>
    <row r="315" spans="1:51" hidden="1" x14ac:dyDescent="0.3">
      <c r="A315" t="s">
        <v>2259</v>
      </c>
      <c r="B315" t="s">
        <v>2260</v>
      </c>
      <c r="C315" s="1" t="str">
        <f t="shared" si="38"/>
        <v>21:0868</v>
      </c>
      <c r="D315" s="1" t="str">
        <f t="shared" si="45"/>
        <v>21:0245</v>
      </c>
      <c r="E315" t="s">
        <v>2261</v>
      </c>
      <c r="F315" t="s">
        <v>2262</v>
      </c>
      <c r="H315">
        <v>75.956347600000001</v>
      </c>
      <c r="I315">
        <v>-102.9585558</v>
      </c>
      <c r="J315" s="1" t="str">
        <f t="shared" si="46"/>
        <v>NGR bulk stream sediment</v>
      </c>
      <c r="K315" s="1" t="str">
        <f t="shared" si="47"/>
        <v>-230 mesh (63 µm) (Bathurst Is., 1996)</v>
      </c>
      <c r="L315">
        <v>8</v>
      </c>
      <c r="M315" t="s">
        <v>1524</v>
      </c>
      <c r="N315">
        <v>314</v>
      </c>
      <c r="O315">
        <v>1</v>
      </c>
      <c r="P315" t="s">
        <v>89</v>
      </c>
      <c r="Q315" t="s">
        <v>56</v>
      </c>
      <c r="R315" t="s">
        <v>81</v>
      </c>
      <c r="S315" t="s">
        <v>1109</v>
      </c>
      <c r="T315" t="s">
        <v>580</v>
      </c>
      <c r="U315" t="s">
        <v>64</v>
      </c>
      <c r="V315" t="s">
        <v>91</v>
      </c>
      <c r="W315" t="s">
        <v>204</v>
      </c>
      <c r="X315" t="s">
        <v>64</v>
      </c>
      <c r="Y315" t="s">
        <v>477</v>
      </c>
      <c r="Z315" t="s">
        <v>150</v>
      </c>
      <c r="AA315" t="s">
        <v>64</v>
      </c>
      <c r="AB315" t="s">
        <v>56</v>
      </c>
      <c r="AC315" t="s">
        <v>64</v>
      </c>
      <c r="AD315" t="s">
        <v>1689</v>
      </c>
      <c r="AE315" t="s">
        <v>143</v>
      </c>
      <c r="AF315" t="s">
        <v>105</v>
      </c>
      <c r="AG315" t="s">
        <v>778</v>
      </c>
      <c r="AH315" t="s">
        <v>358</v>
      </c>
      <c r="AI315" t="s">
        <v>70</v>
      </c>
      <c r="AJ315" t="s">
        <v>1435</v>
      </c>
      <c r="AK315" t="s">
        <v>72</v>
      </c>
      <c r="AL315" t="s">
        <v>73</v>
      </c>
      <c r="AM315" t="s">
        <v>82</v>
      </c>
      <c r="AN315" t="s">
        <v>153</v>
      </c>
      <c r="AO315" t="s">
        <v>64</v>
      </c>
      <c r="AP315" t="s">
        <v>369</v>
      </c>
      <c r="AQ315" t="s">
        <v>190</v>
      </c>
      <c r="AR315" t="s">
        <v>311</v>
      </c>
      <c r="AS315" t="s">
        <v>150</v>
      </c>
      <c r="AT315" t="s">
        <v>176</v>
      </c>
      <c r="AU315" t="s">
        <v>175</v>
      </c>
      <c r="AV315" t="s">
        <v>73</v>
      </c>
      <c r="AW315" t="s">
        <v>106</v>
      </c>
      <c r="AX315" t="s">
        <v>154</v>
      </c>
      <c r="AY315" t="s">
        <v>2263</v>
      </c>
    </row>
    <row r="316" spans="1:51" hidden="1" x14ac:dyDescent="0.3">
      <c r="A316" t="s">
        <v>2264</v>
      </c>
      <c r="B316" t="s">
        <v>2265</v>
      </c>
      <c r="C316" s="1" t="str">
        <f t="shared" si="38"/>
        <v>21:0868</v>
      </c>
      <c r="D316" s="1" t="str">
        <f t="shared" si="45"/>
        <v>21:0245</v>
      </c>
      <c r="E316" t="s">
        <v>2266</v>
      </c>
      <c r="F316" t="s">
        <v>2267</v>
      </c>
      <c r="H316">
        <v>75.973191999999997</v>
      </c>
      <c r="I316">
        <v>-102.81951840000001</v>
      </c>
      <c r="J316" s="1" t="str">
        <f t="shared" si="46"/>
        <v>NGR bulk stream sediment</v>
      </c>
      <c r="K316" s="1" t="str">
        <f t="shared" si="47"/>
        <v>-230 mesh (63 µm) (Bathurst Is., 1996)</v>
      </c>
      <c r="L316">
        <v>8</v>
      </c>
      <c r="M316" t="s">
        <v>1537</v>
      </c>
      <c r="N316">
        <v>315</v>
      </c>
      <c r="O316">
        <v>1</v>
      </c>
      <c r="P316" t="s">
        <v>89</v>
      </c>
      <c r="Q316" t="s">
        <v>56</v>
      </c>
      <c r="R316" t="s">
        <v>176</v>
      </c>
      <c r="S316" t="s">
        <v>1433</v>
      </c>
      <c r="T316" t="s">
        <v>76</v>
      </c>
      <c r="U316" t="s">
        <v>64</v>
      </c>
      <c r="V316" t="s">
        <v>94</v>
      </c>
      <c r="W316" t="s">
        <v>848</v>
      </c>
      <c r="X316" t="s">
        <v>60</v>
      </c>
      <c r="Y316" t="s">
        <v>1990</v>
      </c>
      <c r="Z316" t="s">
        <v>171</v>
      </c>
      <c r="AA316" t="s">
        <v>64</v>
      </c>
      <c r="AB316" t="s">
        <v>56</v>
      </c>
      <c r="AC316" t="s">
        <v>64</v>
      </c>
      <c r="AD316" t="s">
        <v>740</v>
      </c>
      <c r="AE316" t="s">
        <v>370</v>
      </c>
      <c r="AF316" t="s">
        <v>288</v>
      </c>
      <c r="AG316" t="s">
        <v>167</v>
      </c>
      <c r="AH316" t="s">
        <v>282</v>
      </c>
      <c r="AI316" t="s">
        <v>70</v>
      </c>
      <c r="AJ316" t="s">
        <v>1435</v>
      </c>
      <c r="AK316" t="s">
        <v>72</v>
      </c>
      <c r="AL316" t="s">
        <v>230</v>
      </c>
      <c r="AM316" t="s">
        <v>75</v>
      </c>
      <c r="AN316" t="s">
        <v>101</v>
      </c>
      <c r="AO316" t="s">
        <v>64</v>
      </c>
      <c r="AP316" t="s">
        <v>369</v>
      </c>
      <c r="AQ316" t="s">
        <v>78</v>
      </c>
      <c r="AR316" t="s">
        <v>209</v>
      </c>
      <c r="AS316" t="s">
        <v>103</v>
      </c>
      <c r="AT316" t="s">
        <v>218</v>
      </c>
      <c r="AU316" t="s">
        <v>271</v>
      </c>
      <c r="AV316" t="s">
        <v>258</v>
      </c>
      <c r="AW316" t="s">
        <v>123</v>
      </c>
      <c r="AX316" t="s">
        <v>451</v>
      </c>
      <c r="AY316" t="s">
        <v>2268</v>
      </c>
    </row>
    <row r="317" spans="1:51" hidden="1" x14ac:dyDescent="0.3">
      <c r="A317" t="s">
        <v>2269</v>
      </c>
      <c r="B317" t="s">
        <v>2270</v>
      </c>
      <c r="C317" s="1" t="str">
        <f t="shared" si="38"/>
        <v>21:0868</v>
      </c>
      <c r="D317" s="1" t="str">
        <f t="shared" si="45"/>
        <v>21:0245</v>
      </c>
      <c r="E317" t="s">
        <v>2271</v>
      </c>
      <c r="F317" t="s">
        <v>2272</v>
      </c>
      <c r="H317">
        <v>75.983003499999995</v>
      </c>
      <c r="I317">
        <v>-102.7164914</v>
      </c>
      <c r="J317" s="1" t="str">
        <f t="shared" si="46"/>
        <v>NGR bulk stream sediment</v>
      </c>
      <c r="K317" s="1" t="str">
        <f t="shared" si="47"/>
        <v>-230 mesh (63 µm) (Bathurst Is., 1996)</v>
      </c>
      <c r="L317">
        <v>8</v>
      </c>
      <c r="M317" t="s">
        <v>1543</v>
      </c>
      <c r="N317">
        <v>316</v>
      </c>
      <c r="O317">
        <v>1</v>
      </c>
      <c r="P317" t="s">
        <v>89</v>
      </c>
      <c r="Q317" t="s">
        <v>56</v>
      </c>
      <c r="R317" t="s">
        <v>174</v>
      </c>
      <c r="S317" t="s">
        <v>202</v>
      </c>
      <c r="T317" t="s">
        <v>189</v>
      </c>
      <c r="U317" t="s">
        <v>64</v>
      </c>
      <c r="V317" t="s">
        <v>91</v>
      </c>
      <c r="W317" t="s">
        <v>67</v>
      </c>
      <c r="X317" t="s">
        <v>64</v>
      </c>
      <c r="Y317" t="s">
        <v>945</v>
      </c>
      <c r="Z317" t="s">
        <v>171</v>
      </c>
      <c r="AA317" t="s">
        <v>64</v>
      </c>
      <c r="AB317" t="s">
        <v>56</v>
      </c>
      <c r="AC317" t="s">
        <v>271</v>
      </c>
      <c r="AD317" t="s">
        <v>1461</v>
      </c>
      <c r="AE317" t="s">
        <v>143</v>
      </c>
      <c r="AF317" t="s">
        <v>1442</v>
      </c>
      <c r="AG317" t="s">
        <v>144</v>
      </c>
      <c r="AH317" t="s">
        <v>68</v>
      </c>
      <c r="AI317" t="s">
        <v>70</v>
      </c>
      <c r="AJ317" t="s">
        <v>1435</v>
      </c>
      <c r="AK317" t="s">
        <v>72</v>
      </c>
      <c r="AL317" t="s">
        <v>152</v>
      </c>
      <c r="AM317" t="s">
        <v>282</v>
      </c>
      <c r="AN317" t="s">
        <v>580</v>
      </c>
      <c r="AO317" t="s">
        <v>64</v>
      </c>
      <c r="AP317" t="s">
        <v>369</v>
      </c>
      <c r="AQ317" t="s">
        <v>57</v>
      </c>
      <c r="AR317" t="s">
        <v>172</v>
      </c>
      <c r="AS317" t="s">
        <v>190</v>
      </c>
      <c r="AT317" t="s">
        <v>126</v>
      </c>
      <c r="AU317" t="s">
        <v>152</v>
      </c>
      <c r="AV317" t="s">
        <v>175</v>
      </c>
      <c r="AW317" t="s">
        <v>125</v>
      </c>
      <c r="AX317" t="s">
        <v>850</v>
      </c>
      <c r="AY317" t="s">
        <v>2273</v>
      </c>
    </row>
    <row r="318" spans="1:51" hidden="1" x14ac:dyDescent="0.3">
      <c r="A318" t="s">
        <v>2274</v>
      </c>
      <c r="B318" t="s">
        <v>2275</v>
      </c>
      <c r="C318" s="1" t="str">
        <f t="shared" si="38"/>
        <v>21:0868</v>
      </c>
      <c r="D318" s="1" t="str">
        <f t="shared" si="45"/>
        <v>21:0245</v>
      </c>
      <c r="E318" t="s">
        <v>2276</v>
      </c>
      <c r="F318" t="s">
        <v>2277</v>
      </c>
      <c r="H318">
        <v>75.997137100000003</v>
      </c>
      <c r="I318">
        <v>-102.5699228</v>
      </c>
      <c r="J318" s="1" t="str">
        <f t="shared" si="46"/>
        <v>NGR bulk stream sediment</v>
      </c>
      <c r="K318" s="1" t="str">
        <f t="shared" si="47"/>
        <v>-230 mesh (63 µm) (Bathurst Is., 1996)</v>
      </c>
      <c r="L318">
        <v>8</v>
      </c>
      <c r="M318" t="s">
        <v>1549</v>
      </c>
      <c r="N318">
        <v>317</v>
      </c>
      <c r="O318">
        <v>1</v>
      </c>
      <c r="P318" t="s">
        <v>60</v>
      </c>
      <c r="Q318" t="s">
        <v>56</v>
      </c>
      <c r="R318" t="s">
        <v>580</v>
      </c>
      <c r="S318" t="s">
        <v>934</v>
      </c>
      <c r="T318" t="s">
        <v>580</v>
      </c>
      <c r="U318" t="s">
        <v>64</v>
      </c>
      <c r="V318" t="s">
        <v>76</v>
      </c>
      <c r="W318" t="s">
        <v>624</v>
      </c>
      <c r="X318" t="s">
        <v>64</v>
      </c>
      <c r="Y318" t="s">
        <v>240</v>
      </c>
      <c r="Z318" t="s">
        <v>393</v>
      </c>
      <c r="AA318" t="s">
        <v>64</v>
      </c>
      <c r="AB318" t="s">
        <v>56</v>
      </c>
      <c r="AC318" t="s">
        <v>64</v>
      </c>
      <c r="AD318" t="s">
        <v>1689</v>
      </c>
      <c r="AE318" t="s">
        <v>143</v>
      </c>
      <c r="AF318" t="s">
        <v>57</v>
      </c>
      <c r="AG318" t="s">
        <v>167</v>
      </c>
      <c r="AH318" t="s">
        <v>238</v>
      </c>
      <c r="AI318" t="s">
        <v>70</v>
      </c>
      <c r="AJ318" t="s">
        <v>1435</v>
      </c>
      <c r="AK318" t="s">
        <v>72</v>
      </c>
      <c r="AL318" t="s">
        <v>258</v>
      </c>
      <c r="AM318" t="s">
        <v>254</v>
      </c>
      <c r="AN318" t="s">
        <v>101</v>
      </c>
      <c r="AO318" t="s">
        <v>64</v>
      </c>
      <c r="AP318" t="s">
        <v>369</v>
      </c>
      <c r="AQ318" t="s">
        <v>382</v>
      </c>
      <c r="AR318" t="s">
        <v>209</v>
      </c>
      <c r="AS318" t="s">
        <v>124</v>
      </c>
      <c r="AT318" t="s">
        <v>218</v>
      </c>
      <c r="AU318" t="s">
        <v>174</v>
      </c>
      <c r="AV318" t="s">
        <v>174</v>
      </c>
      <c r="AW318" t="s">
        <v>76</v>
      </c>
      <c r="AX318" t="s">
        <v>477</v>
      </c>
      <c r="AY318" t="s">
        <v>2278</v>
      </c>
    </row>
    <row r="319" spans="1:51" hidden="1" x14ac:dyDescent="0.3">
      <c r="A319" t="s">
        <v>2279</v>
      </c>
      <c r="B319" t="s">
        <v>2280</v>
      </c>
      <c r="C319" s="1" t="str">
        <f t="shared" si="38"/>
        <v>21:0868</v>
      </c>
      <c r="D319" s="1" t="str">
        <f t="shared" si="45"/>
        <v>21:0245</v>
      </c>
      <c r="E319" t="s">
        <v>2281</v>
      </c>
      <c r="F319" t="s">
        <v>2282</v>
      </c>
      <c r="H319">
        <v>75.709513400000006</v>
      </c>
      <c r="I319">
        <v>-101.2816972</v>
      </c>
      <c r="J319" s="1" t="str">
        <f t="shared" si="46"/>
        <v>NGR bulk stream sediment</v>
      </c>
      <c r="K319" s="1" t="str">
        <f t="shared" si="47"/>
        <v>-230 mesh (63 µm) (Bathurst Is., 1996)</v>
      </c>
      <c r="L319">
        <v>8</v>
      </c>
      <c r="M319" t="s">
        <v>1557</v>
      </c>
      <c r="N319">
        <v>318</v>
      </c>
      <c r="O319">
        <v>1</v>
      </c>
      <c r="P319" t="s">
        <v>89</v>
      </c>
      <c r="Q319" t="s">
        <v>56</v>
      </c>
      <c r="R319" t="s">
        <v>123</v>
      </c>
      <c r="S319" t="s">
        <v>581</v>
      </c>
      <c r="T319" t="s">
        <v>101</v>
      </c>
      <c r="U319" t="s">
        <v>64</v>
      </c>
      <c r="V319" t="s">
        <v>75</v>
      </c>
      <c r="W319" t="s">
        <v>269</v>
      </c>
      <c r="X319" t="s">
        <v>60</v>
      </c>
      <c r="Y319" t="s">
        <v>231</v>
      </c>
      <c r="Z319" t="s">
        <v>113</v>
      </c>
      <c r="AA319" t="s">
        <v>64</v>
      </c>
      <c r="AB319" t="s">
        <v>56</v>
      </c>
      <c r="AC319" t="s">
        <v>64</v>
      </c>
      <c r="AD319" t="s">
        <v>366</v>
      </c>
      <c r="AE319" t="s">
        <v>143</v>
      </c>
      <c r="AF319" t="s">
        <v>172</v>
      </c>
      <c r="AG319" t="s">
        <v>175</v>
      </c>
      <c r="AH319" t="s">
        <v>183</v>
      </c>
      <c r="AI319" t="s">
        <v>70</v>
      </c>
      <c r="AJ319" t="s">
        <v>1435</v>
      </c>
      <c r="AK319" t="s">
        <v>72</v>
      </c>
      <c r="AL319" t="s">
        <v>73</v>
      </c>
      <c r="AM319" t="s">
        <v>334</v>
      </c>
      <c r="AN319" t="s">
        <v>125</v>
      </c>
      <c r="AO319" t="s">
        <v>64</v>
      </c>
      <c r="AP319" t="s">
        <v>320</v>
      </c>
      <c r="AQ319" t="s">
        <v>124</v>
      </c>
      <c r="AR319" t="s">
        <v>298</v>
      </c>
      <c r="AS319" t="s">
        <v>55</v>
      </c>
      <c r="AT319" t="s">
        <v>68</v>
      </c>
      <c r="AU319" t="s">
        <v>271</v>
      </c>
      <c r="AV319" t="s">
        <v>175</v>
      </c>
      <c r="AW319" t="s">
        <v>125</v>
      </c>
      <c r="AX319" t="s">
        <v>558</v>
      </c>
      <c r="AY319" t="s">
        <v>2283</v>
      </c>
    </row>
    <row r="320" spans="1:51" hidden="1" x14ac:dyDescent="0.3">
      <c r="A320" t="s">
        <v>2284</v>
      </c>
      <c r="B320" t="s">
        <v>2285</v>
      </c>
      <c r="C320" s="1" t="str">
        <f t="shared" si="38"/>
        <v>21:0868</v>
      </c>
      <c r="D320" s="1" t="str">
        <f t="shared" si="45"/>
        <v>21:0245</v>
      </c>
      <c r="E320" t="s">
        <v>2286</v>
      </c>
      <c r="F320" t="s">
        <v>2287</v>
      </c>
      <c r="H320">
        <v>75.7142628</v>
      </c>
      <c r="I320">
        <v>-101.48466639999999</v>
      </c>
      <c r="J320" s="1" t="str">
        <f t="shared" si="46"/>
        <v>NGR bulk stream sediment</v>
      </c>
      <c r="K320" s="1" t="str">
        <f t="shared" si="47"/>
        <v>-230 mesh (63 µm) (Bathurst Is., 1996)</v>
      </c>
      <c r="L320">
        <v>9</v>
      </c>
      <c r="M320" t="s">
        <v>1432</v>
      </c>
      <c r="N320">
        <v>319</v>
      </c>
      <c r="O320">
        <v>7</v>
      </c>
      <c r="P320" t="s">
        <v>60</v>
      </c>
      <c r="Q320" t="s">
        <v>56</v>
      </c>
      <c r="R320" t="s">
        <v>130</v>
      </c>
      <c r="S320" t="s">
        <v>320</v>
      </c>
      <c r="T320" t="s">
        <v>81</v>
      </c>
      <c r="U320" t="s">
        <v>64</v>
      </c>
      <c r="V320" t="s">
        <v>60</v>
      </c>
      <c r="W320" t="s">
        <v>103</v>
      </c>
      <c r="X320" t="s">
        <v>64</v>
      </c>
      <c r="Y320" t="s">
        <v>531</v>
      </c>
      <c r="Z320" t="s">
        <v>171</v>
      </c>
      <c r="AA320" t="s">
        <v>64</v>
      </c>
      <c r="AB320" t="s">
        <v>56</v>
      </c>
      <c r="AC320" t="s">
        <v>64</v>
      </c>
      <c r="AD320" t="s">
        <v>1689</v>
      </c>
      <c r="AE320" t="s">
        <v>143</v>
      </c>
      <c r="AF320" t="s">
        <v>1442</v>
      </c>
      <c r="AG320" t="s">
        <v>144</v>
      </c>
      <c r="AH320" t="s">
        <v>592</v>
      </c>
      <c r="AI320" t="s">
        <v>70</v>
      </c>
      <c r="AJ320" t="s">
        <v>1435</v>
      </c>
      <c r="AK320" t="s">
        <v>72</v>
      </c>
      <c r="AL320" t="s">
        <v>174</v>
      </c>
      <c r="AM320" t="s">
        <v>514</v>
      </c>
      <c r="AN320" t="s">
        <v>176</v>
      </c>
      <c r="AO320" t="s">
        <v>271</v>
      </c>
      <c r="AP320" t="s">
        <v>369</v>
      </c>
      <c r="AQ320" t="s">
        <v>336</v>
      </c>
      <c r="AR320" t="s">
        <v>541</v>
      </c>
      <c r="AS320" t="s">
        <v>99</v>
      </c>
      <c r="AT320" t="s">
        <v>435</v>
      </c>
      <c r="AU320" t="s">
        <v>479</v>
      </c>
      <c r="AV320" t="s">
        <v>73</v>
      </c>
      <c r="AW320" t="s">
        <v>225</v>
      </c>
      <c r="AX320" t="s">
        <v>558</v>
      </c>
      <c r="AY320" t="s">
        <v>2288</v>
      </c>
    </row>
    <row r="321" spans="1:51" hidden="1" x14ac:dyDescent="0.3">
      <c r="A321" t="s">
        <v>2289</v>
      </c>
      <c r="B321" t="s">
        <v>2290</v>
      </c>
      <c r="C321" s="1" t="str">
        <f t="shared" si="38"/>
        <v>21:0868</v>
      </c>
      <c r="D321" s="1" t="str">
        <f t="shared" si="45"/>
        <v>21:0245</v>
      </c>
      <c r="E321" t="s">
        <v>2291</v>
      </c>
      <c r="F321" t="s">
        <v>2292</v>
      </c>
      <c r="H321">
        <v>75.7123098</v>
      </c>
      <c r="I321">
        <v>-101.44702340000001</v>
      </c>
      <c r="J321" s="1" t="str">
        <f t="shared" si="46"/>
        <v>NGR bulk stream sediment</v>
      </c>
      <c r="K321" s="1" t="str">
        <f t="shared" si="47"/>
        <v>-230 mesh (63 µm) (Bathurst Is., 1996)</v>
      </c>
      <c r="L321">
        <v>9</v>
      </c>
      <c r="M321" t="s">
        <v>1474</v>
      </c>
      <c r="N321">
        <v>320</v>
      </c>
      <c r="O321">
        <v>1</v>
      </c>
      <c r="P321" t="s">
        <v>60</v>
      </c>
      <c r="Q321" t="s">
        <v>56</v>
      </c>
      <c r="R321" t="s">
        <v>265</v>
      </c>
      <c r="S321" t="s">
        <v>1141</v>
      </c>
      <c r="T321" t="s">
        <v>225</v>
      </c>
      <c r="U321" t="s">
        <v>64</v>
      </c>
      <c r="V321" t="s">
        <v>99</v>
      </c>
      <c r="W321" t="s">
        <v>337</v>
      </c>
      <c r="X321" t="s">
        <v>60</v>
      </c>
      <c r="Y321" t="s">
        <v>2293</v>
      </c>
      <c r="Z321" t="s">
        <v>63</v>
      </c>
      <c r="AA321" t="s">
        <v>64</v>
      </c>
      <c r="AB321" t="s">
        <v>56</v>
      </c>
      <c r="AC321" t="s">
        <v>60</v>
      </c>
      <c r="AD321" t="s">
        <v>778</v>
      </c>
      <c r="AE321" t="s">
        <v>367</v>
      </c>
      <c r="AF321" t="s">
        <v>351</v>
      </c>
      <c r="AG321" t="s">
        <v>230</v>
      </c>
      <c r="AH321" t="s">
        <v>826</v>
      </c>
      <c r="AI321" t="s">
        <v>70</v>
      </c>
      <c r="AJ321" t="s">
        <v>1435</v>
      </c>
      <c r="AK321" t="s">
        <v>72</v>
      </c>
      <c r="AL321" t="s">
        <v>73</v>
      </c>
      <c r="AM321" t="s">
        <v>150</v>
      </c>
      <c r="AN321" t="s">
        <v>299</v>
      </c>
      <c r="AO321" t="s">
        <v>64</v>
      </c>
      <c r="AP321" t="s">
        <v>2041</v>
      </c>
      <c r="AQ321" t="s">
        <v>288</v>
      </c>
      <c r="AR321" t="s">
        <v>772</v>
      </c>
      <c r="AS321" t="s">
        <v>105</v>
      </c>
      <c r="AT321" t="s">
        <v>146</v>
      </c>
      <c r="AU321" t="s">
        <v>130</v>
      </c>
      <c r="AV321" t="s">
        <v>73</v>
      </c>
      <c r="AW321" t="s">
        <v>435</v>
      </c>
      <c r="AX321" t="s">
        <v>950</v>
      </c>
      <c r="AY321" t="s">
        <v>2294</v>
      </c>
    </row>
    <row r="322" spans="1:51" hidden="1" x14ac:dyDescent="0.3">
      <c r="A322" t="s">
        <v>2295</v>
      </c>
      <c r="B322" t="s">
        <v>2296</v>
      </c>
      <c r="C322" s="1" t="str">
        <f t="shared" ref="C322:C385" si="48">HYPERLINK("http://geochem.nrcan.gc.ca/cdogs/content/bdl/bdl210868_e.htm", "21:0868")</f>
        <v>21:0868</v>
      </c>
      <c r="D322" s="1" t="str">
        <f t="shared" si="45"/>
        <v>21:0245</v>
      </c>
      <c r="E322" t="s">
        <v>2291</v>
      </c>
      <c r="F322" t="s">
        <v>2297</v>
      </c>
      <c r="H322">
        <v>75.7123098</v>
      </c>
      <c r="I322">
        <v>-101.44702340000001</v>
      </c>
      <c r="J322" s="1" t="str">
        <f t="shared" si="46"/>
        <v>NGR bulk stream sediment</v>
      </c>
      <c r="K322" s="1" t="str">
        <f t="shared" si="47"/>
        <v>-230 mesh (63 µm) (Bathurst Is., 1996)</v>
      </c>
      <c r="L322">
        <v>9</v>
      </c>
      <c r="M322" t="s">
        <v>1479</v>
      </c>
      <c r="N322">
        <v>321</v>
      </c>
      <c r="O322">
        <v>1</v>
      </c>
      <c r="P322" t="s">
        <v>76</v>
      </c>
      <c r="Q322" t="s">
        <v>56</v>
      </c>
      <c r="R322" t="s">
        <v>328</v>
      </c>
      <c r="S322" t="s">
        <v>1159</v>
      </c>
      <c r="T322" t="s">
        <v>106</v>
      </c>
      <c r="U322" t="s">
        <v>64</v>
      </c>
      <c r="V322" t="s">
        <v>69</v>
      </c>
      <c r="W322" t="s">
        <v>447</v>
      </c>
      <c r="X322" t="s">
        <v>60</v>
      </c>
      <c r="Y322" t="s">
        <v>1752</v>
      </c>
      <c r="Z322" t="s">
        <v>63</v>
      </c>
      <c r="AA322" t="s">
        <v>64</v>
      </c>
      <c r="AB322" t="s">
        <v>56</v>
      </c>
      <c r="AC322" t="s">
        <v>91</v>
      </c>
      <c r="AD322" t="s">
        <v>778</v>
      </c>
      <c r="AE322" t="s">
        <v>380</v>
      </c>
      <c r="AF322" t="s">
        <v>370</v>
      </c>
      <c r="AG322" t="s">
        <v>175</v>
      </c>
      <c r="AH322" t="s">
        <v>139</v>
      </c>
      <c r="AI322" t="s">
        <v>70</v>
      </c>
      <c r="AJ322" t="s">
        <v>1435</v>
      </c>
      <c r="AK322" t="s">
        <v>72</v>
      </c>
      <c r="AL322" t="s">
        <v>73</v>
      </c>
      <c r="AM322" t="s">
        <v>75</v>
      </c>
      <c r="AN322" t="s">
        <v>225</v>
      </c>
      <c r="AO322" t="s">
        <v>64</v>
      </c>
      <c r="AP322" t="s">
        <v>438</v>
      </c>
      <c r="AQ322" t="s">
        <v>80</v>
      </c>
      <c r="AR322" t="s">
        <v>166</v>
      </c>
      <c r="AS322" t="s">
        <v>124</v>
      </c>
      <c r="AT322" t="s">
        <v>218</v>
      </c>
      <c r="AU322" t="s">
        <v>81</v>
      </c>
      <c r="AV322" t="s">
        <v>230</v>
      </c>
      <c r="AW322" t="s">
        <v>231</v>
      </c>
      <c r="AX322" t="s">
        <v>531</v>
      </c>
      <c r="AY322" t="s">
        <v>394</v>
      </c>
    </row>
    <row r="323" spans="1:51" hidden="1" x14ac:dyDescent="0.3">
      <c r="A323" t="s">
        <v>2298</v>
      </c>
      <c r="B323" t="s">
        <v>2299</v>
      </c>
      <c r="C323" s="1" t="str">
        <f t="shared" si="48"/>
        <v>21:0868</v>
      </c>
      <c r="D323" s="1" t="str">
        <f t="shared" si="45"/>
        <v>21:0245</v>
      </c>
      <c r="E323" t="s">
        <v>2286</v>
      </c>
      <c r="F323" t="s">
        <v>2300</v>
      </c>
      <c r="H323">
        <v>75.7142628</v>
      </c>
      <c r="I323">
        <v>-101.48466639999999</v>
      </c>
      <c r="J323" s="1" t="str">
        <f t="shared" si="46"/>
        <v>NGR bulk stream sediment</v>
      </c>
      <c r="K323" s="1" t="str">
        <f t="shared" si="47"/>
        <v>-230 mesh (63 µm) (Bathurst Is., 1996)</v>
      </c>
      <c r="L323">
        <v>9</v>
      </c>
      <c r="M323" t="s">
        <v>1447</v>
      </c>
      <c r="N323">
        <v>322</v>
      </c>
      <c r="O323">
        <v>1</v>
      </c>
      <c r="P323" t="s">
        <v>60</v>
      </c>
      <c r="Q323" t="s">
        <v>56</v>
      </c>
      <c r="R323" t="s">
        <v>73</v>
      </c>
      <c r="S323" t="s">
        <v>92</v>
      </c>
      <c r="T323" t="s">
        <v>271</v>
      </c>
      <c r="U323" t="s">
        <v>64</v>
      </c>
      <c r="V323" t="s">
        <v>271</v>
      </c>
      <c r="W323" t="s">
        <v>160</v>
      </c>
      <c r="X323" t="s">
        <v>64</v>
      </c>
      <c r="Y323" t="s">
        <v>405</v>
      </c>
      <c r="Z323" t="s">
        <v>140</v>
      </c>
      <c r="AA323" t="s">
        <v>64</v>
      </c>
      <c r="AB323" t="s">
        <v>56</v>
      </c>
      <c r="AC323" t="s">
        <v>271</v>
      </c>
      <c r="AD323" t="s">
        <v>1689</v>
      </c>
      <c r="AE323" t="s">
        <v>143</v>
      </c>
      <c r="AF323" t="s">
        <v>1442</v>
      </c>
      <c r="AG323" t="s">
        <v>144</v>
      </c>
      <c r="AH323" t="s">
        <v>123</v>
      </c>
      <c r="AI323" t="s">
        <v>70</v>
      </c>
      <c r="AJ323" t="s">
        <v>1435</v>
      </c>
      <c r="AK323" t="s">
        <v>72</v>
      </c>
      <c r="AL323" t="s">
        <v>73</v>
      </c>
      <c r="AM323" t="s">
        <v>207</v>
      </c>
      <c r="AN323" t="s">
        <v>225</v>
      </c>
      <c r="AO323" t="s">
        <v>64</v>
      </c>
      <c r="AP323" t="s">
        <v>369</v>
      </c>
      <c r="AQ323" t="s">
        <v>336</v>
      </c>
      <c r="AR323" t="s">
        <v>193</v>
      </c>
      <c r="AS323" t="s">
        <v>69</v>
      </c>
      <c r="AT323" t="s">
        <v>151</v>
      </c>
      <c r="AU323" t="s">
        <v>175</v>
      </c>
      <c r="AV323" t="s">
        <v>73</v>
      </c>
      <c r="AW323" t="s">
        <v>176</v>
      </c>
      <c r="AX323" t="s">
        <v>558</v>
      </c>
      <c r="AY323" t="s">
        <v>2301</v>
      </c>
    </row>
    <row r="324" spans="1:51" hidden="1" x14ac:dyDescent="0.3">
      <c r="A324" t="s">
        <v>2302</v>
      </c>
      <c r="B324" t="s">
        <v>2303</v>
      </c>
      <c r="C324" s="1" t="str">
        <f t="shared" si="48"/>
        <v>21:0868</v>
      </c>
      <c r="D324" s="1" t="str">
        <f t="shared" si="45"/>
        <v>21:0245</v>
      </c>
      <c r="E324" t="s">
        <v>2304</v>
      </c>
      <c r="F324" t="s">
        <v>2305</v>
      </c>
      <c r="H324">
        <v>75.727770000000007</v>
      </c>
      <c r="I324">
        <v>-101.32484669999999</v>
      </c>
      <c r="J324" s="1" t="str">
        <f t="shared" si="46"/>
        <v>NGR bulk stream sediment</v>
      </c>
      <c r="K324" s="1" t="str">
        <f t="shared" si="47"/>
        <v>-230 mesh (63 µm) (Bathurst Is., 1996)</v>
      </c>
      <c r="L324">
        <v>9</v>
      </c>
      <c r="M324" t="s">
        <v>1441</v>
      </c>
      <c r="N324">
        <v>323</v>
      </c>
      <c r="O324">
        <v>1</v>
      </c>
      <c r="P324" t="s">
        <v>89</v>
      </c>
      <c r="Q324" t="s">
        <v>56</v>
      </c>
      <c r="R324" t="s">
        <v>271</v>
      </c>
      <c r="S324" t="s">
        <v>685</v>
      </c>
      <c r="T324" t="s">
        <v>68</v>
      </c>
      <c r="U324" t="s">
        <v>64</v>
      </c>
      <c r="V324" t="s">
        <v>91</v>
      </c>
      <c r="W324" t="s">
        <v>61</v>
      </c>
      <c r="X324" t="s">
        <v>64</v>
      </c>
      <c r="Y324" t="s">
        <v>469</v>
      </c>
      <c r="Z324" t="s">
        <v>79</v>
      </c>
      <c r="AA324" t="s">
        <v>64</v>
      </c>
      <c r="AB324" t="s">
        <v>56</v>
      </c>
      <c r="AC324" t="s">
        <v>64</v>
      </c>
      <c r="AD324" t="s">
        <v>740</v>
      </c>
      <c r="AE324" t="s">
        <v>143</v>
      </c>
      <c r="AF324" t="s">
        <v>55</v>
      </c>
      <c r="AG324" t="s">
        <v>479</v>
      </c>
      <c r="AH324" t="s">
        <v>300</v>
      </c>
      <c r="AI324" t="s">
        <v>70</v>
      </c>
      <c r="AJ324" t="s">
        <v>1435</v>
      </c>
      <c r="AK324" t="s">
        <v>72</v>
      </c>
      <c r="AL324" t="s">
        <v>73</v>
      </c>
      <c r="AM324" t="s">
        <v>69</v>
      </c>
      <c r="AN324" t="s">
        <v>242</v>
      </c>
      <c r="AO324" t="s">
        <v>64</v>
      </c>
      <c r="AP324" t="s">
        <v>369</v>
      </c>
      <c r="AQ324" t="s">
        <v>172</v>
      </c>
      <c r="AR324" t="s">
        <v>505</v>
      </c>
      <c r="AS324" t="s">
        <v>382</v>
      </c>
      <c r="AT324" t="s">
        <v>238</v>
      </c>
      <c r="AU324" t="s">
        <v>258</v>
      </c>
      <c r="AV324" t="s">
        <v>174</v>
      </c>
      <c r="AW324" t="s">
        <v>313</v>
      </c>
      <c r="AX324" t="s">
        <v>466</v>
      </c>
      <c r="AY324" t="s">
        <v>2306</v>
      </c>
    </row>
    <row r="325" spans="1:51" hidden="1" x14ac:dyDescent="0.3">
      <c r="A325" t="s">
        <v>2307</v>
      </c>
      <c r="B325" t="s">
        <v>2308</v>
      </c>
      <c r="C325" s="1" t="str">
        <f t="shared" si="48"/>
        <v>21:0868</v>
      </c>
      <c r="D325" s="1" t="str">
        <f t="shared" si="45"/>
        <v>21:0245</v>
      </c>
      <c r="E325" t="s">
        <v>2309</v>
      </c>
      <c r="F325" t="s">
        <v>2310</v>
      </c>
      <c r="H325">
        <v>75.746848600000007</v>
      </c>
      <c r="I325">
        <v>-101.3821131</v>
      </c>
      <c r="J325" s="1" t="str">
        <f t="shared" si="46"/>
        <v>NGR bulk stream sediment</v>
      </c>
      <c r="K325" s="1" t="str">
        <f t="shared" si="47"/>
        <v>-230 mesh (63 µm) (Bathurst Is., 1996)</v>
      </c>
      <c r="L325">
        <v>9</v>
      </c>
      <c r="M325" t="s">
        <v>1454</v>
      </c>
      <c r="N325">
        <v>324</v>
      </c>
      <c r="O325">
        <v>1</v>
      </c>
      <c r="P325" t="s">
        <v>89</v>
      </c>
      <c r="Q325" t="s">
        <v>56</v>
      </c>
      <c r="R325" t="s">
        <v>299</v>
      </c>
      <c r="S325" t="s">
        <v>1159</v>
      </c>
      <c r="T325" t="s">
        <v>231</v>
      </c>
      <c r="U325" t="s">
        <v>64</v>
      </c>
      <c r="V325" t="s">
        <v>94</v>
      </c>
      <c r="W325" t="s">
        <v>340</v>
      </c>
      <c r="X325" t="s">
        <v>64</v>
      </c>
      <c r="Y325" t="s">
        <v>1007</v>
      </c>
      <c r="Z325" t="s">
        <v>393</v>
      </c>
      <c r="AA325" t="s">
        <v>64</v>
      </c>
      <c r="AB325" t="s">
        <v>56</v>
      </c>
      <c r="AC325" t="s">
        <v>64</v>
      </c>
      <c r="AD325" t="s">
        <v>746</v>
      </c>
      <c r="AE325" t="s">
        <v>143</v>
      </c>
      <c r="AF325" t="s">
        <v>356</v>
      </c>
      <c r="AG325" t="s">
        <v>167</v>
      </c>
      <c r="AH325" t="s">
        <v>131</v>
      </c>
      <c r="AI325" t="s">
        <v>70</v>
      </c>
      <c r="AJ325" t="s">
        <v>1435</v>
      </c>
      <c r="AK325" t="s">
        <v>72</v>
      </c>
      <c r="AL325" t="s">
        <v>174</v>
      </c>
      <c r="AM325" t="s">
        <v>69</v>
      </c>
      <c r="AN325" t="s">
        <v>93</v>
      </c>
      <c r="AO325" t="s">
        <v>64</v>
      </c>
      <c r="AP325" t="s">
        <v>369</v>
      </c>
      <c r="AQ325" t="s">
        <v>541</v>
      </c>
      <c r="AR325" t="s">
        <v>285</v>
      </c>
      <c r="AS325" t="s">
        <v>78</v>
      </c>
      <c r="AT325" t="s">
        <v>238</v>
      </c>
      <c r="AU325" t="s">
        <v>271</v>
      </c>
      <c r="AV325" t="s">
        <v>271</v>
      </c>
      <c r="AW325" t="s">
        <v>93</v>
      </c>
      <c r="AX325" t="s">
        <v>469</v>
      </c>
      <c r="AY325" t="s">
        <v>2311</v>
      </c>
    </row>
    <row r="326" spans="1:51" hidden="1" x14ac:dyDescent="0.3">
      <c r="A326" t="s">
        <v>2312</v>
      </c>
      <c r="B326" t="s">
        <v>2313</v>
      </c>
      <c r="C326" s="1" t="str">
        <f t="shared" si="48"/>
        <v>21:0868</v>
      </c>
      <c r="D326" s="1" t="str">
        <f t="shared" si="45"/>
        <v>21:0245</v>
      </c>
      <c r="E326" t="s">
        <v>2314</v>
      </c>
      <c r="F326" t="s">
        <v>2315</v>
      </c>
      <c r="H326">
        <v>75.743065599999994</v>
      </c>
      <c r="I326">
        <v>-101.5085503</v>
      </c>
      <c r="J326" s="1" t="str">
        <f t="shared" si="46"/>
        <v>NGR bulk stream sediment</v>
      </c>
      <c r="K326" s="1" t="str">
        <f t="shared" si="47"/>
        <v>-230 mesh (63 µm) (Bathurst Is., 1996)</v>
      </c>
      <c r="L326">
        <v>9</v>
      </c>
      <c r="M326" t="s">
        <v>1460</v>
      </c>
      <c r="N326">
        <v>325</v>
      </c>
      <c r="O326">
        <v>1</v>
      </c>
      <c r="P326" t="s">
        <v>89</v>
      </c>
      <c r="Q326" t="s">
        <v>56</v>
      </c>
      <c r="R326" t="s">
        <v>580</v>
      </c>
      <c r="S326" t="s">
        <v>650</v>
      </c>
      <c r="T326" t="s">
        <v>106</v>
      </c>
      <c r="U326" t="s">
        <v>64</v>
      </c>
      <c r="V326" t="s">
        <v>118</v>
      </c>
      <c r="W326" t="s">
        <v>324</v>
      </c>
      <c r="X326" t="s">
        <v>271</v>
      </c>
      <c r="Y326" t="s">
        <v>719</v>
      </c>
      <c r="Z326" t="s">
        <v>124</v>
      </c>
      <c r="AA326" t="s">
        <v>64</v>
      </c>
      <c r="AB326" t="s">
        <v>56</v>
      </c>
      <c r="AC326" t="s">
        <v>64</v>
      </c>
      <c r="AD326" t="s">
        <v>165</v>
      </c>
      <c r="AE326" t="s">
        <v>848</v>
      </c>
      <c r="AF326" t="s">
        <v>55</v>
      </c>
      <c r="AG326" t="s">
        <v>144</v>
      </c>
      <c r="AH326" t="s">
        <v>238</v>
      </c>
      <c r="AI326" t="s">
        <v>70</v>
      </c>
      <c r="AJ326" t="s">
        <v>1435</v>
      </c>
      <c r="AK326" t="s">
        <v>72</v>
      </c>
      <c r="AL326" t="s">
        <v>73</v>
      </c>
      <c r="AM326" t="s">
        <v>826</v>
      </c>
      <c r="AN326" t="s">
        <v>126</v>
      </c>
      <c r="AO326" t="s">
        <v>64</v>
      </c>
      <c r="AP326" t="s">
        <v>79</v>
      </c>
      <c r="AQ326" t="s">
        <v>288</v>
      </c>
      <c r="AR326" t="s">
        <v>324</v>
      </c>
      <c r="AS326" t="s">
        <v>171</v>
      </c>
      <c r="AT326" t="s">
        <v>76</v>
      </c>
      <c r="AU326" t="s">
        <v>258</v>
      </c>
      <c r="AV326" t="s">
        <v>230</v>
      </c>
      <c r="AW326" t="s">
        <v>123</v>
      </c>
      <c r="AX326" t="s">
        <v>107</v>
      </c>
      <c r="AY326" t="s">
        <v>2316</v>
      </c>
    </row>
    <row r="327" spans="1:51" hidden="1" x14ac:dyDescent="0.3">
      <c r="A327" t="s">
        <v>2317</v>
      </c>
      <c r="B327" t="s">
        <v>2318</v>
      </c>
      <c r="C327" s="1" t="str">
        <f t="shared" si="48"/>
        <v>21:0868</v>
      </c>
      <c r="D327" s="1" t="str">
        <f t="shared" si="45"/>
        <v>21:0245</v>
      </c>
      <c r="E327" t="s">
        <v>2319</v>
      </c>
      <c r="F327" t="s">
        <v>2320</v>
      </c>
      <c r="H327">
        <v>75.751471199999997</v>
      </c>
      <c r="I327">
        <v>-101.52296819999999</v>
      </c>
      <c r="J327" s="1" t="str">
        <f t="shared" si="46"/>
        <v>NGR bulk stream sediment</v>
      </c>
      <c r="K327" s="1" t="str">
        <f t="shared" si="47"/>
        <v>-230 mesh (63 µm) (Bathurst Is., 1996)</v>
      </c>
      <c r="L327">
        <v>9</v>
      </c>
      <c r="M327" t="s">
        <v>1466</v>
      </c>
      <c r="N327">
        <v>326</v>
      </c>
      <c r="O327">
        <v>1</v>
      </c>
      <c r="P327" t="s">
        <v>89</v>
      </c>
      <c r="Q327" t="s">
        <v>56</v>
      </c>
      <c r="R327" t="s">
        <v>151</v>
      </c>
      <c r="S327" t="s">
        <v>1174</v>
      </c>
      <c r="T327" t="s">
        <v>123</v>
      </c>
      <c r="U327" t="s">
        <v>64</v>
      </c>
      <c r="V327" t="s">
        <v>94</v>
      </c>
      <c r="W327" t="s">
        <v>170</v>
      </c>
      <c r="X327" t="s">
        <v>60</v>
      </c>
      <c r="Y327" t="s">
        <v>2140</v>
      </c>
      <c r="Z327" t="s">
        <v>336</v>
      </c>
      <c r="AA327" t="s">
        <v>64</v>
      </c>
      <c r="AB327" t="s">
        <v>56</v>
      </c>
      <c r="AC327" t="s">
        <v>64</v>
      </c>
      <c r="AD327" t="s">
        <v>558</v>
      </c>
      <c r="AE327" t="s">
        <v>342</v>
      </c>
      <c r="AF327" t="s">
        <v>67</v>
      </c>
      <c r="AG327" t="s">
        <v>144</v>
      </c>
      <c r="AH327" t="s">
        <v>485</v>
      </c>
      <c r="AI327" t="s">
        <v>70</v>
      </c>
      <c r="AJ327" t="s">
        <v>1435</v>
      </c>
      <c r="AK327" t="s">
        <v>72</v>
      </c>
      <c r="AL327" t="s">
        <v>81</v>
      </c>
      <c r="AM327" t="s">
        <v>75</v>
      </c>
      <c r="AN327" t="s">
        <v>231</v>
      </c>
      <c r="AO327" t="s">
        <v>64</v>
      </c>
      <c r="AP327" t="s">
        <v>918</v>
      </c>
      <c r="AQ327" t="s">
        <v>311</v>
      </c>
      <c r="AR327" t="s">
        <v>918</v>
      </c>
      <c r="AS327" t="s">
        <v>140</v>
      </c>
      <c r="AT327" t="s">
        <v>74</v>
      </c>
      <c r="AU327" t="s">
        <v>271</v>
      </c>
      <c r="AV327" t="s">
        <v>174</v>
      </c>
      <c r="AW327" t="s">
        <v>145</v>
      </c>
      <c r="AX327" t="s">
        <v>107</v>
      </c>
      <c r="AY327" t="s">
        <v>2321</v>
      </c>
    </row>
    <row r="328" spans="1:51" hidden="1" x14ac:dyDescent="0.3">
      <c r="A328" t="s">
        <v>2322</v>
      </c>
      <c r="B328" t="s">
        <v>2323</v>
      </c>
      <c r="C328" s="1" t="str">
        <f t="shared" si="48"/>
        <v>21:0868</v>
      </c>
      <c r="D328" s="1" t="str">
        <f t="shared" si="45"/>
        <v>21:0245</v>
      </c>
      <c r="E328" t="s">
        <v>2324</v>
      </c>
      <c r="F328" t="s">
        <v>2325</v>
      </c>
      <c r="H328">
        <v>75.756588500000007</v>
      </c>
      <c r="I328">
        <v>-101.45859059999999</v>
      </c>
      <c r="J328" s="1" t="str">
        <f t="shared" si="46"/>
        <v>NGR bulk stream sediment</v>
      </c>
      <c r="K328" s="1" t="str">
        <f t="shared" si="47"/>
        <v>-230 mesh (63 µm) (Bathurst Is., 1996)</v>
      </c>
      <c r="L328">
        <v>9</v>
      </c>
      <c r="M328" t="s">
        <v>1485</v>
      </c>
      <c r="N328">
        <v>327</v>
      </c>
      <c r="O328">
        <v>1</v>
      </c>
      <c r="P328" t="s">
        <v>91</v>
      </c>
      <c r="Q328" t="s">
        <v>56</v>
      </c>
      <c r="R328" t="s">
        <v>212</v>
      </c>
      <c r="S328" t="s">
        <v>341</v>
      </c>
      <c r="T328" t="s">
        <v>176</v>
      </c>
      <c r="U328" t="s">
        <v>64</v>
      </c>
      <c r="V328" t="s">
        <v>118</v>
      </c>
      <c r="W328" t="s">
        <v>772</v>
      </c>
      <c r="X328" t="s">
        <v>271</v>
      </c>
      <c r="Y328" t="s">
        <v>786</v>
      </c>
      <c r="Z328" t="s">
        <v>607</v>
      </c>
      <c r="AA328" t="s">
        <v>64</v>
      </c>
      <c r="AB328" t="s">
        <v>56</v>
      </c>
      <c r="AC328" t="s">
        <v>64</v>
      </c>
      <c r="AD328" t="s">
        <v>584</v>
      </c>
      <c r="AE328" t="s">
        <v>143</v>
      </c>
      <c r="AF328" t="s">
        <v>288</v>
      </c>
      <c r="AG328" t="s">
        <v>144</v>
      </c>
      <c r="AH328" t="s">
        <v>307</v>
      </c>
      <c r="AI328" t="s">
        <v>70</v>
      </c>
      <c r="AJ328" t="s">
        <v>1435</v>
      </c>
      <c r="AK328" t="s">
        <v>72</v>
      </c>
      <c r="AL328" t="s">
        <v>230</v>
      </c>
      <c r="AM328" t="s">
        <v>150</v>
      </c>
      <c r="AN328" t="s">
        <v>358</v>
      </c>
      <c r="AO328" t="s">
        <v>64</v>
      </c>
      <c r="AP328" t="s">
        <v>223</v>
      </c>
      <c r="AQ328" t="s">
        <v>204</v>
      </c>
      <c r="AR328" t="s">
        <v>772</v>
      </c>
      <c r="AS328" t="s">
        <v>160</v>
      </c>
      <c r="AT328" t="s">
        <v>265</v>
      </c>
      <c r="AU328" t="s">
        <v>258</v>
      </c>
      <c r="AV328" t="s">
        <v>230</v>
      </c>
      <c r="AW328" t="s">
        <v>173</v>
      </c>
      <c r="AX328" t="s">
        <v>259</v>
      </c>
      <c r="AY328" t="s">
        <v>2326</v>
      </c>
    </row>
    <row r="329" spans="1:51" hidden="1" x14ac:dyDescent="0.3">
      <c r="A329" t="s">
        <v>2327</v>
      </c>
      <c r="B329" t="s">
        <v>2328</v>
      </c>
      <c r="C329" s="1" t="str">
        <f t="shared" si="48"/>
        <v>21:0868</v>
      </c>
      <c r="D329" s="1" t="str">
        <f t="shared" si="45"/>
        <v>21:0245</v>
      </c>
      <c r="E329" t="s">
        <v>2329</v>
      </c>
      <c r="F329" t="s">
        <v>2330</v>
      </c>
      <c r="H329">
        <v>75.799373200000005</v>
      </c>
      <c r="I329">
        <v>-101.4689886</v>
      </c>
      <c r="J329" s="1" t="str">
        <f t="shared" si="46"/>
        <v>NGR bulk stream sediment</v>
      </c>
      <c r="K329" s="1" t="str">
        <f t="shared" si="47"/>
        <v>-230 mesh (63 µm) (Bathurst Is., 1996)</v>
      </c>
      <c r="L329">
        <v>9</v>
      </c>
      <c r="M329" t="s">
        <v>1492</v>
      </c>
      <c r="N329">
        <v>328</v>
      </c>
      <c r="O329">
        <v>1</v>
      </c>
      <c r="P329" t="s">
        <v>89</v>
      </c>
      <c r="Q329" t="s">
        <v>56</v>
      </c>
      <c r="R329" t="s">
        <v>230</v>
      </c>
      <c r="S329" t="s">
        <v>828</v>
      </c>
      <c r="T329" t="s">
        <v>230</v>
      </c>
      <c r="U329" t="s">
        <v>64</v>
      </c>
      <c r="V329" t="s">
        <v>91</v>
      </c>
      <c r="W329" t="s">
        <v>356</v>
      </c>
      <c r="X329" t="s">
        <v>64</v>
      </c>
      <c r="Y329" t="s">
        <v>668</v>
      </c>
      <c r="Z329" t="s">
        <v>150</v>
      </c>
      <c r="AA329" t="s">
        <v>64</v>
      </c>
      <c r="AB329" t="s">
        <v>56</v>
      </c>
      <c r="AC329" t="s">
        <v>64</v>
      </c>
      <c r="AD329" t="s">
        <v>142</v>
      </c>
      <c r="AE329" t="s">
        <v>143</v>
      </c>
      <c r="AF329" t="s">
        <v>1442</v>
      </c>
      <c r="AG329" t="s">
        <v>144</v>
      </c>
      <c r="AH329" t="s">
        <v>358</v>
      </c>
      <c r="AI329" t="s">
        <v>70</v>
      </c>
      <c r="AJ329" t="s">
        <v>1435</v>
      </c>
      <c r="AK329" t="s">
        <v>72</v>
      </c>
      <c r="AL329" t="s">
        <v>152</v>
      </c>
      <c r="AM329" t="s">
        <v>275</v>
      </c>
      <c r="AN329" t="s">
        <v>271</v>
      </c>
      <c r="AO329" t="s">
        <v>64</v>
      </c>
      <c r="AP329" t="s">
        <v>369</v>
      </c>
      <c r="AQ329" t="s">
        <v>163</v>
      </c>
      <c r="AR329" t="s">
        <v>382</v>
      </c>
      <c r="AS329" t="s">
        <v>254</v>
      </c>
      <c r="AT329" t="s">
        <v>151</v>
      </c>
      <c r="AU329" t="s">
        <v>175</v>
      </c>
      <c r="AV329" t="s">
        <v>73</v>
      </c>
      <c r="AW329" t="s">
        <v>212</v>
      </c>
      <c r="AX329" t="s">
        <v>842</v>
      </c>
      <c r="AY329" t="s">
        <v>2141</v>
      </c>
    </row>
    <row r="330" spans="1:51" hidden="1" x14ac:dyDescent="0.3">
      <c r="A330" t="s">
        <v>2331</v>
      </c>
      <c r="B330" t="s">
        <v>2332</v>
      </c>
      <c r="C330" s="1" t="str">
        <f t="shared" si="48"/>
        <v>21:0868</v>
      </c>
      <c r="D330" s="1" t="str">
        <f t="shared" si="45"/>
        <v>21:0245</v>
      </c>
      <c r="E330" t="s">
        <v>2333</v>
      </c>
      <c r="F330" t="s">
        <v>2334</v>
      </c>
      <c r="H330">
        <v>75.817408599999993</v>
      </c>
      <c r="I330">
        <v>-101.6037686</v>
      </c>
      <c r="J330" s="1" t="str">
        <f t="shared" si="46"/>
        <v>NGR bulk stream sediment</v>
      </c>
      <c r="K330" s="1" t="str">
        <f t="shared" si="47"/>
        <v>-230 mesh (63 µm) (Bathurst Is., 1996)</v>
      </c>
      <c r="L330">
        <v>9</v>
      </c>
      <c r="M330" t="s">
        <v>1498</v>
      </c>
      <c r="N330">
        <v>329</v>
      </c>
      <c r="O330">
        <v>1</v>
      </c>
      <c r="P330" t="s">
        <v>89</v>
      </c>
      <c r="Q330" t="s">
        <v>56</v>
      </c>
      <c r="R330" t="s">
        <v>230</v>
      </c>
      <c r="S330" t="s">
        <v>188</v>
      </c>
      <c r="T330" t="s">
        <v>152</v>
      </c>
      <c r="U330" t="s">
        <v>64</v>
      </c>
      <c r="V330" t="s">
        <v>64</v>
      </c>
      <c r="W330" t="s">
        <v>254</v>
      </c>
      <c r="X330" t="s">
        <v>64</v>
      </c>
      <c r="Y330" t="s">
        <v>366</v>
      </c>
      <c r="Z330" t="s">
        <v>55</v>
      </c>
      <c r="AA330" t="s">
        <v>64</v>
      </c>
      <c r="AB330" t="s">
        <v>56</v>
      </c>
      <c r="AC330" t="s">
        <v>64</v>
      </c>
      <c r="AD330" t="s">
        <v>1461</v>
      </c>
      <c r="AE330" t="s">
        <v>143</v>
      </c>
      <c r="AF330" t="s">
        <v>1442</v>
      </c>
      <c r="AG330" t="s">
        <v>778</v>
      </c>
      <c r="AH330" t="s">
        <v>125</v>
      </c>
      <c r="AI330" t="s">
        <v>70</v>
      </c>
      <c r="AJ330" t="s">
        <v>1435</v>
      </c>
      <c r="AK330" t="s">
        <v>72</v>
      </c>
      <c r="AL330" t="s">
        <v>73</v>
      </c>
      <c r="AM330" t="s">
        <v>328</v>
      </c>
      <c r="AN330" t="s">
        <v>81</v>
      </c>
      <c r="AO330" t="s">
        <v>64</v>
      </c>
      <c r="AP330" t="s">
        <v>369</v>
      </c>
      <c r="AQ330" t="s">
        <v>149</v>
      </c>
      <c r="AR330" t="s">
        <v>288</v>
      </c>
      <c r="AS330" t="s">
        <v>254</v>
      </c>
      <c r="AT330" t="s">
        <v>225</v>
      </c>
      <c r="AU330" t="s">
        <v>479</v>
      </c>
      <c r="AV330" t="s">
        <v>73</v>
      </c>
      <c r="AW330" t="s">
        <v>327</v>
      </c>
      <c r="AX330" t="s">
        <v>167</v>
      </c>
      <c r="AY330" t="s">
        <v>2042</v>
      </c>
    </row>
    <row r="331" spans="1:51" hidden="1" x14ac:dyDescent="0.3">
      <c r="A331" t="s">
        <v>2335</v>
      </c>
      <c r="B331" t="s">
        <v>2336</v>
      </c>
      <c r="C331" s="1" t="str">
        <f t="shared" si="48"/>
        <v>21:0868</v>
      </c>
      <c r="D331" s="1" t="str">
        <f t="shared" si="45"/>
        <v>21:0245</v>
      </c>
      <c r="E331" t="s">
        <v>2337</v>
      </c>
      <c r="F331" t="s">
        <v>2338</v>
      </c>
      <c r="H331">
        <v>75.838893799999994</v>
      </c>
      <c r="I331">
        <v>-101.615225</v>
      </c>
      <c r="J331" s="1" t="str">
        <f t="shared" si="46"/>
        <v>NGR bulk stream sediment</v>
      </c>
      <c r="K331" s="1" t="str">
        <f t="shared" si="47"/>
        <v>-230 mesh (63 µm) (Bathurst Is., 1996)</v>
      </c>
      <c r="L331">
        <v>9</v>
      </c>
      <c r="M331" t="s">
        <v>1504</v>
      </c>
      <c r="N331">
        <v>330</v>
      </c>
      <c r="O331">
        <v>1</v>
      </c>
      <c r="P331" t="s">
        <v>89</v>
      </c>
      <c r="Q331" t="s">
        <v>56</v>
      </c>
      <c r="R331" t="s">
        <v>169</v>
      </c>
      <c r="S331" t="s">
        <v>1124</v>
      </c>
      <c r="T331" t="s">
        <v>153</v>
      </c>
      <c r="U331" t="s">
        <v>64</v>
      </c>
      <c r="V331" t="s">
        <v>185</v>
      </c>
      <c r="W331" t="s">
        <v>312</v>
      </c>
      <c r="X331" t="s">
        <v>91</v>
      </c>
      <c r="Y331" t="s">
        <v>1831</v>
      </c>
      <c r="Z331" t="s">
        <v>185</v>
      </c>
      <c r="AA331" t="s">
        <v>64</v>
      </c>
      <c r="AB331" t="s">
        <v>56</v>
      </c>
      <c r="AC331" t="s">
        <v>64</v>
      </c>
      <c r="AD331" t="s">
        <v>301</v>
      </c>
      <c r="AE331" t="s">
        <v>143</v>
      </c>
      <c r="AF331" t="s">
        <v>414</v>
      </c>
      <c r="AG331" t="s">
        <v>167</v>
      </c>
      <c r="AH331" t="s">
        <v>555</v>
      </c>
      <c r="AI331" t="s">
        <v>70</v>
      </c>
      <c r="AJ331" t="s">
        <v>1435</v>
      </c>
      <c r="AK331" t="s">
        <v>72</v>
      </c>
      <c r="AL331" t="s">
        <v>73</v>
      </c>
      <c r="AM331" t="s">
        <v>150</v>
      </c>
      <c r="AN331" t="s">
        <v>125</v>
      </c>
      <c r="AO331" t="s">
        <v>64</v>
      </c>
      <c r="AP331" t="s">
        <v>414</v>
      </c>
      <c r="AQ331" t="s">
        <v>311</v>
      </c>
      <c r="AR331" t="s">
        <v>209</v>
      </c>
      <c r="AS331" t="s">
        <v>124</v>
      </c>
      <c r="AT331" t="s">
        <v>82</v>
      </c>
      <c r="AU331" t="s">
        <v>130</v>
      </c>
      <c r="AV331" t="s">
        <v>174</v>
      </c>
      <c r="AW331" t="s">
        <v>358</v>
      </c>
      <c r="AX331" t="s">
        <v>383</v>
      </c>
      <c r="AY331" t="s">
        <v>2339</v>
      </c>
    </row>
    <row r="332" spans="1:51" hidden="1" x14ac:dyDescent="0.3">
      <c r="A332" t="s">
        <v>2340</v>
      </c>
      <c r="B332" t="s">
        <v>2341</v>
      </c>
      <c r="C332" s="1" t="str">
        <f t="shared" si="48"/>
        <v>21:0868</v>
      </c>
      <c r="D332" s="1" t="str">
        <f t="shared" si="45"/>
        <v>21:0245</v>
      </c>
      <c r="E332" t="s">
        <v>2342</v>
      </c>
      <c r="F332" t="s">
        <v>2343</v>
      </c>
      <c r="H332">
        <v>75.834937800000006</v>
      </c>
      <c r="I332">
        <v>-101.8715334</v>
      </c>
      <c r="J332" s="1" t="str">
        <f t="shared" si="46"/>
        <v>NGR bulk stream sediment</v>
      </c>
      <c r="K332" s="1" t="str">
        <f t="shared" si="47"/>
        <v>-230 mesh (63 µm) (Bathurst Is., 1996)</v>
      </c>
      <c r="L332">
        <v>9</v>
      </c>
      <c r="M332" t="s">
        <v>1511</v>
      </c>
      <c r="N332">
        <v>331</v>
      </c>
      <c r="O332">
        <v>1</v>
      </c>
      <c r="P332" t="s">
        <v>91</v>
      </c>
      <c r="Q332" t="s">
        <v>56</v>
      </c>
      <c r="R332" t="s">
        <v>68</v>
      </c>
      <c r="S332" t="s">
        <v>1141</v>
      </c>
      <c r="T332" t="s">
        <v>358</v>
      </c>
      <c r="U332" t="s">
        <v>64</v>
      </c>
      <c r="V332" t="s">
        <v>150</v>
      </c>
      <c r="W332" t="s">
        <v>223</v>
      </c>
      <c r="X332" t="s">
        <v>91</v>
      </c>
      <c r="Y332" t="s">
        <v>2344</v>
      </c>
      <c r="Z332" t="s">
        <v>185</v>
      </c>
      <c r="AA332" t="s">
        <v>64</v>
      </c>
      <c r="AB332" t="s">
        <v>56</v>
      </c>
      <c r="AC332" t="s">
        <v>271</v>
      </c>
      <c r="AD332" t="s">
        <v>405</v>
      </c>
      <c r="AE332" t="s">
        <v>143</v>
      </c>
      <c r="AF332" t="s">
        <v>503</v>
      </c>
      <c r="AG332" t="s">
        <v>144</v>
      </c>
      <c r="AH332" t="s">
        <v>423</v>
      </c>
      <c r="AI332" t="s">
        <v>70</v>
      </c>
      <c r="AJ332" t="s">
        <v>1435</v>
      </c>
      <c r="AK332" t="s">
        <v>72</v>
      </c>
      <c r="AL332" t="s">
        <v>271</v>
      </c>
      <c r="AM332" t="s">
        <v>75</v>
      </c>
      <c r="AN332" t="s">
        <v>225</v>
      </c>
      <c r="AO332" t="s">
        <v>64</v>
      </c>
      <c r="AP332" t="s">
        <v>848</v>
      </c>
      <c r="AQ332" t="s">
        <v>325</v>
      </c>
      <c r="AR332" t="s">
        <v>116</v>
      </c>
      <c r="AS332" t="s">
        <v>288</v>
      </c>
      <c r="AT332" t="s">
        <v>428</v>
      </c>
      <c r="AU332" t="s">
        <v>488</v>
      </c>
      <c r="AV332" t="s">
        <v>271</v>
      </c>
      <c r="AW332" t="s">
        <v>91</v>
      </c>
      <c r="AX332" t="s">
        <v>175</v>
      </c>
      <c r="AY332" t="s">
        <v>2345</v>
      </c>
    </row>
    <row r="333" spans="1:51" hidden="1" x14ac:dyDescent="0.3">
      <c r="A333" t="s">
        <v>2346</v>
      </c>
      <c r="B333" t="s">
        <v>2347</v>
      </c>
      <c r="C333" s="1" t="str">
        <f t="shared" si="48"/>
        <v>21:0868</v>
      </c>
      <c r="D333" s="1" t="str">
        <f>HYPERLINK("http://geochem.nrcan.gc.ca/cdogs/content/svy/svy_e.htm", "")</f>
        <v/>
      </c>
      <c r="G333" s="1" t="str">
        <f>HYPERLINK("http://geochem.nrcan.gc.ca/cdogs/content/cr_/cr_00261_e.htm", "261")</f>
        <v>261</v>
      </c>
      <c r="J333" t="s">
        <v>1529</v>
      </c>
      <c r="K333" t="s">
        <v>1530</v>
      </c>
      <c r="L333">
        <v>9</v>
      </c>
      <c r="M333" t="s">
        <v>1531</v>
      </c>
      <c r="N333">
        <v>332</v>
      </c>
      <c r="O333">
        <v>8</v>
      </c>
      <c r="P333" t="s">
        <v>140</v>
      </c>
      <c r="Q333" t="s">
        <v>56</v>
      </c>
      <c r="R333" t="s">
        <v>69</v>
      </c>
      <c r="S333" t="s">
        <v>1067</v>
      </c>
      <c r="T333" t="s">
        <v>73</v>
      </c>
      <c r="U333" t="s">
        <v>60</v>
      </c>
      <c r="V333" t="s">
        <v>124</v>
      </c>
      <c r="W333" t="s">
        <v>1327</v>
      </c>
      <c r="X333" t="s">
        <v>118</v>
      </c>
      <c r="Y333" t="s">
        <v>256</v>
      </c>
      <c r="Z333" t="s">
        <v>76</v>
      </c>
      <c r="AA333" t="s">
        <v>64</v>
      </c>
      <c r="AB333" t="s">
        <v>56</v>
      </c>
      <c r="AC333" t="s">
        <v>64</v>
      </c>
      <c r="AD333" t="s">
        <v>141</v>
      </c>
      <c r="AE333" t="s">
        <v>437</v>
      </c>
      <c r="AF333" t="s">
        <v>61</v>
      </c>
      <c r="AG333" t="s">
        <v>258</v>
      </c>
      <c r="AH333" t="s">
        <v>69</v>
      </c>
      <c r="AI333" t="s">
        <v>70</v>
      </c>
      <c r="AJ333" t="s">
        <v>1435</v>
      </c>
      <c r="AK333" t="s">
        <v>72</v>
      </c>
      <c r="AL333" t="s">
        <v>258</v>
      </c>
      <c r="AM333" t="s">
        <v>150</v>
      </c>
      <c r="AN333" t="s">
        <v>76</v>
      </c>
      <c r="AO333" t="s">
        <v>94</v>
      </c>
      <c r="AP333" t="s">
        <v>1370</v>
      </c>
      <c r="AQ333" t="s">
        <v>124</v>
      </c>
      <c r="AR333" t="s">
        <v>210</v>
      </c>
      <c r="AS333" t="s">
        <v>336</v>
      </c>
      <c r="AT333" t="s">
        <v>256</v>
      </c>
      <c r="AU333" t="s">
        <v>174</v>
      </c>
      <c r="AV333" t="s">
        <v>271</v>
      </c>
      <c r="AW333" t="s">
        <v>123</v>
      </c>
      <c r="AX333" t="s">
        <v>175</v>
      </c>
      <c r="AY333" t="s">
        <v>2348</v>
      </c>
    </row>
    <row r="334" spans="1:51" hidden="1" x14ac:dyDescent="0.3">
      <c r="A334" t="s">
        <v>2349</v>
      </c>
      <c r="B334" t="s">
        <v>2350</v>
      </c>
      <c r="C334" s="1" t="str">
        <f t="shared" si="48"/>
        <v>21:0868</v>
      </c>
      <c r="D334" s="1" t="str">
        <f t="shared" ref="D334:D344" si="49">HYPERLINK("http://geochem.nrcan.gc.ca/cdogs/content/svy/svy210245_e.htm", "21:0245")</f>
        <v>21:0245</v>
      </c>
      <c r="E334" t="s">
        <v>2351</v>
      </c>
      <c r="F334" t="s">
        <v>2352</v>
      </c>
      <c r="H334">
        <v>75.856528999999995</v>
      </c>
      <c r="I334">
        <v>-101.7673753</v>
      </c>
      <c r="J334" s="1" t="str">
        <f t="shared" ref="J334:J344" si="50">HYPERLINK("http://geochem.nrcan.gc.ca/cdogs/content/kwd/kwd020030_e.htm", "NGR bulk stream sediment")</f>
        <v>NGR bulk stream sediment</v>
      </c>
      <c r="K334" s="1" t="str">
        <f t="shared" ref="K334:K344" si="51">HYPERLINK("http://geochem.nrcan.gc.ca/cdogs/content/kwd/kwd080098_e.htm", "-230 mesh (63 µm) (Bathurst Is., 1996)")</f>
        <v>-230 mesh (63 µm) (Bathurst Is., 1996)</v>
      </c>
      <c r="L334">
        <v>9</v>
      </c>
      <c r="M334" t="s">
        <v>1518</v>
      </c>
      <c r="N334">
        <v>333</v>
      </c>
      <c r="O334">
        <v>1</v>
      </c>
      <c r="P334" t="s">
        <v>89</v>
      </c>
      <c r="Q334" t="s">
        <v>56</v>
      </c>
      <c r="R334" t="s">
        <v>175</v>
      </c>
      <c r="S334" t="s">
        <v>188</v>
      </c>
      <c r="T334" t="s">
        <v>174</v>
      </c>
      <c r="U334" t="s">
        <v>64</v>
      </c>
      <c r="V334" t="s">
        <v>64</v>
      </c>
      <c r="W334" t="s">
        <v>171</v>
      </c>
      <c r="X334" t="s">
        <v>64</v>
      </c>
      <c r="Y334" t="s">
        <v>780</v>
      </c>
      <c r="Z334" t="s">
        <v>357</v>
      </c>
      <c r="AA334" t="s">
        <v>64</v>
      </c>
      <c r="AB334" t="s">
        <v>56</v>
      </c>
      <c r="AC334" t="s">
        <v>64</v>
      </c>
      <c r="AD334" t="s">
        <v>1689</v>
      </c>
      <c r="AE334" t="s">
        <v>143</v>
      </c>
      <c r="AF334" t="s">
        <v>1442</v>
      </c>
      <c r="AG334" t="s">
        <v>144</v>
      </c>
      <c r="AH334" t="s">
        <v>145</v>
      </c>
      <c r="AI334" t="s">
        <v>70</v>
      </c>
      <c r="AJ334" t="s">
        <v>1435</v>
      </c>
      <c r="AK334" t="s">
        <v>72</v>
      </c>
      <c r="AL334" t="s">
        <v>73</v>
      </c>
      <c r="AM334" t="s">
        <v>444</v>
      </c>
      <c r="AN334" t="s">
        <v>225</v>
      </c>
      <c r="AO334" t="s">
        <v>64</v>
      </c>
      <c r="AP334" t="s">
        <v>369</v>
      </c>
      <c r="AQ334" t="s">
        <v>171</v>
      </c>
      <c r="AR334" t="s">
        <v>59</v>
      </c>
      <c r="AS334" t="s">
        <v>336</v>
      </c>
      <c r="AT334" t="s">
        <v>123</v>
      </c>
      <c r="AU334" t="s">
        <v>152</v>
      </c>
      <c r="AV334" t="s">
        <v>152</v>
      </c>
      <c r="AW334" t="s">
        <v>435</v>
      </c>
      <c r="AX334" t="s">
        <v>232</v>
      </c>
      <c r="AY334" t="s">
        <v>2353</v>
      </c>
    </row>
    <row r="335" spans="1:51" hidden="1" x14ac:dyDescent="0.3">
      <c r="A335" t="s">
        <v>2354</v>
      </c>
      <c r="B335" t="s">
        <v>2355</v>
      </c>
      <c r="C335" s="1" t="str">
        <f t="shared" si="48"/>
        <v>21:0868</v>
      </c>
      <c r="D335" s="1" t="str">
        <f t="shared" si="49"/>
        <v>21:0245</v>
      </c>
      <c r="E335" t="s">
        <v>2356</v>
      </c>
      <c r="F335" t="s">
        <v>2357</v>
      </c>
      <c r="H335">
        <v>75.882104100000006</v>
      </c>
      <c r="I335">
        <v>-101.8025809</v>
      </c>
      <c r="J335" s="1" t="str">
        <f t="shared" si="50"/>
        <v>NGR bulk stream sediment</v>
      </c>
      <c r="K335" s="1" t="str">
        <f t="shared" si="51"/>
        <v>-230 mesh (63 µm) (Bathurst Is., 1996)</v>
      </c>
      <c r="L335">
        <v>9</v>
      </c>
      <c r="M335" t="s">
        <v>1524</v>
      </c>
      <c r="N335">
        <v>334</v>
      </c>
      <c r="O335">
        <v>1</v>
      </c>
      <c r="P335" t="s">
        <v>91</v>
      </c>
      <c r="Q335" t="s">
        <v>56</v>
      </c>
      <c r="R335" t="s">
        <v>176</v>
      </c>
      <c r="S335" t="s">
        <v>1211</v>
      </c>
      <c r="T335" t="s">
        <v>147</v>
      </c>
      <c r="U335" t="s">
        <v>64</v>
      </c>
      <c r="V335" t="s">
        <v>94</v>
      </c>
      <c r="W335" t="s">
        <v>324</v>
      </c>
      <c r="X335" t="s">
        <v>271</v>
      </c>
      <c r="Y335" t="s">
        <v>2358</v>
      </c>
      <c r="Z335" t="s">
        <v>113</v>
      </c>
      <c r="AA335" t="s">
        <v>64</v>
      </c>
      <c r="AB335" t="s">
        <v>56</v>
      </c>
      <c r="AC335" t="s">
        <v>60</v>
      </c>
      <c r="AD335" t="s">
        <v>787</v>
      </c>
      <c r="AE335" t="s">
        <v>143</v>
      </c>
      <c r="AF335" t="s">
        <v>288</v>
      </c>
      <c r="AG335" t="s">
        <v>479</v>
      </c>
      <c r="AH335" t="s">
        <v>74</v>
      </c>
      <c r="AI335" t="s">
        <v>70</v>
      </c>
      <c r="AJ335" t="s">
        <v>1435</v>
      </c>
      <c r="AK335" t="s">
        <v>72</v>
      </c>
      <c r="AL335" t="s">
        <v>73</v>
      </c>
      <c r="AM335" t="s">
        <v>403</v>
      </c>
      <c r="AN335" t="s">
        <v>212</v>
      </c>
      <c r="AO335" t="s">
        <v>64</v>
      </c>
      <c r="AP335" t="s">
        <v>324</v>
      </c>
      <c r="AQ335" t="s">
        <v>140</v>
      </c>
      <c r="AR335" t="s">
        <v>399</v>
      </c>
      <c r="AS335" t="s">
        <v>163</v>
      </c>
      <c r="AT335" t="s">
        <v>145</v>
      </c>
      <c r="AU335" t="s">
        <v>230</v>
      </c>
      <c r="AV335" t="s">
        <v>175</v>
      </c>
      <c r="AW335" t="s">
        <v>327</v>
      </c>
      <c r="AX335" t="s">
        <v>811</v>
      </c>
      <c r="AY335" t="s">
        <v>2359</v>
      </c>
    </row>
    <row r="336" spans="1:51" hidden="1" x14ac:dyDescent="0.3">
      <c r="A336" t="s">
        <v>2360</v>
      </c>
      <c r="B336" t="s">
        <v>2361</v>
      </c>
      <c r="C336" s="1" t="str">
        <f t="shared" si="48"/>
        <v>21:0868</v>
      </c>
      <c r="D336" s="1" t="str">
        <f t="shared" si="49"/>
        <v>21:0245</v>
      </c>
      <c r="E336" t="s">
        <v>2362</v>
      </c>
      <c r="F336" t="s">
        <v>2363</v>
      </c>
      <c r="H336">
        <v>75.884875600000001</v>
      </c>
      <c r="I336">
        <v>-102.04540369999999</v>
      </c>
      <c r="J336" s="1" t="str">
        <f t="shared" si="50"/>
        <v>NGR bulk stream sediment</v>
      </c>
      <c r="K336" s="1" t="str">
        <f t="shared" si="51"/>
        <v>-230 mesh (63 µm) (Bathurst Is., 1996)</v>
      </c>
      <c r="L336">
        <v>9</v>
      </c>
      <c r="M336" t="s">
        <v>1537</v>
      </c>
      <c r="N336">
        <v>335</v>
      </c>
      <c r="O336">
        <v>1</v>
      </c>
      <c r="P336" t="s">
        <v>89</v>
      </c>
      <c r="Q336" t="s">
        <v>56</v>
      </c>
      <c r="R336" t="s">
        <v>488</v>
      </c>
      <c r="S336" t="s">
        <v>934</v>
      </c>
      <c r="T336" t="s">
        <v>580</v>
      </c>
      <c r="U336" t="s">
        <v>64</v>
      </c>
      <c r="V336" t="s">
        <v>76</v>
      </c>
      <c r="W336" t="s">
        <v>351</v>
      </c>
      <c r="X336" t="s">
        <v>64</v>
      </c>
      <c r="Y336" t="s">
        <v>722</v>
      </c>
      <c r="Z336" t="s">
        <v>274</v>
      </c>
      <c r="AA336" t="s">
        <v>64</v>
      </c>
      <c r="AB336" t="s">
        <v>56</v>
      </c>
      <c r="AC336" t="s">
        <v>91</v>
      </c>
      <c r="AD336" t="s">
        <v>1644</v>
      </c>
      <c r="AE336" t="s">
        <v>143</v>
      </c>
      <c r="AF336" t="s">
        <v>105</v>
      </c>
      <c r="AG336" t="s">
        <v>167</v>
      </c>
      <c r="AH336" t="s">
        <v>93</v>
      </c>
      <c r="AI336" t="s">
        <v>70</v>
      </c>
      <c r="AJ336" t="s">
        <v>1435</v>
      </c>
      <c r="AK336" t="s">
        <v>72</v>
      </c>
      <c r="AL336" t="s">
        <v>73</v>
      </c>
      <c r="AM336" t="s">
        <v>718</v>
      </c>
      <c r="AN336" t="s">
        <v>91</v>
      </c>
      <c r="AO336" t="s">
        <v>64</v>
      </c>
      <c r="AP336" t="s">
        <v>369</v>
      </c>
      <c r="AQ336" t="s">
        <v>274</v>
      </c>
      <c r="AR336" t="s">
        <v>104</v>
      </c>
      <c r="AS336" t="s">
        <v>336</v>
      </c>
      <c r="AT336" t="s">
        <v>68</v>
      </c>
      <c r="AU336" t="s">
        <v>230</v>
      </c>
      <c r="AV336" t="s">
        <v>152</v>
      </c>
      <c r="AW336" t="s">
        <v>126</v>
      </c>
      <c r="AX336" t="s">
        <v>383</v>
      </c>
      <c r="AY336" t="s">
        <v>2364</v>
      </c>
    </row>
    <row r="337" spans="1:51" hidden="1" x14ac:dyDescent="0.3">
      <c r="A337" t="s">
        <v>2365</v>
      </c>
      <c r="B337" t="s">
        <v>2366</v>
      </c>
      <c r="C337" s="1" t="str">
        <f t="shared" si="48"/>
        <v>21:0868</v>
      </c>
      <c r="D337" s="1" t="str">
        <f t="shared" si="49"/>
        <v>21:0245</v>
      </c>
      <c r="E337" t="s">
        <v>2367</v>
      </c>
      <c r="F337" t="s">
        <v>2368</v>
      </c>
      <c r="H337">
        <v>75.873721900000007</v>
      </c>
      <c r="I337">
        <v>-102.1394143</v>
      </c>
      <c r="J337" s="1" t="str">
        <f t="shared" si="50"/>
        <v>NGR bulk stream sediment</v>
      </c>
      <c r="K337" s="1" t="str">
        <f t="shared" si="51"/>
        <v>-230 mesh (63 µm) (Bathurst Is., 1996)</v>
      </c>
      <c r="L337">
        <v>9</v>
      </c>
      <c r="M337" t="s">
        <v>1543</v>
      </c>
      <c r="N337">
        <v>336</v>
      </c>
      <c r="O337">
        <v>1</v>
      </c>
      <c r="P337" t="s">
        <v>89</v>
      </c>
      <c r="Q337" t="s">
        <v>56</v>
      </c>
      <c r="R337" t="s">
        <v>176</v>
      </c>
      <c r="S337" t="s">
        <v>458</v>
      </c>
      <c r="T337" t="s">
        <v>125</v>
      </c>
      <c r="U337" t="s">
        <v>64</v>
      </c>
      <c r="V337" t="s">
        <v>94</v>
      </c>
      <c r="W337" t="s">
        <v>393</v>
      </c>
      <c r="X337" t="s">
        <v>271</v>
      </c>
      <c r="Y337" t="s">
        <v>65</v>
      </c>
      <c r="Z337" t="s">
        <v>94</v>
      </c>
      <c r="AA337" t="s">
        <v>64</v>
      </c>
      <c r="AB337" t="s">
        <v>56</v>
      </c>
      <c r="AC337" t="s">
        <v>64</v>
      </c>
      <c r="AD337" t="s">
        <v>793</v>
      </c>
      <c r="AE337" t="s">
        <v>143</v>
      </c>
      <c r="AF337" t="s">
        <v>103</v>
      </c>
      <c r="AG337" t="s">
        <v>167</v>
      </c>
      <c r="AH337" t="s">
        <v>313</v>
      </c>
      <c r="AI337" t="s">
        <v>70</v>
      </c>
      <c r="AJ337" t="s">
        <v>1435</v>
      </c>
      <c r="AK337" t="s">
        <v>72</v>
      </c>
      <c r="AL337" t="s">
        <v>73</v>
      </c>
      <c r="AM337" t="s">
        <v>220</v>
      </c>
      <c r="AN337" t="s">
        <v>580</v>
      </c>
      <c r="AO337" t="s">
        <v>64</v>
      </c>
      <c r="AP337" t="s">
        <v>369</v>
      </c>
      <c r="AQ337" t="s">
        <v>105</v>
      </c>
      <c r="AR337" t="s">
        <v>273</v>
      </c>
      <c r="AS337" t="s">
        <v>149</v>
      </c>
      <c r="AT337" t="s">
        <v>358</v>
      </c>
      <c r="AU337" t="s">
        <v>152</v>
      </c>
      <c r="AV337" t="s">
        <v>73</v>
      </c>
      <c r="AW337" t="s">
        <v>212</v>
      </c>
      <c r="AX337" t="s">
        <v>167</v>
      </c>
      <c r="AY337" t="s">
        <v>1295</v>
      </c>
    </row>
    <row r="338" spans="1:51" hidden="1" x14ac:dyDescent="0.3">
      <c r="A338" t="s">
        <v>2369</v>
      </c>
      <c r="B338" t="s">
        <v>2370</v>
      </c>
      <c r="C338" s="1" t="str">
        <f t="shared" si="48"/>
        <v>21:0868</v>
      </c>
      <c r="D338" s="1" t="str">
        <f t="shared" si="49"/>
        <v>21:0245</v>
      </c>
      <c r="E338" t="s">
        <v>2371</v>
      </c>
      <c r="F338" t="s">
        <v>2372</v>
      </c>
      <c r="H338">
        <v>75.856253699999996</v>
      </c>
      <c r="I338">
        <v>-102.26366659999999</v>
      </c>
      <c r="J338" s="1" t="str">
        <f t="shared" si="50"/>
        <v>NGR bulk stream sediment</v>
      </c>
      <c r="K338" s="1" t="str">
        <f t="shared" si="51"/>
        <v>-230 mesh (63 µm) (Bathurst Is., 1996)</v>
      </c>
      <c r="L338">
        <v>9</v>
      </c>
      <c r="M338" t="s">
        <v>1549</v>
      </c>
      <c r="N338">
        <v>337</v>
      </c>
      <c r="O338">
        <v>1</v>
      </c>
      <c r="P338" t="s">
        <v>89</v>
      </c>
      <c r="Q338" t="s">
        <v>56</v>
      </c>
      <c r="R338" t="s">
        <v>126</v>
      </c>
      <c r="S338" t="s">
        <v>458</v>
      </c>
      <c r="T338" t="s">
        <v>60</v>
      </c>
      <c r="U338" t="s">
        <v>64</v>
      </c>
      <c r="V338" t="s">
        <v>63</v>
      </c>
      <c r="W338" t="s">
        <v>624</v>
      </c>
      <c r="X338" t="s">
        <v>271</v>
      </c>
      <c r="Y338" t="s">
        <v>2373</v>
      </c>
      <c r="Z338" t="s">
        <v>185</v>
      </c>
      <c r="AA338" t="s">
        <v>64</v>
      </c>
      <c r="AB338" t="s">
        <v>56</v>
      </c>
      <c r="AC338" t="s">
        <v>64</v>
      </c>
      <c r="AD338" t="s">
        <v>353</v>
      </c>
      <c r="AE338" t="s">
        <v>143</v>
      </c>
      <c r="AF338" t="s">
        <v>78</v>
      </c>
      <c r="AG338" t="s">
        <v>175</v>
      </c>
      <c r="AH338" t="s">
        <v>168</v>
      </c>
      <c r="AI338" t="s">
        <v>70</v>
      </c>
      <c r="AJ338" t="s">
        <v>1435</v>
      </c>
      <c r="AK338" t="s">
        <v>72</v>
      </c>
      <c r="AL338" t="s">
        <v>73</v>
      </c>
      <c r="AM338" t="s">
        <v>226</v>
      </c>
      <c r="AN338" t="s">
        <v>125</v>
      </c>
      <c r="AO338" t="s">
        <v>64</v>
      </c>
      <c r="AP338" t="s">
        <v>848</v>
      </c>
      <c r="AQ338" t="s">
        <v>160</v>
      </c>
      <c r="AR338" t="s">
        <v>104</v>
      </c>
      <c r="AS338" t="s">
        <v>336</v>
      </c>
      <c r="AT338" t="s">
        <v>173</v>
      </c>
      <c r="AU338" t="s">
        <v>258</v>
      </c>
      <c r="AV338" t="s">
        <v>152</v>
      </c>
      <c r="AW338" t="s">
        <v>225</v>
      </c>
      <c r="AX338" t="s">
        <v>651</v>
      </c>
      <c r="AY338" t="s">
        <v>2374</v>
      </c>
    </row>
    <row r="339" spans="1:51" hidden="1" x14ac:dyDescent="0.3">
      <c r="A339" t="s">
        <v>2375</v>
      </c>
      <c r="B339" t="s">
        <v>2376</v>
      </c>
      <c r="C339" s="1" t="str">
        <f t="shared" si="48"/>
        <v>21:0868</v>
      </c>
      <c r="D339" s="1" t="str">
        <f t="shared" si="49"/>
        <v>21:0245</v>
      </c>
      <c r="E339" t="s">
        <v>2377</v>
      </c>
      <c r="F339" t="s">
        <v>2378</v>
      </c>
      <c r="H339">
        <v>75.830658499999998</v>
      </c>
      <c r="I339">
        <v>-102.3103352</v>
      </c>
      <c r="J339" s="1" t="str">
        <f t="shared" si="50"/>
        <v>NGR bulk stream sediment</v>
      </c>
      <c r="K339" s="1" t="str">
        <f t="shared" si="51"/>
        <v>-230 mesh (63 µm) (Bathurst Is., 1996)</v>
      </c>
      <c r="L339">
        <v>9</v>
      </c>
      <c r="M339" t="s">
        <v>1557</v>
      </c>
      <c r="N339">
        <v>338</v>
      </c>
      <c r="O339">
        <v>1</v>
      </c>
      <c r="P339" t="s">
        <v>76</v>
      </c>
      <c r="Q339" t="s">
        <v>56</v>
      </c>
      <c r="R339" t="s">
        <v>146</v>
      </c>
      <c r="S339" t="s">
        <v>1066</v>
      </c>
      <c r="T339" t="s">
        <v>93</v>
      </c>
      <c r="U339" t="s">
        <v>64</v>
      </c>
      <c r="V339" t="s">
        <v>99</v>
      </c>
      <c r="W339" t="s">
        <v>503</v>
      </c>
      <c r="X339" t="s">
        <v>60</v>
      </c>
      <c r="Y339" t="s">
        <v>2379</v>
      </c>
      <c r="Z339" t="s">
        <v>113</v>
      </c>
      <c r="AA339" t="s">
        <v>64</v>
      </c>
      <c r="AB339" t="s">
        <v>56</v>
      </c>
      <c r="AC339" t="s">
        <v>64</v>
      </c>
      <c r="AD339" t="s">
        <v>339</v>
      </c>
      <c r="AE339" t="s">
        <v>143</v>
      </c>
      <c r="AF339" t="s">
        <v>210</v>
      </c>
      <c r="AG339" t="s">
        <v>152</v>
      </c>
      <c r="AH339" t="s">
        <v>1111</v>
      </c>
      <c r="AI339" t="s">
        <v>70</v>
      </c>
      <c r="AJ339" t="s">
        <v>1435</v>
      </c>
      <c r="AK339" t="s">
        <v>72</v>
      </c>
      <c r="AL339" t="s">
        <v>230</v>
      </c>
      <c r="AM339" t="s">
        <v>75</v>
      </c>
      <c r="AN339" t="s">
        <v>91</v>
      </c>
      <c r="AO339" t="s">
        <v>64</v>
      </c>
      <c r="AP339" t="s">
        <v>244</v>
      </c>
      <c r="AQ339" t="s">
        <v>311</v>
      </c>
      <c r="AR339" t="s">
        <v>772</v>
      </c>
      <c r="AS339" t="s">
        <v>140</v>
      </c>
      <c r="AT339" t="s">
        <v>218</v>
      </c>
      <c r="AU339" t="s">
        <v>81</v>
      </c>
      <c r="AV339" t="s">
        <v>174</v>
      </c>
      <c r="AW339" t="s">
        <v>299</v>
      </c>
      <c r="AX339" t="s">
        <v>383</v>
      </c>
      <c r="AY339" t="s">
        <v>2380</v>
      </c>
    </row>
    <row r="340" spans="1:51" hidden="1" x14ac:dyDescent="0.3">
      <c r="A340" t="s">
        <v>2381</v>
      </c>
      <c r="B340" t="s">
        <v>2382</v>
      </c>
      <c r="C340" s="1" t="str">
        <f t="shared" si="48"/>
        <v>21:0868</v>
      </c>
      <c r="D340" s="1" t="str">
        <f t="shared" si="49"/>
        <v>21:0245</v>
      </c>
      <c r="E340" t="s">
        <v>2383</v>
      </c>
      <c r="F340" t="s">
        <v>2384</v>
      </c>
      <c r="H340">
        <v>75.729367699999997</v>
      </c>
      <c r="I340">
        <v>-102.0974889</v>
      </c>
      <c r="J340" s="1" t="str">
        <f t="shared" si="50"/>
        <v>NGR bulk stream sediment</v>
      </c>
      <c r="K340" s="1" t="str">
        <f t="shared" si="51"/>
        <v>-230 mesh (63 µm) (Bathurst Is., 1996)</v>
      </c>
      <c r="L340">
        <v>10</v>
      </c>
      <c r="M340" t="s">
        <v>1432</v>
      </c>
      <c r="N340">
        <v>339</v>
      </c>
      <c r="O340">
        <v>7</v>
      </c>
      <c r="P340" t="s">
        <v>89</v>
      </c>
      <c r="Q340" t="s">
        <v>56</v>
      </c>
      <c r="R340" t="s">
        <v>73</v>
      </c>
      <c r="S340" t="s">
        <v>369</v>
      </c>
      <c r="T340" t="s">
        <v>73</v>
      </c>
      <c r="U340" t="s">
        <v>64</v>
      </c>
      <c r="V340" t="s">
        <v>64</v>
      </c>
      <c r="W340" t="s">
        <v>163</v>
      </c>
      <c r="X340" t="s">
        <v>64</v>
      </c>
      <c r="Y340" t="s">
        <v>1434</v>
      </c>
      <c r="Z340" t="s">
        <v>311</v>
      </c>
      <c r="AA340" t="s">
        <v>64</v>
      </c>
      <c r="AB340" t="s">
        <v>56</v>
      </c>
      <c r="AC340" t="s">
        <v>64</v>
      </c>
      <c r="AD340" t="s">
        <v>1461</v>
      </c>
      <c r="AE340" t="s">
        <v>143</v>
      </c>
      <c r="AF340" t="s">
        <v>1442</v>
      </c>
      <c r="AG340" t="s">
        <v>778</v>
      </c>
      <c r="AH340" t="s">
        <v>251</v>
      </c>
      <c r="AI340" t="s">
        <v>70</v>
      </c>
      <c r="AJ340" t="s">
        <v>1435</v>
      </c>
      <c r="AK340" t="s">
        <v>72</v>
      </c>
      <c r="AL340" t="s">
        <v>73</v>
      </c>
      <c r="AM340" t="s">
        <v>423</v>
      </c>
      <c r="AN340" t="s">
        <v>91</v>
      </c>
      <c r="AO340" t="s">
        <v>64</v>
      </c>
      <c r="AP340" t="s">
        <v>369</v>
      </c>
      <c r="AQ340" t="s">
        <v>274</v>
      </c>
      <c r="AR340" t="s">
        <v>104</v>
      </c>
      <c r="AS340" t="s">
        <v>190</v>
      </c>
      <c r="AT340" t="s">
        <v>68</v>
      </c>
      <c r="AU340" t="s">
        <v>230</v>
      </c>
      <c r="AV340" t="s">
        <v>152</v>
      </c>
      <c r="AW340" t="s">
        <v>145</v>
      </c>
      <c r="AX340" t="s">
        <v>417</v>
      </c>
      <c r="AY340" t="s">
        <v>925</v>
      </c>
    </row>
    <row r="341" spans="1:51" hidden="1" x14ac:dyDescent="0.3">
      <c r="A341" t="s">
        <v>2385</v>
      </c>
      <c r="B341" t="s">
        <v>2386</v>
      </c>
      <c r="C341" s="1" t="str">
        <f t="shared" si="48"/>
        <v>21:0868</v>
      </c>
      <c r="D341" s="1" t="str">
        <f t="shared" si="49"/>
        <v>21:0245</v>
      </c>
      <c r="E341" t="s">
        <v>2387</v>
      </c>
      <c r="F341" t="s">
        <v>2388</v>
      </c>
      <c r="H341">
        <v>75.793054499999997</v>
      </c>
      <c r="I341">
        <v>-102.32126890000001</v>
      </c>
      <c r="J341" s="1" t="str">
        <f t="shared" si="50"/>
        <v>NGR bulk stream sediment</v>
      </c>
      <c r="K341" s="1" t="str">
        <f t="shared" si="51"/>
        <v>-230 mesh (63 µm) (Bathurst Is., 1996)</v>
      </c>
      <c r="L341">
        <v>10</v>
      </c>
      <c r="M341" t="s">
        <v>1474</v>
      </c>
      <c r="N341">
        <v>340</v>
      </c>
      <c r="O341">
        <v>1</v>
      </c>
      <c r="P341" t="s">
        <v>89</v>
      </c>
      <c r="Q341" t="s">
        <v>56</v>
      </c>
      <c r="R341" t="s">
        <v>313</v>
      </c>
      <c r="S341" t="s">
        <v>1433</v>
      </c>
      <c r="T341" t="s">
        <v>403</v>
      </c>
      <c r="U341" t="s">
        <v>64</v>
      </c>
      <c r="V341" t="s">
        <v>75</v>
      </c>
      <c r="W341" t="s">
        <v>507</v>
      </c>
      <c r="X341" t="s">
        <v>60</v>
      </c>
      <c r="Y341" t="s">
        <v>2389</v>
      </c>
      <c r="Z341" t="s">
        <v>75</v>
      </c>
      <c r="AA341" t="s">
        <v>64</v>
      </c>
      <c r="AB341" t="s">
        <v>56</v>
      </c>
      <c r="AC341" t="s">
        <v>64</v>
      </c>
      <c r="AD341" t="s">
        <v>793</v>
      </c>
      <c r="AE341" t="s">
        <v>143</v>
      </c>
      <c r="AF341" t="s">
        <v>311</v>
      </c>
      <c r="AG341" t="s">
        <v>175</v>
      </c>
      <c r="AH341" t="s">
        <v>129</v>
      </c>
      <c r="AI341" t="s">
        <v>70</v>
      </c>
      <c r="AJ341" t="s">
        <v>1435</v>
      </c>
      <c r="AK341" t="s">
        <v>72</v>
      </c>
      <c r="AL341" t="s">
        <v>152</v>
      </c>
      <c r="AM341" t="s">
        <v>826</v>
      </c>
      <c r="AN341" t="s">
        <v>592</v>
      </c>
      <c r="AO341" t="s">
        <v>64</v>
      </c>
      <c r="AP341" t="s">
        <v>285</v>
      </c>
      <c r="AQ341" t="s">
        <v>288</v>
      </c>
      <c r="AR341" t="s">
        <v>351</v>
      </c>
      <c r="AS341" t="s">
        <v>171</v>
      </c>
      <c r="AT341" t="s">
        <v>242</v>
      </c>
      <c r="AU341" t="s">
        <v>271</v>
      </c>
      <c r="AV341" t="s">
        <v>174</v>
      </c>
      <c r="AW341" t="s">
        <v>299</v>
      </c>
      <c r="AX341" t="s">
        <v>950</v>
      </c>
      <c r="AY341" t="s">
        <v>2390</v>
      </c>
    </row>
    <row r="342" spans="1:51" hidden="1" x14ac:dyDescent="0.3">
      <c r="A342" t="s">
        <v>2391</v>
      </c>
      <c r="B342" t="s">
        <v>2392</v>
      </c>
      <c r="C342" s="1" t="str">
        <f t="shared" si="48"/>
        <v>21:0868</v>
      </c>
      <c r="D342" s="1" t="str">
        <f t="shared" si="49"/>
        <v>21:0245</v>
      </c>
      <c r="E342" t="s">
        <v>2387</v>
      </c>
      <c r="F342" t="s">
        <v>2393</v>
      </c>
      <c r="H342">
        <v>75.793054499999997</v>
      </c>
      <c r="I342">
        <v>-102.32126890000001</v>
      </c>
      <c r="J342" s="1" t="str">
        <f t="shared" si="50"/>
        <v>NGR bulk stream sediment</v>
      </c>
      <c r="K342" s="1" t="str">
        <f t="shared" si="51"/>
        <v>-230 mesh (63 µm) (Bathurst Is., 1996)</v>
      </c>
      <c r="L342">
        <v>10</v>
      </c>
      <c r="M342" t="s">
        <v>1479</v>
      </c>
      <c r="N342">
        <v>341</v>
      </c>
      <c r="O342">
        <v>1</v>
      </c>
      <c r="P342" t="s">
        <v>89</v>
      </c>
      <c r="Q342" t="s">
        <v>56</v>
      </c>
      <c r="R342" t="s">
        <v>82</v>
      </c>
      <c r="S342" t="s">
        <v>1211</v>
      </c>
      <c r="T342" t="s">
        <v>118</v>
      </c>
      <c r="U342" t="s">
        <v>64</v>
      </c>
      <c r="V342" t="s">
        <v>254</v>
      </c>
      <c r="W342" t="s">
        <v>208</v>
      </c>
      <c r="X342" t="s">
        <v>60</v>
      </c>
      <c r="Y342" t="s">
        <v>2389</v>
      </c>
      <c r="Z342" t="s">
        <v>254</v>
      </c>
      <c r="AA342" t="s">
        <v>64</v>
      </c>
      <c r="AB342" t="s">
        <v>56</v>
      </c>
      <c r="AC342" t="s">
        <v>60</v>
      </c>
      <c r="AD342" t="s">
        <v>787</v>
      </c>
      <c r="AE342" t="s">
        <v>143</v>
      </c>
      <c r="AF342" t="s">
        <v>193</v>
      </c>
      <c r="AG342" t="s">
        <v>152</v>
      </c>
      <c r="AH342" t="s">
        <v>467</v>
      </c>
      <c r="AI342" t="s">
        <v>70</v>
      </c>
      <c r="AJ342" t="s">
        <v>1435</v>
      </c>
      <c r="AK342" t="s">
        <v>72</v>
      </c>
      <c r="AL342" t="s">
        <v>152</v>
      </c>
      <c r="AM342" t="s">
        <v>227</v>
      </c>
      <c r="AN342" t="s">
        <v>91</v>
      </c>
      <c r="AO342" t="s">
        <v>64</v>
      </c>
      <c r="AP342" t="s">
        <v>507</v>
      </c>
      <c r="AQ342" t="s">
        <v>288</v>
      </c>
      <c r="AR342" t="s">
        <v>351</v>
      </c>
      <c r="AS342" t="s">
        <v>171</v>
      </c>
      <c r="AT342" t="s">
        <v>242</v>
      </c>
      <c r="AU342" t="s">
        <v>271</v>
      </c>
      <c r="AV342" t="s">
        <v>152</v>
      </c>
      <c r="AW342" t="s">
        <v>358</v>
      </c>
      <c r="AX342" t="s">
        <v>459</v>
      </c>
      <c r="AY342" t="s">
        <v>2394</v>
      </c>
    </row>
    <row r="343" spans="1:51" hidden="1" x14ac:dyDescent="0.3">
      <c r="A343" t="s">
        <v>2395</v>
      </c>
      <c r="B343" t="s">
        <v>2396</v>
      </c>
      <c r="C343" s="1" t="str">
        <f t="shared" si="48"/>
        <v>21:0868</v>
      </c>
      <c r="D343" s="1" t="str">
        <f t="shared" si="49"/>
        <v>21:0245</v>
      </c>
      <c r="E343" t="s">
        <v>2397</v>
      </c>
      <c r="F343" t="s">
        <v>2398</v>
      </c>
      <c r="H343">
        <v>75.795307699999995</v>
      </c>
      <c r="I343">
        <v>-102.1980672</v>
      </c>
      <c r="J343" s="1" t="str">
        <f t="shared" si="50"/>
        <v>NGR bulk stream sediment</v>
      </c>
      <c r="K343" s="1" t="str">
        <f t="shared" si="51"/>
        <v>-230 mesh (63 µm) (Bathurst Is., 1996)</v>
      </c>
      <c r="L343">
        <v>10</v>
      </c>
      <c r="M343" t="s">
        <v>1441</v>
      </c>
      <c r="N343">
        <v>342</v>
      </c>
      <c r="O343">
        <v>1</v>
      </c>
      <c r="P343" t="s">
        <v>63</v>
      </c>
      <c r="Q343" t="s">
        <v>56</v>
      </c>
      <c r="R343" t="s">
        <v>106</v>
      </c>
      <c r="S343" t="s">
        <v>1448</v>
      </c>
      <c r="T343" t="s">
        <v>81</v>
      </c>
      <c r="U343" t="s">
        <v>64</v>
      </c>
      <c r="V343" t="s">
        <v>91</v>
      </c>
      <c r="W343" t="s">
        <v>320</v>
      </c>
      <c r="X343" t="s">
        <v>64</v>
      </c>
      <c r="Y343" t="s">
        <v>240</v>
      </c>
      <c r="Z343" t="s">
        <v>320</v>
      </c>
      <c r="AA343" t="s">
        <v>64</v>
      </c>
      <c r="AB343" t="s">
        <v>56</v>
      </c>
      <c r="AC343" t="s">
        <v>64</v>
      </c>
      <c r="AD343" t="s">
        <v>787</v>
      </c>
      <c r="AE343" t="s">
        <v>143</v>
      </c>
      <c r="AF343" t="s">
        <v>336</v>
      </c>
      <c r="AG343" t="s">
        <v>167</v>
      </c>
      <c r="AH343" t="s">
        <v>485</v>
      </c>
      <c r="AI343" t="s">
        <v>70</v>
      </c>
      <c r="AJ343" t="s">
        <v>1435</v>
      </c>
      <c r="AK343" t="s">
        <v>72</v>
      </c>
      <c r="AL343" t="s">
        <v>73</v>
      </c>
      <c r="AM343" t="s">
        <v>190</v>
      </c>
      <c r="AN343" t="s">
        <v>307</v>
      </c>
      <c r="AO343" t="s">
        <v>64</v>
      </c>
      <c r="AP343" t="s">
        <v>369</v>
      </c>
      <c r="AQ343" t="s">
        <v>114</v>
      </c>
      <c r="AR343" t="s">
        <v>320</v>
      </c>
      <c r="AS343" t="s">
        <v>325</v>
      </c>
      <c r="AT343" t="s">
        <v>94</v>
      </c>
      <c r="AU343" t="s">
        <v>271</v>
      </c>
      <c r="AV343" t="s">
        <v>174</v>
      </c>
      <c r="AW343" t="s">
        <v>94</v>
      </c>
      <c r="AX343" t="s">
        <v>598</v>
      </c>
      <c r="AY343" t="s">
        <v>2399</v>
      </c>
    </row>
    <row r="344" spans="1:51" hidden="1" x14ac:dyDescent="0.3">
      <c r="A344" t="s">
        <v>2400</v>
      </c>
      <c r="B344" t="s">
        <v>2401</v>
      </c>
      <c r="C344" s="1" t="str">
        <f t="shared" si="48"/>
        <v>21:0868</v>
      </c>
      <c r="D344" s="1" t="str">
        <f t="shared" si="49"/>
        <v>21:0245</v>
      </c>
      <c r="E344" t="s">
        <v>2402</v>
      </c>
      <c r="F344" t="s">
        <v>2403</v>
      </c>
      <c r="H344">
        <v>75.819227499999997</v>
      </c>
      <c r="I344">
        <v>-102.016212</v>
      </c>
      <c r="J344" s="1" t="str">
        <f t="shared" si="50"/>
        <v>NGR bulk stream sediment</v>
      </c>
      <c r="K344" s="1" t="str">
        <f t="shared" si="51"/>
        <v>-230 mesh (63 µm) (Bathurst Is., 1996)</v>
      </c>
      <c r="L344">
        <v>10</v>
      </c>
      <c r="M344" t="s">
        <v>1454</v>
      </c>
      <c r="N344">
        <v>343</v>
      </c>
      <c r="O344">
        <v>1</v>
      </c>
      <c r="P344" t="s">
        <v>89</v>
      </c>
      <c r="Q344" t="s">
        <v>56</v>
      </c>
      <c r="R344" t="s">
        <v>153</v>
      </c>
      <c r="S344" t="s">
        <v>828</v>
      </c>
      <c r="T344" t="s">
        <v>580</v>
      </c>
      <c r="U344" t="s">
        <v>64</v>
      </c>
      <c r="V344" t="s">
        <v>76</v>
      </c>
      <c r="W344" t="s">
        <v>356</v>
      </c>
      <c r="X344" t="s">
        <v>271</v>
      </c>
      <c r="Y344" t="s">
        <v>722</v>
      </c>
      <c r="Z344" t="s">
        <v>105</v>
      </c>
      <c r="AA344" t="s">
        <v>64</v>
      </c>
      <c r="AB344" t="s">
        <v>56</v>
      </c>
      <c r="AC344" t="s">
        <v>64</v>
      </c>
      <c r="AD344" t="s">
        <v>284</v>
      </c>
      <c r="AE344" t="s">
        <v>143</v>
      </c>
      <c r="AF344" t="s">
        <v>171</v>
      </c>
      <c r="AG344" t="s">
        <v>144</v>
      </c>
      <c r="AH344" t="s">
        <v>93</v>
      </c>
      <c r="AI344" t="s">
        <v>70</v>
      </c>
      <c r="AJ344" t="s">
        <v>1435</v>
      </c>
      <c r="AK344" t="s">
        <v>72</v>
      </c>
      <c r="AL344" t="s">
        <v>73</v>
      </c>
      <c r="AM344" t="s">
        <v>183</v>
      </c>
      <c r="AN344" t="s">
        <v>225</v>
      </c>
      <c r="AO344" t="s">
        <v>64</v>
      </c>
      <c r="AP344" t="s">
        <v>369</v>
      </c>
      <c r="AQ344" t="s">
        <v>103</v>
      </c>
      <c r="AR344" t="s">
        <v>289</v>
      </c>
      <c r="AS344" t="s">
        <v>105</v>
      </c>
      <c r="AT344" t="s">
        <v>147</v>
      </c>
      <c r="AU344" t="s">
        <v>258</v>
      </c>
      <c r="AV344" t="s">
        <v>152</v>
      </c>
      <c r="AW344" t="s">
        <v>231</v>
      </c>
      <c r="AX344" t="s">
        <v>950</v>
      </c>
      <c r="AY344" t="s">
        <v>2404</v>
      </c>
    </row>
    <row r="345" spans="1:51" hidden="1" x14ac:dyDescent="0.3">
      <c r="A345" t="s">
        <v>2405</v>
      </c>
      <c r="B345" t="s">
        <v>2406</v>
      </c>
      <c r="C345" s="1" t="str">
        <f t="shared" si="48"/>
        <v>21:0868</v>
      </c>
      <c r="D345" s="1" t="str">
        <f>HYPERLINK("http://geochem.nrcan.gc.ca/cdogs/content/svy/svy_e.htm", "")</f>
        <v/>
      </c>
      <c r="G345" s="1" t="str">
        <f>HYPERLINK("http://geochem.nrcan.gc.ca/cdogs/content/cr_/cr_00311_e.htm", "311")</f>
        <v>311</v>
      </c>
      <c r="J345" t="s">
        <v>1529</v>
      </c>
      <c r="K345" t="s">
        <v>1530</v>
      </c>
      <c r="L345">
        <v>10</v>
      </c>
      <c r="M345" t="s">
        <v>1531</v>
      </c>
      <c r="N345">
        <v>344</v>
      </c>
      <c r="O345">
        <v>8</v>
      </c>
      <c r="P345" t="s">
        <v>185</v>
      </c>
      <c r="Q345" t="s">
        <v>56</v>
      </c>
      <c r="R345" t="s">
        <v>160</v>
      </c>
      <c r="S345" t="s">
        <v>1703</v>
      </c>
      <c r="T345" t="s">
        <v>75</v>
      </c>
      <c r="U345" t="s">
        <v>271</v>
      </c>
      <c r="V345" t="s">
        <v>69</v>
      </c>
      <c r="W345" t="s">
        <v>229</v>
      </c>
      <c r="X345" t="s">
        <v>75</v>
      </c>
      <c r="Y345" t="s">
        <v>169</v>
      </c>
      <c r="Z345" t="s">
        <v>185</v>
      </c>
      <c r="AA345" t="s">
        <v>64</v>
      </c>
      <c r="AB345" t="s">
        <v>56</v>
      </c>
      <c r="AC345" t="s">
        <v>64</v>
      </c>
      <c r="AD345" t="s">
        <v>810</v>
      </c>
      <c r="AE345" t="s">
        <v>66</v>
      </c>
      <c r="AF345" t="s">
        <v>1068</v>
      </c>
      <c r="AG345" t="s">
        <v>174</v>
      </c>
      <c r="AH345" t="s">
        <v>99</v>
      </c>
      <c r="AI345" t="s">
        <v>70</v>
      </c>
      <c r="AJ345" t="s">
        <v>1435</v>
      </c>
      <c r="AK345" t="s">
        <v>72</v>
      </c>
      <c r="AL345" t="s">
        <v>60</v>
      </c>
      <c r="AM345" t="s">
        <v>336</v>
      </c>
      <c r="AN345" t="s">
        <v>220</v>
      </c>
      <c r="AO345" t="s">
        <v>94</v>
      </c>
      <c r="AP345" t="s">
        <v>694</v>
      </c>
      <c r="AQ345" t="s">
        <v>524</v>
      </c>
      <c r="AR345" t="s">
        <v>412</v>
      </c>
      <c r="AS345" t="s">
        <v>78</v>
      </c>
      <c r="AT345" t="s">
        <v>300</v>
      </c>
      <c r="AU345" t="s">
        <v>488</v>
      </c>
      <c r="AV345" t="s">
        <v>271</v>
      </c>
      <c r="AW345" t="s">
        <v>147</v>
      </c>
      <c r="AX345" t="s">
        <v>591</v>
      </c>
      <c r="AY345" t="s">
        <v>2407</v>
      </c>
    </row>
    <row r="346" spans="1:51" hidden="1" x14ac:dyDescent="0.3">
      <c r="A346" t="s">
        <v>2408</v>
      </c>
      <c r="B346" t="s">
        <v>2409</v>
      </c>
      <c r="C346" s="1" t="str">
        <f t="shared" si="48"/>
        <v>21:0868</v>
      </c>
      <c r="D346" s="1" t="str">
        <f t="shared" ref="D346:D367" si="52">HYPERLINK("http://geochem.nrcan.gc.ca/cdogs/content/svy/svy210245_e.htm", "21:0245")</f>
        <v>21:0245</v>
      </c>
      <c r="E346" t="s">
        <v>2410</v>
      </c>
      <c r="F346" t="s">
        <v>2411</v>
      </c>
      <c r="H346">
        <v>75.813552999999999</v>
      </c>
      <c r="I346">
        <v>-102.0200804</v>
      </c>
      <c r="J346" s="1" t="str">
        <f t="shared" ref="J346:J367" si="53">HYPERLINK("http://geochem.nrcan.gc.ca/cdogs/content/kwd/kwd020030_e.htm", "NGR bulk stream sediment")</f>
        <v>NGR bulk stream sediment</v>
      </c>
      <c r="K346" s="1" t="str">
        <f t="shared" ref="K346:K367" si="54">HYPERLINK("http://geochem.nrcan.gc.ca/cdogs/content/kwd/kwd080098_e.htm", "-230 mesh (63 µm) (Bathurst Is., 1996)")</f>
        <v>-230 mesh (63 µm) (Bathurst Is., 1996)</v>
      </c>
      <c r="L346">
        <v>10</v>
      </c>
      <c r="M346" t="s">
        <v>1460</v>
      </c>
      <c r="N346">
        <v>345</v>
      </c>
      <c r="O346">
        <v>1</v>
      </c>
      <c r="P346" t="s">
        <v>91</v>
      </c>
      <c r="Q346" t="s">
        <v>56</v>
      </c>
      <c r="R346" t="s">
        <v>231</v>
      </c>
      <c r="S346" t="s">
        <v>1107</v>
      </c>
      <c r="T346" t="s">
        <v>153</v>
      </c>
      <c r="U346" t="s">
        <v>64</v>
      </c>
      <c r="V346" t="s">
        <v>113</v>
      </c>
      <c r="W346" t="s">
        <v>524</v>
      </c>
      <c r="X346" t="s">
        <v>60</v>
      </c>
      <c r="Y346" t="s">
        <v>267</v>
      </c>
      <c r="Z346" t="s">
        <v>75</v>
      </c>
      <c r="AA346" t="s">
        <v>64</v>
      </c>
      <c r="AB346" t="s">
        <v>56</v>
      </c>
      <c r="AC346" t="s">
        <v>64</v>
      </c>
      <c r="AD346" t="s">
        <v>1434</v>
      </c>
      <c r="AE346" t="s">
        <v>143</v>
      </c>
      <c r="AF346" t="s">
        <v>298</v>
      </c>
      <c r="AG346" t="s">
        <v>167</v>
      </c>
      <c r="AH346" t="s">
        <v>434</v>
      </c>
      <c r="AI346" t="s">
        <v>70</v>
      </c>
      <c r="AJ346" t="s">
        <v>1435</v>
      </c>
      <c r="AK346" t="s">
        <v>72</v>
      </c>
      <c r="AL346" t="s">
        <v>73</v>
      </c>
      <c r="AM346" t="s">
        <v>75</v>
      </c>
      <c r="AN346" t="s">
        <v>60</v>
      </c>
      <c r="AO346" t="s">
        <v>64</v>
      </c>
      <c r="AP346" t="s">
        <v>266</v>
      </c>
      <c r="AQ346" t="s">
        <v>78</v>
      </c>
      <c r="AR346" t="s">
        <v>720</v>
      </c>
      <c r="AS346" t="s">
        <v>103</v>
      </c>
      <c r="AT346" t="s">
        <v>307</v>
      </c>
      <c r="AU346" t="s">
        <v>130</v>
      </c>
      <c r="AV346" t="s">
        <v>258</v>
      </c>
      <c r="AW346" t="s">
        <v>358</v>
      </c>
      <c r="AX346" t="s">
        <v>245</v>
      </c>
      <c r="AY346" t="s">
        <v>2412</v>
      </c>
    </row>
    <row r="347" spans="1:51" hidden="1" x14ac:dyDescent="0.3">
      <c r="A347" t="s">
        <v>2413</v>
      </c>
      <c r="B347" t="s">
        <v>2414</v>
      </c>
      <c r="C347" s="1" t="str">
        <f t="shared" si="48"/>
        <v>21:0868</v>
      </c>
      <c r="D347" s="1" t="str">
        <f t="shared" si="52"/>
        <v>21:0245</v>
      </c>
      <c r="E347" t="s">
        <v>2415</v>
      </c>
      <c r="F347" t="s">
        <v>2416</v>
      </c>
      <c r="H347">
        <v>75.787328299999999</v>
      </c>
      <c r="I347">
        <v>-102.06941980000001</v>
      </c>
      <c r="J347" s="1" t="str">
        <f t="shared" si="53"/>
        <v>NGR bulk stream sediment</v>
      </c>
      <c r="K347" s="1" t="str">
        <f t="shared" si="54"/>
        <v>-230 mesh (63 µm) (Bathurst Is., 1996)</v>
      </c>
      <c r="L347">
        <v>10</v>
      </c>
      <c r="M347" t="s">
        <v>1466</v>
      </c>
      <c r="N347">
        <v>346</v>
      </c>
      <c r="O347">
        <v>1</v>
      </c>
      <c r="P347" t="s">
        <v>89</v>
      </c>
      <c r="Q347" t="s">
        <v>56</v>
      </c>
      <c r="R347" t="s">
        <v>218</v>
      </c>
      <c r="S347" t="s">
        <v>590</v>
      </c>
      <c r="T347" t="s">
        <v>225</v>
      </c>
      <c r="U347" t="s">
        <v>91</v>
      </c>
      <c r="V347" t="s">
        <v>75</v>
      </c>
      <c r="W347" t="s">
        <v>720</v>
      </c>
      <c r="X347" t="s">
        <v>91</v>
      </c>
      <c r="Y347" t="s">
        <v>1467</v>
      </c>
      <c r="Z347" t="s">
        <v>75</v>
      </c>
      <c r="AA347" t="s">
        <v>64</v>
      </c>
      <c r="AB347" t="s">
        <v>56</v>
      </c>
      <c r="AC347" t="s">
        <v>64</v>
      </c>
      <c r="AD347" t="s">
        <v>107</v>
      </c>
      <c r="AE347" t="s">
        <v>143</v>
      </c>
      <c r="AF347" t="s">
        <v>415</v>
      </c>
      <c r="AG347" t="s">
        <v>167</v>
      </c>
      <c r="AH347" t="s">
        <v>368</v>
      </c>
      <c r="AI347" t="s">
        <v>70</v>
      </c>
      <c r="AJ347" t="s">
        <v>1435</v>
      </c>
      <c r="AK347" t="s">
        <v>72</v>
      </c>
      <c r="AL347" t="s">
        <v>73</v>
      </c>
      <c r="AM347" t="s">
        <v>254</v>
      </c>
      <c r="AN347" t="s">
        <v>231</v>
      </c>
      <c r="AO347" t="s">
        <v>64</v>
      </c>
      <c r="AP347" t="s">
        <v>209</v>
      </c>
      <c r="AQ347" t="s">
        <v>193</v>
      </c>
      <c r="AR347" t="s">
        <v>116</v>
      </c>
      <c r="AS347" t="s">
        <v>204</v>
      </c>
      <c r="AT347" t="s">
        <v>485</v>
      </c>
      <c r="AU347" t="s">
        <v>189</v>
      </c>
      <c r="AV347" t="s">
        <v>174</v>
      </c>
      <c r="AW347" t="s">
        <v>592</v>
      </c>
      <c r="AX347" t="s">
        <v>276</v>
      </c>
      <c r="AY347" t="s">
        <v>2359</v>
      </c>
    </row>
    <row r="348" spans="1:51" hidden="1" x14ac:dyDescent="0.3">
      <c r="A348" t="s">
        <v>2417</v>
      </c>
      <c r="B348" t="s">
        <v>2418</v>
      </c>
      <c r="C348" s="1" t="str">
        <f t="shared" si="48"/>
        <v>21:0868</v>
      </c>
      <c r="D348" s="1" t="str">
        <f t="shared" si="52"/>
        <v>21:0245</v>
      </c>
      <c r="E348" t="s">
        <v>2419</v>
      </c>
      <c r="F348" t="s">
        <v>2420</v>
      </c>
      <c r="H348">
        <v>75.755448200000004</v>
      </c>
      <c r="I348">
        <v>-102.03965119999999</v>
      </c>
      <c r="J348" s="1" t="str">
        <f t="shared" si="53"/>
        <v>NGR bulk stream sediment</v>
      </c>
      <c r="K348" s="1" t="str">
        <f t="shared" si="54"/>
        <v>-230 mesh (63 µm) (Bathurst Is., 1996)</v>
      </c>
      <c r="L348">
        <v>10</v>
      </c>
      <c r="M348" t="s">
        <v>1485</v>
      </c>
      <c r="N348">
        <v>347</v>
      </c>
      <c r="O348">
        <v>1</v>
      </c>
      <c r="P348" t="s">
        <v>150</v>
      </c>
      <c r="Q348" t="s">
        <v>56</v>
      </c>
      <c r="R348" t="s">
        <v>258</v>
      </c>
      <c r="S348" t="s">
        <v>369</v>
      </c>
      <c r="T348" t="s">
        <v>130</v>
      </c>
      <c r="U348" t="s">
        <v>64</v>
      </c>
      <c r="V348" t="s">
        <v>271</v>
      </c>
      <c r="W348" t="s">
        <v>274</v>
      </c>
      <c r="X348" t="s">
        <v>64</v>
      </c>
      <c r="Y348" t="s">
        <v>568</v>
      </c>
      <c r="Z348" t="s">
        <v>447</v>
      </c>
      <c r="AA348" t="s">
        <v>64</v>
      </c>
      <c r="AB348" t="s">
        <v>56</v>
      </c>
      <c r="AC348" t="s">
        <v>64</v>
      </c>
      <c r="AD348" t="s">
        <v>1461</v>
      </c>
      <c r="AE348" t="s">
        <v>143</v>
      </c>
      <c r="AF348" t="s">
        <v>1442</v>
      </c>
      <c r="AG348" t="s">
        <v>144</v>
      </c>
      <c r="AH348" t="s">
        <v>94</v>
      </c>
      <c r="AI348" t="s">
        <v>70</v>
      </c>
      <c r="AJ348" t="s">
        <v>1435</v>
      </c>
      <c r="AK348" t="s">
        <v>72</v>
      </c>
      <c r="AL348" t="s">
        <v>152</v>
      </c>
      <c r="AM348" t="s">
        <v>69</v>
      </c>
      <c r="AN348" t="s">
        <v>100</v>
      </c>
      <c r="AO348" t="s">
        <v>64</v>
      </c>
      <c r="AP348" t="s">
        <v>369</v>
      </c>
      <c r="AQ348" t="s">
        <v>273</v>
      </c>
      <c r="AR348" t="s">
        <v>438</v>
      </c>
      <c r="AS348" t="s">
        <v>356</v>
      </c>
      <c r="AT348" t="s">
        <v>428</v>
      </c>
      <c r="AU348" t="s">
        <v>174</v>
      </c>
      <c r="AV348" t="s">
        <v>271</v>
      </c>
      <c r="AW348" t="s">
        <v>300</v>
      </c>
      <c r="AX348" t="s">
        <v>722</v>
      </c>
      <c r="AY348" t="s">
        <v>2421</v>
      </c>
    </row>
    <row r="349" spans="1:51" hidden="1" x14ac:dyDescent="0.3">
      <c r="A349" t="s">
        <v>2422</v>
      </c>
      <c r="B349" t="s">
        <v>2423</v>
      </c>
      <c r="C349" s="1" t="str">
        <f t="shared" si="48"/>
        <v>21:0868</v>
      </c>
      <c r="D349" s="1" t="str">
        <f t="shared" si="52"/>
        <v>21:0245</v>
      </c>
      <c r="E349" t="s">
        <v>2424</v>
      </c>
      <c r="F349" t="s">
        <v>2425</v>
      </c>
      <c r="H349">
        <v>75.763248000000004</v>
      </c>
      <c r="I349">
        <v>-101.8748713</v>
      </c>
      <c r="J349" s="1" t="str">
        <f t="shared" si="53"/>
        <v>NGR bulk stream sediment</v>
      </c>
      <c r="K349" s="1" t="str">
        <f t="shared" si="54"/>
        <v>-230 mesh (63 µm) (Bathurst Is., 1996)</v>
      </c>
      <c r="L349">
        <v>10</v>
      </c>
      <c r="M349" t="s">
        <v>1492</v>
      </c>
      <c r="N349">
        <v>348</v>
      </c>
      <c r="O349">
        <v>1</v>
      </c>
      <c r="P349" t="s">
        <v>113</v>
      </c>
      <c r="Q349" t="s">
        <v>56</v>
      </c>
      <c r="R349" t="s">
        <v>230</v>
      </c>
      <c r="S349" t="s">
        <v>369</v>
      </c>
      <c r="T349" t="s">
        <v>230</v>
      </c>
      <c r="U349" t="s">
        <v>64</v>
      </c>
      <c r="V349" t="s">
        <v>64</v>
      </c>
      <c r="W349" t="s">
        <v>55</v>
      </c>
      <c r="X349" t="s">
        <v>64</v>
      </c>
      <c r="Y349" t="s">
        <v>584</v>
      </c>
      <c r="Z349" t="s">
        <v>351</v>
      </c>
      <c r="AA349" t="s">
        <v>64</v>
      </c>
      <c r="AB349" t="s">
        <v>56</v>
      </c>
      <c r="AC349" t="s">
        <v>64</v>
      </c>
      <c r="AD349" t="s">
        <v>1689</v>
      </c>
      <c r="AE349" t="s">
        <v>324</v>
      </c>
      <c r="AF349" t="s">
        <v>1442</v>
      </c>
      <c r="AG349" t="s">
        <v>144</v>
      </c>
      <c r="AH349" t="s">
        <v>74</v>
      </c>
      <c r="AI349" t="s">
        <v>70</v>
      </c>
      <c r="AJ349" t="s">
        <v>1435</v>
      </c>
      <c r="AK349" t="s">
        <v>72</v>
      </c>
      <c r="AL349" t="s">
        <v>258</v>
      </c>
      <c r="AM349" t="s">
        <v>211</v>
      </c>
      <c r="AN349" t="s">
        <v>101</v>
      </c>
      <c r="AO349" t="s">
        <v>64</v>
      </c>
      <c r="AP349" t="s">
        <v>369</v>
      </c>
      <c r="AQ349" t="s">
        <v>288</v>
      </c>
      <c r="AR349" t="s">
        <v>324</v>
      </c>
      <c r="AS349" t="s">
        <v>336</v>
      </c>
      <c r="AT349" t="s">
        <v>76</v>
      </c>
      <c r="AU349" t="s">
        <v>152</v>
      </c>
      <c r="AV349" t="s">
        <v>230</v>
      </c>
      <c r="AW349" t="s">
        <v>256</v>
      </c>
      <c r="AX349" t="s">
        <v>477</v>
      </c>
      <c r="AY349" t="s">
        <v>2426</v>
      </c>
    </row>
    <row r="350" spans="1:51" hidden="1" x14ac:dyDescent="0.3">
      <c r="A350" t="s">
        <v>2427</v>
      </c>
      <c r="B350" t="s">
        <v>2428</v>
      </c>
      <c r="C350" s="1" t="str">
        <f t="shared" si="48"/>
        <v>21:0868</v>
      </c>
      <c r="D350" s="1" t="str">
        <f t="shared" si="52"/>
        <v>21:0245</v>
      </c>
      <c r="E350" t="s">
        <v>2383</v>
      </c>
      <c r="F350" t="s">
        <v>2429</v>
      </c>
      <c r="H350">
        <v>75.729367699999997</v>
      </c>
      <c r="I350">
        <v>-102.0974889</v>
      </c>
      <c r="J350" s="1" t="str">
        <f t="shared" si="53"/>
        <v>NGR bulk stream sediment</v>
      </c>
      <c r="K350" s="1" t="str">
        <f t="shared" si="54"/>
        <v>-230 mesh (63 µm) (Bathurst Is., 1996)</v>
      </c>
      <c r="L350">
        <v>10</v>
      </c>
      <c r="M350" t="s">
        <v>1447</v>
      </c>
      <c r="N350">
        <v>349</v>
      </c>
      <c r="O350">
        <v>1</v>
      </c>
      <c r="P350" t="s">
        <v>89</v>
      </c>
      <c r="Q350" t="s">
        <v>56</v>
      </c>
      <c r="R350" t="s">
        <v>230</v>
      </c>
      <c r="S350" t="s">
        <v>369</v>
      </c>
      <c r="T350" t="s">
        <v>174</v>
      </c>
      <c r="U350" t="s">
        <v>64</v>
      </c>
      <c r="V350" t="s">
        <v>64</v>
      </c>
      <c r="W350" t="s">
        <v>55</v>
      </c>
      <c r="X350" t="s">
        <v>64</v>
      </c>
      <c r="Y350" t="s">
        <v>1434</v>
      </c>
      <c r="Z350" t="s">
        <v>78</v>
      </c>
      <c r="AA350" t="s">
        <v>64</v>
      </c>
      <c r="AB350" t="s">
        <v>56</v>
      </c>
      <c r="AC350" t="s">
        <v>64</v>
      </c>
      <c r="AD350" t="s">
        <v>1461</v>
      </c>
      <c r="AE350" t="s">
        <v>143</v>
      </c>
      <c r="AF350" t="s">
        <v>1442</v>
      </c>
      <c r="AG350" t="s">
        <v>144</v>
      </c>
      <c r="AH350" t="s">
        <v>251</v>
      </c>
      <c r="AI350" t="s">
        <v>70</v>
      </c>
      <c r="AJ350" t="s">
        <v>1435</v>
      </c>
      <c r="AK350" t="s">
        <v>72</v>
      </c>
      <c r="AL350" t="s">
        <v>174</v>
      </c>
      <c r="AM350" t="s">
        <v>423</v>
      </c>
      <c r="AN350" t="s">
        <v>231</v>
      </c>
      <c r="AO350" t="s">
        <v>64</v>
      </c>
      <c r="AP350" t="s">
        <v>369</v>
      </c>
      <c r="AQ350" t="s">
        <v>274</v>
      </c>
      <c r="AR350" t="s">
        <v>104</v>
      </c>
      <c r="AS350" t="s">
        <v>55</v>
      </c>
      <c r="AT350" t="s">
        <v>68</v>
      </c>
      <c r="AU350" t="s">
        <v>230</v>
      </c>
      <c r="AV350" t="s">
        <v>175</v>
      </c>
      <c r="AW350" t="s">
        <v>123</v>
      </c>
      <c r="AX350" t="s">
        <v>276</v>
      </c>
      <c r="AY350" t="s">
        <v>2430</v>
      </c>
    </row>
    <row r="351" spans="1:51" hidden="1" x14ac:dyDescent="0.3">
      <c r="A351" t="s">
        <v>2431</v>
      </c>
      <c r="B351" t="s">
        <v>2432</v>
      </c>
      <c r="C351" s="1" t="str">
        <f t="shared" si="48"/>
        <v>21:0868</v>
      </c>
      <c r="D351" s="1" t="str">
        <f t="shared" si="52"/>
        <v>21:0245</v>
      </c>
      <c r="E351" t="s">
        <v>2433</v>
      </c>
      <c r="F351" t="s">
        <v>2434</v>
      </c>
      <c r="H351">
        <v>75.878258799999998</v>
      </c>
      <c r="I351">
        <v>-99.946657799999997</v>
      </c>
      <c r="J351" s="1" t="str">
        <f t="shared" si="53"/>
        <v>NGR bulk stream sediment</v>
      </c>
      <c r="K351" s="1" t="str">
        <f t="shared" si="54"/>
        <v>-230 mesh (63 µm) (Bathurst Is., 1996)</v>
      </c>
      <c r="L351">
        <v>14</v>
      </c>
      <c r="M351" t="s">
        <v>1432</v>
      </c>
      <c r="N351">
        <v>350</v>
      </c>
      <c r="O351">
        <v>7</v>
      </c>
      <c r="P351" t="s">
        <v>89</v>
      </c>
      <c r="Q351" t="s">
        <v>56</v>
      </c>
      <c r="R351" t="s">
        <v>118</v>
      </c>
      <c r="S351" t="s">
        <v>637</v>
      </c>
      <c r="T351" t="s">
        <v>358</v>
      </c>
      <c r="U351" t="s">
        <v>118</v>
      </c>
      <c r="V351" t="s">
        <v>99</v>
      </c>
      <c r="W351" t="s">
        <v>116</v>
      </c>
      <c r="X351" t="s">
        <v>118</v>
      </c>
      <c r="Y351" t="s">
        <v>2435</v>
      </c>
      <c r="Z351" t="s">
        <v>113</v>
      </c>
      <c r="AA351" t="s">
        <v>64</v>
      </c>
      <c r="AB351" t="s">
        <v>56</v>
      </c>
      <c r="AC351" t="s">
        <v>60</v>
      </c>
      <c r="AD351" t="s">
        <v>276</v>
      </c>
      <c r="AE351" t="s">
        <v>367</v>
      </c>
      <c r="AF351" t="s">
        <v>92</v>
      </c>
      <c r="AG351" t="s">
        <v>175</v>
      </c>
      <c r="AH351" t="s">
        <v>254</v>
      </c>
      <c r="AI351" t="s">
        <v>70</v>
      </c>
      <c r="AJ351" t="s">
        <v>1435</v>
      </c>
      <c r="AK351" t="s">
        <v>72</v>
      </c>
      <c r="AL351" t="s">
        <v>73</v>
      </c>
      <c r="AM351" t="s">
        <v>99</v>
      </c>
      <c r="AN351" t="s">
        <v>123</v>
      </c>
      <c r="AO351" t="s">
        <v>64</v>
      </c>
      <c r="AP351" t="s">
        <v>2436</v>
      </c>
      <c r="AQ351" t="s">
        <v>541</v>
      </c>
      <c r="AR351" t="s">
        <v>507</v>
      </c>
      <c r="AS351" t="s">
        <v>80</v>
      </c>
      <c r="AT351" t="s">
        <v>309</v>
      </c>
      <c r="AU351" t="s">
        <v>488</v>
      </c>
      <c r="AV351" t="s">
        <v>258</v>
      </c>
      <c r="AW351" t="s">
        <v>123</v>
      </c>
      <c r="AX351" t="s">
        <v>107</v>
      </c>
      <c r="AY351" t="s">
        <v>1594</v>
      </c>
    </row>
    <row r="352" spans="1:51" hidden="1" x14ac:dyDescent="0.3">
      <c r="A352" t="s">
        <v>2437</v>
      </c>
      <c r="B352" t="s">
        <v>2438</v>
      </c>
      <c r="C352" s="1" t="str">
        <f t="shared" si="48"/>
        <v>21:0868</v>
      </c>
      <c r="D352" s="1" t="str">
        <f t="shared" si="52"/>
        <v>21:0245</v>
      </c>
      <c r="E352" t="s">
        <v>2439</v>
      </c>
      <c r="F352" t="s">
        <v>2440</v>
      </c>
      <c r="H352">
        <v>75.915520099999995</v>
      </c>
      <c r="I352">
        <v>-99.691471000000007</v>
      </c>
      <c r="J352" s="1" t="str">
        <f t="shared" si="53"/>
        <v>NGR bulk stream sediment</v>
      </c>
      <c r="K352" s="1" t="str">
        <f t="shared" si="54"/>
        <v>-230 mesh (63 µm) (Bathurst Is., 1996)</v>
      </c>
      <c r="L352">
        <v>14</v>
      </c>
      <c r="M352" t="s">
        <v>1441</v>
      </c>
      <c r="N352">
        <v>351</v>
      </c>
      <c r="O352">
        <v>1</v>
      </c>
      <c r="P352" t="s">
        <v>89</v>
      </c>
      <c r="Q352" t="s">
        <v>56</v>
      </c>
      <c r="R352" t="s">
        <v>100</v>
      </c>
      <c r="S352" t="s">
        <v>547</v>
      </c>
      <c r="T352" t="s">
        <v>275</v>
      </c>
      <c r="U352" t="s">
        <v>94</v>
      </c>
      <c r="V352" t="s">
        <v>63</v>
      </c>
      <c r="W352" t="s">
        <v>67</v>
      </c>
      <c r="X352" t="s">
        <v>60</v>
      </c>
      <c r="Y352" t="s">
        <v>2167</v>
      </c>
      <c r="Z352" t="s">
        <v>94</v>
      </c>
      <c r="AA352" t="s">
        <v>64</v>
      </c>
      <c r="AB352" t="s">
        <v>56</v>
      </c>
      <c r="AC352" t="s">
        <v>76</v>
      </c>
      <c r="AD352" t="s">
        <v>451</v>
      </c>
      <c r="AE352" t="s">
        <v>143</v>
      </c>
      <c r="AF352" t="s">
        <v>229</v>
      </c>
      <c r="AG352" t="s">
        <v>174</v>
      </c>
      <c r="AH352" t="s">
        <v>514</v>
      </c>
      <c r="AI352" t="s">
        <v>70</v>
      </c>
      <c r="AJ352" t="s">
        <v>1435</v>
      </c>
      <c r="AK352" t="s">
        <v>72</v>
      </c>
      <c r="AL352" t="s">
        <v>258</v>
      </c>
      <c r="AM352" t="s">
        <v>183</v>
      </c>
      <c r="AN352" t="s">
        <v>242</v>
      </c>
      <c r="AO352" t="s">
        <v>64</v>
      </c>
      <c r="AP352" t="s">
        <v>753</v>
      </c>
      <c r="AQ352" t="s">
        <v>103</v>
      </c>
      <c r="AR352" t="s">
        <v>210</v>
      </c>
      <c r="AS352" t="s">
        <v>105</v>
      </c>
      <c r="AT352" t="s">
        <v>251</v>
      </c>
      <c r="AU352" t="s">
        <v>258</v>
      </c>
      <c r="AV352" t="s">
        <v>152</v>
      </c>
      <c r="AW352" t="s">
        <v>225</v>
      </c>
      <c r="AX352" t="s">
        <v>558</v>
      </c>
      <c r="AY352" t="s">
        <v>1196</v>
      </c>
    </row>
    <row r="353" spans="1:51" hidden="1" x14ac:dyDescent="0.3">
      <c r="A353" t="s">
        <v>2441</v>
      </c>
      <c r="B353" t="s">
        <v>2442</v>
      </c>
      <c r="C353" s="1" t="str">
        <f t="shared" si="48"/>
        <v>21:0868</v>
      </c>
      <c r="D353" s="1" t="str">
        <f t="shared" si="52"/>
        <v>21:0245</v>
      </c>
      <c r="E353" t="s">
        <v>2443</v>
      </c>
      <c r="F353" t="s">
        <v>2444</v>
      </c>
      <c r="H353">
        <v>75.881357600000001</v>
      </c>
      <c r="I353">
        <v>-99.655382900000006</v>
      </c>
      <c r="J353" s="1" t="str">
        <f t="shared" si="53"/>
        <v>NGR bulk stream sediment</v>
      </c>
      <c r="K353" s="1" t="str">
        <f t="shared" si="54"/>
        <v>-230 mesh (63 µm) (Bathurst Is., 1996)</v>
      </c>
      <c r="L353">
        <v>14</v>
      </c>
      <c r="M353" t="s">
        <v>1454</v>
      </c>
      <c r="N353">
        <v>352</v>
      </c>
      <c r="O353">
        <v>1</v>
      </c>
      <c r="P353" t="s">
        <v>89</v>
      </c>
      <c r="Q353" t="s">
        <v>56</v>
      </c>
      <c r="R353" t="s">
        <v>151</v>
      </c>
      <c r="S353" t="s">
        <v>1139</v>
      </c>
      <c r="T353" t="s">
        <v>125</v>
      </c>
      <c r="U353" t="s">
        <v>60</v>
      </c>
      <c r="V353" t="s">
        <v>75</v>
      </c>
      <c r="W353" t="s">
        <v>918</v>
      </c>
      <c r="X353" t="s">
        <v>76</v>
      </c>
      <c r="Y353" t="s">
        <v>2445</v>
      </c>
      <c r="Z353" t="s">
        <v>63</v>
      </c>
      <c r="AA353" t="s">
        <v>64</v>
      </c>
      <c r="AB353" t="s">
        <v>56</v>
      </c>
      <c r="AC353" t="s">
        <v>64</v>
      </c>
      <c r="AD353" t="s">
        <v>417</v>
      </c>
      <c r="AE353" t="s">
        <v>116</v>
      </c>
      <c r="AF353" t="s">
        <v>505</v>
      </c>
      <c r="AG353" t="s">
        <v>167</v>
      </c>
      <c r="AH353" t="s">
        <v>162</v>
      </c>
      <c r="AI353" t="s">
        <v>70</v>
      </c>
      <c r="AJ353" t="s">
        <v>1435</v>
      </c>
      <c r="AK353" t="s">
        <v>72</v>
      </c>
      <c r="AL353" t="s">
        <v>73</v>
      </c>
      <c r="AM353" t="s">
        <v>75</v>
      </c>
      <c r="AN353" t="s">
        <v>176</v>
      </c>
      <c r="AO353" t="s">
        <v>64</v>
      </c>
      <c r="AP353" t="s">
        <v>244</v>
      </c>
      <c r="AQ353" t="s">
        <v>325</v>
      </c>
      <c r="AR353" t="s">
        <v>414</v>
      </c>
      <c r="AS353" t="s">
        <v>160</v>
      </c>
      <c r="AT353" t="s">
        <v>118</v>
      </c>
      <c r="AU353" t="s">
        <v>130</v>
      </c>
      <c r="AV353" t="s">
        <v>174</v>
      </c>
      <c r="AW353" t="s">
        <v>358</v>
      </c>
      <c r="AX353" t="s">
        <v>371</v>
      </c>
      <c r="AY353" t="s">
        <v>2446</v>
      </c>
    </row>
    <row r="354" spans="1:51" hidden="1" x14ac:dyDescent="0.3">
      <c r="A354" t="s">
        <v>2447</v>
      </c>
      <c r="B354" t="s">
        <v>2448</v>
      </c>
      <c r="C354" s="1" t="str">
        <f t="shared" si="48"/>
        <v>21:0868</v>
      </c>
      <c r="D354" s="1" t="str">
        <f t="shared" si="52"/>
        <v>21:0245</v>
      </c>
      <c r="E354" t="s">
        <v>2449</v>
      </c>
      <c r="F354" t="s">
        <v>2450</v>
      </c>
      <c r="H354">
        <v>75.888120400000005</v>
      </c>
      <c r="I354">
        <v>-99.5123873</v>
      </c>
      <c r="J354" s="1" t="str">
        <f t="shared" si="53"/>
        <v>NGR bulk stream sediment</v>
      </c>
      <c r="K354" s="1" t="str">
        <f t="shared" si="54"/>
        <v>-230 mesh (63 µm) (Bathurst Is., 1996)</v>
      </c>
      <c r="L354">
        <v>14</v>
      </c>
      <c r="M354" t="s">
        <v>1460</v>
      </c>
      <c r="N354">
        <v>353</v>
      </c>
      <c r="O354">
        <v>1</v>
      </c>
      <c r="P354" t="s">
        <v>89</v>
      </c>
      <c r="Q354" t="s">
        <v>56</v>
      </c>
      <c r="R354" t="s">
        <v>173</v>
      </c>
      <c r="S354" t="s">
        <v>1908</v>
      </c>
      <c r="T354" t="s">
        <v>225</v>
      </c>
      <c r="U354" t="s">
        <v>64</v>
      </c>
      <c r="V354" t="s">
        <v>150</v>
      </c>
      <c r="W354" t="s">
        <v>370</v>
      </c>
      <c r="X354" t="s">
        <v>76</v>
      </c>
      <c r="Y354" t="s">
        <v>358</v>
      </c>
      <c r="Z354" t="s">
        <v>150</v>
      </c>
      <c r="AA354" t="s">
        <v>64</v>
      </c>
      <c r="AB354" t="s">
        <v>56</v>
      </c>
      <c r="AC354" t="s">
        <v>60</v>
      </c>
      <c r="AD354" t="s">
        <v>259</v>
      </c>
      <c r="AE354" t="s">
        <v>143</v>
      </c>
      <c r="AF354" t="s">
        <v>438</v>
      </c>
      <c r="AG354" t="s">
        <v>167</v>
      </c>
      <c r="AH354" t="s">
        <v>423</v>
      </c>
      <c r="AI354" t="s">
        <v>70</v>
      </c>
      <c r="AJ354" t="s">
        <v>1435</v>
      </c>
      <c r="AK354" t="s">
        <v>72</v>
      </c>
      <c r="AL354" t="s">
        <v>230</v>
      </c>
      <c r="AM354" t="s">
        <v>254</v>
      </c>
      <c r="AN354" t="s">
        <v>125</v>
      </c>
      <c r="AO354" t="s">
        <v>64</v>
      </c>
      <c r="AP354" t="s">
        <v>447</v>
      </c>
      <c r="AQ354" t="s">
        <v>607</v>
      </c>
      <c r="AR354" t="s">
        <v>208</v>
      </c>
      <c r="AS354" t="s">
        <v>311</v>
      </c>
      <c r="AT354" t="s">
        <v>309</v>
      </c>
      <c r="AU354" t="s">
        <v>81</v>
      </c>
      <c r="AV354" t="s">
        <v>258</v>
      </c>
      <c r="AW354" t="s">
        <v>123</v>
      </c>
      <c r="AX354" t="s">
        <v>314</v>
      </c>
      <c r="AY354" t="s">
        <v>2451</v>
      </c>
    </row>
    <row r="355" spans="1:51" hidden="1" x14ac:dyDescent="0.3">
      <c r="A355" t="s">
        <v>2452</v>
      </c>
      <c r="B355" t="s">
        <v>2453</v>
      </c>
      <c r="C355" s="1" t="str">
        <f t="shared" si="48"/>
        <v>21:0868</v>
      </c>
      <c r="D355" s="1" t="str">
        <f t="shared" si="52"/>
        <v>21:0245</v>
      </c>
      <c r="E355" t="s">
        <v>2454</v>
      </c>
      <c r="F355" t="s">
        <v>2455</v>
      </c>
      <c r="H355">
        <v>75.812477999999999</v>
      </c>
      <c r="I355">
        <v>-99.455215499999994</v>
      </c>
      <c r="J355" s="1" t="str">
        <f t="shared" si="53"/>
        <v>NGR bulk stream sediment</v>
      </c>
      <c r="K355" s="1" t="str">
        <f t="shared" si="54"/>
        <v>-230 mesh (63 µm) (Bathurst Is., 1996)</v>
      </c>
      <c r="L355">
        <v>14</v>
      </c>
      <c r="M355" t="s">
        <v>1466</v>
      </c>
      <c r="N355">
        <v>354</v>
      </c>
      <c r="O355">
        <v>1</v>
      </c>
      <c r="P355" t="s">
        <v>60</v>
      </c>
      <c r="Q355" t="s">
        <v>56</v>
      </c>
      <c r="R355" t="s">
        <v>435</v>
      </c>
      <c r="S355" t="s">
        <v>1124</v>
      </c>
      <c r="T355" t="s">
        <v>231</v>
      </c>
      <c r="U355" t="s">
        <v>64</v>
      </c>
      <c r="V355" t="s">
        <v>113</v>
      </c>
      <c r="W355" t="s">
        <v>104</v>
      </c>
      <c r="X355" t="s">
        <v>60</v>
      </c>
      <c r="Y355" t="s">
        <v>2456</v>
      </c>
      <c r="Z355" t="s">
        <v>150</v>
      </c>
      <c r="AA355" t="s">
        <v>64</v>
      </c>
      <c r="AB355" t="s">
        <v>56</v>
      </c>
      <c r="AC355" t="s">
        <v>64</v>
      </c>
      <c r="AD355" t="s">
        <v>1001</v>
      </c>
      <c r="AE355" t="s">
        <v>143</v>
      </c>
      <c r="AF355" t="s">
        <v>192</v>
      </c>
      <c r="AG355" t="s">
        <v>167</v>
      </c>
      <c r="AH355" t="s">
        <v>207</v>
      </c>
      <c r="AI355" t="s">
        <v>70</v>
      </c>
      <c r="AJ355" t="s">
        <v>1435</v>
      </c>
      <c r="AK355" t="s">
        <v>72</v>
      </c>
      <c r="AL355" t="s">
        <v>73</v>
      </c>
      <c r="AM355" t="s">
        <v>211</v>
      </c>
      <c r="AN355" t="s">
        <v>176</v>
      </c>
      <c r="AO355" t="s">
        <v>64</v>
      </c>
      <c r="AP355" t="s">
        <v>369</v>
      </c>
      <c r="AQ355" t="s">
        <v>311</v>
      </c>
      <c r="AR355" t="s">
        <v>209</v>
      </c>
      <c r="AS355" t="s">
        <v>103</v>
      </c>
      <c r="AT355" t="s">
        <v>74</v>
      </c>
      <c r="AU355" t="s">
        <v>130</v>
      </c>
      <c r="AV355" t="s">
        <v>230</v>
      </c>
      <c r="AW355" t="s">
        <v>126</v>
      </c>
      <c r="AX355" t="s">
        <v>371</v>
      </c>
      <c r="AY355" t="s">
        <v>2457</v>
      </c>
    </row>
    <row r="356" spans="1:51" hidden="1" x14ac:dyDescent="0.3">
      <c r="A356" t="s">
        <v>2458</v>
      </c>
      <c r="B356" t="s">
        <v>2459</v>
      </c>
      <c r="C356" s="1" t="str">
        <f t="shared" si="48"/>
        <v>21:0868</v>
      </c>
      <c r="D356" s="1" t="str">
        <f t="shared" si="52"/>
        <v>21:0245</v>
      </c>
      <c r="E356" t="s">
        <v>2460</v>
      </c>
      <c r="F356" t="s">
        <v>2461</v>
      </c>
      <c r="H356">
        <v>75.784249000000003</v>
      </c>
      <c r="I356">
        <v>-99.424818400000007</v>
      </c>
      <c r="J356" s="1" t="str">
        <f t="shared" si="53"/>
        <v>NGR bulk stream sediment</v>
      </c>
      <c r="K356" s="1" t="str">
        <f t="shared" si="54"/>
        <v>-230 mesh (63 µm) (Bathurst Is., 1996)</v>
      </c>
      <c r="L356">
        <v>14</v>
      </c>
      <c r="M356" t="s">
        <v>1474</v>
      </c>
      <c r="N356">
        <v>355</v>
      </c>
      <c r="O356">
        <v>1</v>
      </c>
      <c r="P356" t="s">
        <v>76</v>
      </c>
      <c r="Q356" t="s">
        <v>56</v>
      </c>
      <c r="R356" t="s">
        <v>328</v>
      </c>
      <c r="S356" t="s">
        <v>882</v>
      </c>
      <c r="T356" t="s">
        <v>313</v>
      </c>
      <c r="U356" t="s">
        <v>76</v>
      </c>
      <c r="V356" t="s">
        <v>63</v>
      </c>
      <c r="W356" t="s">
        <v>298</v>
      </c>
      <c r="X356" t="s">
        <v>60</v>
      </c>
      <c r="Y356" t="s">
        <v>955</v>
      </c>
      <c r="Z356" t="s">
        <v>113</v>
      </c>
      <c r="AA356" t="s">
        <v>64</v>
      </c>
      <c r="AB356" t="s">
        <v>56</v>
      </c>
      <c r="AC356" t="s">
        <v>113</v>
      </c>
      <c r="AD356" t="s">
        <v>668</v>
      </c>
      <c r="AE356" t="s">
        <v>143</v>
      </c>
      <c r="AF356" t="s">
        <v>79</v>
      </c>
      <c r="AG356" t="s">
        <v>176</v>
      </c>
      <c r="AH356" t="s">
        <v>100</v>
      </c>
      <c r="AI356" t="s">
        <v>70</v>
      </c>
      <c r="AJ356" t="s">
        <v>1435</v>
      </c>
      <c r="AK356" t="s">
        <v>72</v>
      </c>
      <c r="AL356" t="s">
        <v>230</v>
      </c>
      <c r="AM356" t="s">
        <v>129</v>
      </c>
      <c r="AN356" t="s">
        <v>145</v>
      </c>
      <c r="AO356" t="s">
        <v>64</v>
      </c>
      <c r="AP356" t="s">
        <v>2462</v>
      </c>
      <c r="AQ356" t="s">
        <v>288</v>
      </c>
      <c r="AR356" t="s">
        <v>97</v>
      </c>
      <c r="AS356" t="s">
        <v>57</v>
      </c>
      <c r="AT356" t="s">
        <v>76</v>
      </c>
      <c r="AU356" t="s">
        <v>258</v>
      </c>
      <c r="AV356" t="s">
        <v>152</v>
      </c>
      <c r="AW356" t="s">
        <v>176</v>
      </c>
      <c r="AX356" t="s">
        <v>651</v>
      </c>
      <c r="AY356" t="s">
        <v>1406</v>
      </c>
    </row>
    <row r="357" spans="1:51" hidden="1" x14ac:dyDescent="0.3">
      <c r="A357" t="s">
        <v>2463</v>
      </c>
      <c r="B357" t="s">
        <v>2464</v>
      </c>
      <c r="C357" s="1" t="str">
        <f t="shared" si="48"/>
        <v>21:0868</v>
      </c>
      <c r="D357" s="1" t="str">
        <f t="shared" si="52"/>
        <v>21:0245</v>
      </c>
      <c r="E357" t="s">
        <v>2460</v>
      </c>
      <c r="F357" t="s">
        <v>2465</v>
      </c>
      <c r="H357">
        <v>75.784249000000003</v>
      </c>
      <c r="I357">
        <v>-99.424818400000007</v>
      </c>
      <c r="J357" s="1" t="str">
        <f t="shared" si="53"/>
        <v>NGR bulk stream sediment</v>
      </c>
      <c r="K357" s="1" t="str">
        <f t="shared" si="54"/>
        <v>-230 mesh (63 µm) (Bathurst Is., 1996)</v>
      </c>
      <c r="L357">
        <v>14</v>
      </c>
      <c r="M357" t="s">
        <v>1479</v>
      </c>
      <c r="N357">
        <v>356</v>
      </c>
      <c r="O357">
        <v>1</v>
      </c>
      <c r="P357" t="s">
        <v>89</v>
      </c>
      <c r="Q357" t="s">
        <v>56</v>
      </c>
      <c r="R357" t="s">
        <v>118</v>
      </c>
      <c r="S357" t="s">
        <v>1320</v>
      </c>
      <c r="T357" t="s">
        <v>76</v>
      </c>
      <c r="U357" t="s">
        <v>76</v>
      </c>
      <c r="V357" t="s">
        <v>94</v>
      </c>
      <c r="W357" t="s">
        <v>172</v>
      </c>
      <c r="X357" t="s">
        <v>60</v>
      </c>
      <c r="Y357" t="s">
        <v>2010</v>
      </c>
      <c r="Z357" t="s">
        <v>63</v>
      </c>
      <c r="AA357" t="s">
        <v>64</v>
      </c>
      <c r="AB357" t="s">
        <v>56</v>
      </c>
      <c r="AC357" t="s">
        <v>76</v>
      </c>
      <c r="AD357" t="s">
        <v>152</v>
      </c>
      <c r="AE357" t="s">
        <v>143</v>
      </c>
      <c r="AF357" t="s">
        <v>298</v>
      </c>
      <c r="AG357" t="s">
        <v>60</v>
      </c>
      <c r="AH357" t="s">
        <v>74</v>
      </c>
      <c r="AI357" t="s">
        <v>70</v>
      </c>
      <c r="AJ357" t="s">
        <v>1435</v>
      </c>
      <c r="AK357" t="s">
        <v>72</v>
      </c>
      <c r="AL357" t="s">
        <v>230</v>
      </c>
      <c r="AM357" t="s">
        <v>98</v>
      </c>
      <c r="AN357" t="s">
        <v>299</v>
      </c>
      <c r="AO357" t="s">
        <v>64</v>
      </c>
      <c r="AP357" t="s">
        <v>343</v>
      </c>
      <c r="AQ357" t="s">
        <v>274</v>
      </c>
      <c r="AR357" t="s">
        <v>170</v>
      </c>
      <c r="AS357" t="s">
        <v>163</v>
      </c>
      <c r="AT357" t="s">
        <v>592</v>
      </c>
      <c r="AU357" t="s">
        <v>174</v>
      </c>
      <c r="AV357" t="s">
        <v>152</v>
      </c>
      <c r="AW357" t="s">
        <v>60</v>
      </c>
      <c r="AX357" t="s">
        <v>167</v>
      </c>
      <c r="AY357" t="s">
        <v>2466</v>
      </c>
    </row>
    <row r="358" spans="1:51" hidden="1" x14ac:dyDescent="0.3">
      <c r="A358" t="s">
        <v>2467</v>
      </c>
      <c r="B358" t="s">
        <v>2468</v>
      </c>
      <c r="C358" s="1" t="str">
        <f t="shared" si="48"/>
        <v>21:0868</v>
      </c>
      <c r="D358" s="1" t="str">
        <f t="shared" si="52"/>
        <v>21:0245</v>
      </c>
      <c r="E358" t="s">
        <v>2469</v>
      </c>
      <c r="F358" t="s">
        <v>2470</v>
      </c>
      <c r="H358">
        <v>75.780001900000002</v>
      </c>
      <c r="I358">
        <v>-99.413972099999995</v>
      </c>
      <c r="J358" s="1" t="str">
        <f t="shared" si="53"/>
        <v>NGR bulk stream sediment</v>
      </c>
      <c r="K358" s="1" t="str">
        <f t="shared" si="54"/>
        <v>-230 mesh (63 µm) (Bathurst Is., 1996)</v>
      </c>
      <c r="L358">
        <v>14</v>
      </c>
      <c r="M358" t="s">
        <v>1485</v>
      </c>
      <c r="N358">
        <v>357</v>
      </c>
      <c r="O358">
        <v>1</v>
      </c>
      <c r="P358" t="s">
        <v>89</v>
      </c>
      <c r="Q358" t="s">
        <v>56</v>
      </c>
      <c r="R358" t="s">
        <v>238</v>
      </c>
      <c r="S358" t="s">
        <v>882</v>
      </c>
      <c r="T358" t="s">
        <v>220</v>
      </c>
      <c r="U358" t="s">
        <v>91</v>
      </c>
      <c r="V358" t="s">
        <v>113</v>
      </c>
      <c r="W358" t="s">
        <v>170</v>
      </c>
      <c r="X358" t="s">
        <v>60</v>
      </c>
      <c r="Y358" t="s">
        <v>1650</v>
      </c>
      <c r="Z358" t="s">
        <v>63</v>
      </c>
      <c r="AA358" t="s">
        <v>64</v>
      </c>
      <c r="AB358" t="s">
        <v>56</v>
      </c>
      <c r="AC358" t="s">
        <v>118</v>
      </c>
      <c r="AD358" t="s">
        <v>2471</v>
      </c>
      <c r="AE358" t="s">
        <v>143</v>
      </c>
      <c r="AF358" t="s">
        <v>772</v>
      </c>
      <c r="AG358" t="s">
        <v>126</v>
      </c>
      <c r="AH358" t="s">
        <v>354</v>
      </c>
      <c r="AI358" t="s">
        <v>70</v>
      </c>
      <c r="AJ358" t="s">
        <v>1435</v>
      </c>
      <c r="AK358" t="s">
        <v>72</v>
      </c>
      <c r="AL358" t="s">
        <v>73</v>
      </c>
      <c r="AM358" t="s">
        <v>381</v>
      </c>
      <c r="AN358" t="s">
        <v>145</v>
      </c>
      <c r="AO358" t="s">
        <v>64</v>
      </c>
      <c r="AP358" t="s">
        <v>934</v>
      </c>
      <c r="AQ358" t="s">
        <v>204</v>
      </c>
      <c r="AR358" t="s">
        <v>370</v>
      </c>
      <c r="AS358" t="s">
        <v>57</v>
      </c>
      <c r="AT358" t="s">
        <v>265</v>
      </c>
      <c r="AU358" t="s">
        <v>271</v>
      </c>
      <c r="AV358" t="s">
        <v>152</v>
      </c>
      <c r="AW358" t="s">
        <v>125</v>
      </c>
      <c r="AX358" t="s">
        <v>531</v>
      </c>
      <c r="AY358" t="s">
        <v>2472</v>
      </c>
    </row>
    <row r="359" spans="1:51" hidden="1" x14ac:dyDescent="0.3">
      <c r="A359" t="s">
        <v>2473</v>
      </c>
      <c r="B359" t="s">
        <v>2474</v>
      </c>
      <c r="C359" s="1" t="str">
        <f t="shared" si="48"/>
        <v>21:0868</v>
      </c>
      <c r="D359" s="1" t="str">
        <f t="shared" si="52"/>
        <v>21:0245</v>
      </c>
      <c r="E359" t="s">
        <v>2475</v>
      </c>
      <c r="F359" t="s">
        <v>2476</v>
      </c>
      <c r="H359">
        <v>75.779778399999998</v>
      </c>
      <c r="I359">
        <v>-99.664732999999998</v>
      </c>
      <c r="J359" s="1" t="str">
        <f t="shared" si="53"/>
        <v>NGR bulk stream sediment</v>
      </c>
      <c r="K359" s="1" t="str">
        <f t="shared" si="54"/>
        <v>-230 mesh (63 µm) (Bathurst Is., 1996)</v>
      </c>
      <c r="L359">
        <v>14</v>
      </c>
      <c r="M359" t="s">
        <v>1492</v>
      </c>
      <c r="N359">
        <v>358</v>
      </c>
      <c r="O359">
        <v>1</v>
      </c>
      <c r="P359" t="s">
        <v>60</v>
      </c>
      <c r="Q359" t="s">
        <v>56</v>
      </c>
      <c r="R359" t="s">
        <v>328</v>
      </c>
      <c r="S359" t="s">
        <v>90</v>
      </c>
      <c r="T359" t="s">
        <v>309</v>
      </c>
      <c r="U359" t="s">
        <v>76</v>
      </c>
      <c r="V359" t="s">
        <v>94</v>
      </c>
      <c r="W359" t="s">
        <v>67</v>
      </c>
      <c r="X359" t="s">
        <v>60</v>
      </c>
      <c r="Y359" t="s">
        <v>212</v>
      </c>
      <c r="Z359" t="s">
        <v>94</v>
      </c>
      <c r="AA359" t="s">
        <v>64</v>
      </c>
      <c r="AB359" t="s">
        <v>56</v>
      </c>
      <c r="AC359" t="s">
        <v>69</v>
      </c>
      <c r="AD359" t="s">
        <v>675</v>
      </c>
      <c r="AE359" t="s">
        <v>143</v>
      </c>
      <c r="AF359" t="s">
        <v>918</v>
      </c>
      <c r="AG359" t="s">
        <v>81</v>
      </c>
      <c r="AH359" t="s">
        <v>282</v>
      </c>
      <c r="AI359" t="s">
        <v>70</v>
      </c>
      <c r="AJ359" t="s">
        <v>1435</v>
      </c>
      <c r="AK359" t="s">
        <v>72</v>
      </c>
      <c r="AL359" t="s">
        <v>73</v>
      </c>
      <c r="AM359" t="s">
        <v>423</v>
      </c>
      <c r="AN359" t="s">
        <v>93</v>
      </c>
      <c r="AO359" t="s">
        <v>64</v>
      </c>
      <c r="AP359" t="s">
        <v>1841</v>
      </c>
      <c r="AQ359" t="s">
        <v>311</v>
      </c>
      <c r="AR359" t="s">
        <v>772</v>
      </c>
      <c r="AS359" t="s">
        <v>274</v>
      </c>
      <c r="AT359" t="s">
        <v>93</v>
      </c>
      <c r="AU359" t="s">
        <v>271</v>
      </c>
      <c r="AV359" t="s">
        <v>174</v>
      </c>
      <c r="AW359" t="s">
        <v>176</v>
      </c>
      <c r="AX359" t="s">
        <v>301</v>
      </c>
      <c r="AY359" t="s">
        <v>2168</v>
      </c>
    </row>
    <row r="360" spans="1:51" hidden="1" x14ac:dyDescent="0.3">
      <c r="A360" t="s">
        <v>2477</v>
      </c>
      <c r="B360" t="s">
        <v>2478</v>
      </c>
      <c r="C360" s="1" t="str">
        <f t="shared" si="48"/>
        <v>21:0868</v>
      </c>
      <c r="D360" s="1" t="str">
        <f t="shared" si="52"/>
        <v>21:0245</v>
      </c>
      <c r="E360" t="s">
        <v>2479</v>
      </c>
      <c r="F360" t="s">
        <v>2480</v>
      </c>
      <c r="H360">
        <v>75.793444199999996</v>
      </c>
      <c r="I360">
        <v>-99.6655047</v>
      </c>
      <c r="J360" s="1" t="str">
        <f t="shared" si="53"/>
        <v>NGR bulk stream sediment</v>
      </c>
      <c r="K360" s="1" t="str">
        <f t="shared" si="54"/>
        <v>-230 mesh (63 µm) (Bathurst Is., 1996)</v>
      </c>
      <c r="L360">
        <v>14</v>
      </c>
      <c r="M360" t="s">
        <v>1498</v>
      </c>
      <c r="N360">
        <v>359</v>
      </c>
      <c r="O360">
        <v>1</v>
      </c>
      <c r="P360" t="s">
        <v>89</v>
      </c>
      <c r="Q360" t="s">
        <v>56</v>
      </c>
      <c r="R360" t="s">
        <v>485</v>
      </c>
      <c r="S360" t="s">
        <v>564</v>
      </c>
      <c r="T360" t="s">
        <v>265</v>
      </c>
      <c r="U360" t="s">
        <v>91</v>
      </c>
      <c r="V360" t="s">
        <v>113</v>
      </c>
      <c r="W360" t="s">
        <v>192</v>
      </c>
      <c r="X360" t="s">
        <v>91</v>
      </c>
      <c r="Y360" t="s">
        <v>2481</v>
      </c>
      <c r="Z360" t="s">
        <v>185</v>
      </c>
      <c r="AA360" t="s">
        <v>64</v>
      </c>
      <c r="AB360" t="s">
        <v>56</v>
      </c>
      <c r="AC360" t="s">
        <v>118</v>
      </c>
      <c r="AD360" t="s">
        <v>591</v>
      </c>
      <c r="AE360" t="s">
        <v>380</v>
      </c>
      <c r="AF360" t="s">
        <v>286</v>
      </c>
      <c r="AG360" t="s">
        <v>152</v>
      </c>
      <c r="AH360" t="s">
        <v>446</v>
      </c>
      <c r="AI360" t="s">
        <v>70</v>
      </c>
      <c r="AJ360" t="s">
        <v>1435</v>
      </c>
      <c r="AK360" t="s">
        <v>72</v>
      </c>
      <c r="AL360" t="s">
        <v>73</v>
      </c>
      <c r="AM360" t="s">
        <v>185</v>
      </c>
      <c r="AN360" t="s">
        <v>126</v>
      </c>
      <c r="AO360" t="s">
        <v>64</v>
      </c>
      <c r="AP360" t="s">
        <v>186</v>
      </c>
      <c r="AQ360" t="s">
        <v>78</v>
      </c>
      <c r="AR360" t="s">
        <v>342</v>
      </c>
      <c r="AS360" t="s">
        <v>274</v>
      </c>
      <c r="AT360" t="s">
        <v>118</v>
      </c>
      <c r="AU360" t="s">
        <v>488</v>
      </c>
      <c r="AV360" t="s">
        <v>230</v>
      </c>
      <c r="AW360" t="s">
        <v>123</v>
      </c>
      <c r="AX360" t="s">
        <v>314</v>
      </c>
      <c r="AY360" t="s">
        <v>2482</v>
      </c>
    </row>
    <row r="361" spans="1:51" hidden="1" x14ac:dyDescent="0.3">
      <c r="A361" t="s">
        <v>2483</v>
      </c>
      <c r="B361" t="s">
        <v>2484</v>
      </c>
      <c r="C361" s="1" t="str">
        <f t="shared" si="48"/>
        <v>21:0868</v>
      </c>
      <c r="D361" s="1" t="str">
        <f t="shared" si="52"/>
        <v>21:0245</v>
      </c>
      <c r="E361" t="s">
        <v>2485</v>
      </c>
      <c r="F361" t="s">
        <v>2486</v>
      </c>
      <c r="H361">
        <v>75.821669299999996</v>
      </c>
      <c r="I361">
        <v>-99.6383084</v>
      </c>
      <c r="J361" s="1" t="str">
        <f t="shared" si="53"/>
        <v>NGR bulk stream sediment</v>
      </c>
      <c r="K361" s="1" t="str">
        <f t="shared" si="54"/>
        <v>-230 mesh (63 µm) (Bathurst Is., 1996)</v>
      </c>
      <c r="L361">
        <v>14</v>
      </c>
      <c r="M361" t="s">
        <v>1504</v>
      </c>
      <c r="N361">
        <v>360</v>
      </c>
      <c r="O361">
        <v>1</v>
      </c>
      <c r="P361" t="s">
        <v>89</v>
      </c>
      <c r="Q361" t="s">
        <v>56</v>
      </c>
      <c r="R361" t="s">
        <v>68</v>
      </c>
      <c r="S361" t="s">
        <v>1141</v>
      </c>
      <c r="T361" t="s">
        <v>358</v>
      </c>
      <c r="U361" t="s">
        <v>64</v>
      </c>
      <c r="V361" t="s">
        <v>113</v>
      </c>
      <c r="W361" t="s">
        <v>393</v>
      </c>
      <c r="X361" t="s">
        <v>60</v>
      </c>
      <c r="Y361" t="s">
        <v>1562</v>
      </c>
      <c r="Z361" t="s">
        <v>75</v>
      </c>
      <c r="AA361" t="s">
        <v>64</v>
      </c>
      <c r="AB361" t="s">
        <v>56</v>
      </c>
      <c r="AC361" t="s">
        <v>118</v>
      </c>
      <c r="AD361" t="s">
        <v>232</v>
      </c>
      <c r="AE361" t="s">
        <v>367</v>
      </c>
      <c r="AF361" t="s">
        <v>848</v>
      </c>
      <c r="AG361" t="s">
        <v>167</v>
      </c>
      <c r="AH361" t="s">
        <v>434</v>
      </c>
      <c r="AI361" t="s">
        <v>70</v>
      </c>
      <c r="AJ361" t="s">
        <v>1435</v>
      </c>
      <c r="AK361" t="s">
        <v>72</v>
      </c>
      <c r="AL361" t="s">
        <v>73</v>
      </c>
      <c r="AM361" t="s">
        <v>150</v>
      </c>
      <c r="AN361" t="s">
        <v>176</v>
      </c>
      <c r="AO361" t="s">
        <v>64</v>
      </c>
      <c r="AP361" t="s">
        <v>369</v>
      </c>
      <c r="AQ361" t="s">
        <v>382</v>
      </c>
      <c r="AR361" t="s">
        <v>61</v>
      </c>
      <c r="AS361" t="s">
        <v>80</v>
      </c>
      <c r="AT361" t="s">
        <v>328</v>
      </c>
      <c r="AU361" t="s">
        <v>106</v>
      </c>
      <c r="AV361" t="s">
        <v>130</v>
      </c>
      <c r="AW361" t="s">
        <v>123</v>
      </c>
      <c r="AX361" t="s">
        <v>1569</v>
      </c>
      <c r="AY361" t="s">
        <v>2394</v>
      </c>
    </row>
    <row r="362" spans="1:51" hidden="1" x14ac:dyDescent="0.3">
      <c r="A362" t="s">
        <v>2487</v>
      </c>
      <c r="B362" t="s">
        <v>2488</v>
      </c>
      <c r="C362" s="1" t="str">
        <f t="shared" si="48"/>
        <v>21:0868</v>
      </c>
      <c r="D362" s="1" t="str">
        <f t="shared" si="52"/>
        <v>21:0245</v>
      </c>
      <c r="E362" t="s">
        <v>2489</v>
      </c>
      <c r="F362" t="s">
        <v>2490</v>
      </c>
      <c r="H362">
        <v>75.826966400000003</v>
      </c>
      <c r="I362">
        <v>-99.6548607</v>
      </c>
      <c r="J362" s="1" t="str">
        <f t="shared" si="53"/>
        <v>NGR bulk stream sediment</v>
      </c>
      <c r="K362" s="1" t="str">
        <f t="shared" si="54"/>
        <v>-230 mesh (63 µm) (Bathurst Is., 1996)</v>
      </c>
      <c r="L362">
        <v>14</v>
      </c>
      <c r="M362" t="s">
        <v>1511</v>
      </c>
      <c r="N362">
        <v>361</v>
      </c>
      <c r="O362">
        <v>1</v>
      </c>
      <c r="P362" t="s">
        <v>89</v>
      </c>
      <c r="Q362" t="s">
        <v>56</v>
      </c>
      <c r="R362" t="s">
        <v>218</v>
      </c>
      <c r="S362" t="s">
        <v>378</v>
      </c>
      <c r="T362" t="s">
        <v>176</v>
      </c>
      <c r="U362" t="s">
        <v>64</v>
      </c>
      <c r="V362" t="s">
        <v>185</v>
      </c>
      <c r="W362" t="s">
        <v>166</v>
      </c>
      <c r="X362" t="s">
        <v>76</v>
      </c>
      <c r="Y362" t="s">
        <v>2491</v>
      </c>
      <c r="Z362" t="s">
        <v>185</v>
      </c>
      <c r="AA362" t="s">
        <v>64</v>
      </c>
      <c r="AB362" t="s">
        <v>56</v>
      </c>
      <c r="AC362" t="s">
        <v>91</v>
      </c>
      <c r="AD362" t="s">
        <v>967</v>
      </c>
      <c r="AE362" t="s">
        <v>367</v>
      </c>
      <c r="AF362" t="s">
        <v>320</v>
      </c>
      <c r="AG362" t="s">
        <v>479</v>
      </c>
      <c r="AH362" t="s">
        <v>718</v>
      </c>
      <c r="AI362" t="s">
        <v>70</v>
      </c>
      <c r="AJ362" t="s">
        <v>1435</v>
      </c>
      <c r="AK362" t="s">
        <v>72</v>
      </c>
      <c r="AL362" t="s">
        <v>73</v>
      </c>
      <c r="AM362" t="s">
        <v>150</v>
      </c>
      <c r="AN362" t="s">
        <v>106</v>
      </c>
      <c r="AO362" t="s">
        <v>64</v>
      </c>
      <c r="AP362" t="s">
        <v>244</v>
      </c>
      <c r="AQ362" t="s">
        <v>382</v>
      </c>
      <c r="AR362" t="s">
        <v>342</v>
      </c>
      <c r="AS362" t="s">
        <v>311</v>
      </c>
      <c r="AT362" t="s">
        <v>82</v>
      </c>
      <c r="AU362" t="s">
        <v>488</v>
      </c>
      <c r="AV362" t="s">
        <v>174</v>
      </c>
      <c r="AW362" t="s">
        <v>126</v>
      </c>
      <c r="AX362" t="s">
        <v>314</v>
      </c>
      <c r="AY362" t="s">
        <v>585</v>
      </c>
    </row>
    <row r="363" spans="1:51" hidden="1" x14ac:dyDescent="0.3">
      <c r="A363" t="s">
        <v>2492</v>
      </c>
      <c r="B363" t="s">
        <v>2493</v>
      </c>
      <c r="C363" s="1" t="str">
        <f t="shared" si="48"/>
        <v>21:0868</v>
      </c>
      <c r="D363" s="1" t="str">
        <f t="shared" si="52"/>
        <v>21:0245</v>
      </c>
      <c r="E363" t="s">
        <v>2494</v>
      </c>
      <c r="F363" t="s">
        <v>2495</v>
      </c>
      <c r="H363">
        <v>75.904008399999995</v>
      </c>
      <c r="I363">
        <v>-99.9694669</v>
      </c>
      <c r="J363" s="1" t="str">
        <f t="shared" si="53"/>
        <v>NGR bulk stream sediment</v>
      </c>
      <c r="K363" s="1" t="str">
        <f t="shared" si="54"/>
        <v>-230 mesh (63 µm) (Bathurst Is., 1996)</v>
      </c>
      <c r="L363">
        <v>14</v>
      </c>
      <c r="M363" t="s">
        <v>1518</v>
      </c>
      <c r="N363">
        <v>362</v>
      </c>
      <c r="O363">
        <v>1</v>
      </c>
      <c r="P363" t="s">
        <v>89</v>
      </c>
      <c r="Q363" t="s">
        <v>56</v>
      </c>
      <c r="R363" t="s">
        <v>328</v>
      </c>
      <c r="S363" t="s">
        <v>1130</v>
      </c>
      <c r="T363" t="s">
        <v>131</v>
      </c>
      <c r="U363" t="s">
        <v>60</v>
      </c>
      <c r="V363" t="s">
        <v>99</v>
      </c>
      <c r="W363" t="s">
        <v>505</v>
      </c>
      <c r="X363" t="s">
        <v>76</v>
      </c>
      <c r="Y363" t="s">
        <v>2496</v>
      </c>
      <c r="Z363" t="s">
        <v>99</v>
      </c>
      <c r="AA363" t="s">
        <v>64</v>
      </c>
      <c r="AB363" t="s">
        <v>56</v>
      </c>
      <c r="AC363" t="s">
        <v>91</v>
      </c>
      <c r="AD363" t="s">
        <v>230</v>
      </c>
      <c r="AE363" t="s">
        <v>96</v>
      </c>
      <c r="AF363" t="s">
        <v>188</v>
      </c>
      <c r="AG363" t="s">
        <v>479</v>
      </c>
      <c r="AH363" t="s">
        <v>211</v>
      </c>
      <c r="AI363" t="s">
        <v>70</v>
      </c>
      <c r="AJ363" t="s">
        <v>1435</v>
      </c>
      <c r="AK363" t="s">
        <v>72</v>
      </c>
      <c r="AL363" t="s">
        <v>73</v>
      </c>
      <c r="AM363" t="s">
        <v>69</v>
      </c>
      <c r="AN363" t="s">
        <v>123</v>
      </c>
      <c r="AO363" t="s">
        <v>64</v>
      </c>
      <c r="AP363" t="s">
        <v>507</v>
      </c>
      <c r="AQ363" t="s">
        <v>128</v>
      </c>
      <c r="AR363" t="s">
        <v>436</v>
      </c>
      <c r="AS363" t="s">
        <v>541</v>
      </c>
      <c r="AT363" t="s">
        <v>220</v>
      </c>
      <c r="AU363" t="s">
        <v>327</v>
      </c>
      <c r="AV363" t="s">
        <v>488</v>
      </c>
      <c r="AW363" t="s">
        <v>74</v>
      </c>
      <c r="AX363" t="s">
        <v>477</v>
      </c>
      <c r="AY363" t="s">
        <v>2497</v>
      </c>
    </row>
    <row r="364" spans="1:51" hidden="1" x14ac:dyDescent="0.3">
      <c r="A364" t="s">
        <v>2498</v>
      </c>
      <c r="B364" t="s">
        <v>2499</v>
      </c>
      <c r="C364" s="1" t="str">
        <f t="shared" si="48"/>
        <v>21:0868</v>
      </c>
      <c r="D364" s="1" t="str">
        <f t="shared" si="52"/>
        <v>21:0245</v>
      </c>
      <c r="E364" t="s">
        <v>2433</v>
      </c>
      <c r="F364" t="s">
        <v>2500</v>
      </c>
      <c r="H364">
        <v>75.878258799999998</v>
      </c>
      <c r="I364">
        <v>-99.946657799999997</v>
      </c>
      <c r="J364" s="1" t="str">
        <f t="shared" si="53"/>
        <v>NGR bulk stream sediment</v>
      </c>
      <c r="K364" s="1" t="str">
        <f t="shared" si="54"/>
        <v>-230 mesh (63 µm) (Bathurst Is., 1996)</v>
      </c>
      <c r="L364">
        <v>14</v>
      </c>
      <c r="M364" t="s">
        <v>1447</v>
      </c>
      <c r="N364">
        <v>363</v>
      </c>
      <c r="O364">
        <v>1</v>
      </c>
      <c r="P364" t="s">
        <v>89</v>
      </c>
      <c r="Q364" t="s">
        <v>56</v>
      </c>
      <c r="R364" t="s">
        <v>100</v>
      </c>
      <c r="S364" t="s">
        <v>90</v>
      </c>
      <c r="T364" t="s">
        <v>231</v>
      </c>
      <c r="U364" t="s">
        <v>118</v>
      </c>
      <c r="V364" t="s">
        <v>69</v>
      </c>
      <c r="W364" t="s">
        <v>208</v>
      </c>
      <c r="X364" t="s">
        <v>94</v>
      </c>
      <c r="Y364" t="s">
        <v>169</v>
      </c>
      <c r="Z364" t="s">
        <v>113</v>
      </c>
      <c r="AA364" t="s">
        <v>64</v>
      </c>
      <c r="AB364" t="s">
        <v>56</v>
      </c>
      <c r="AC364" t="s">
        <v>185</v>
      </c>
      <c r="AD364" t="s">
        <v>107</v>
      </c>
      <c r="AE364" t="s">
        <v>96</v>
      </c>
      <c r="AF364" t="s">
        <v>1068</v>
      </c>
      <c r="AG364" t="s">
        <v>479</v>
      </c>
      <c r="AH364" t="s">
        <v>254</v>
      </c>
      <c r="AI364" t="s">
        <v>70</v>
      </c>
      <c r="AJ364" t="s">
        <v>1435</v>
      </c>
      <c r="AK364" t="s">
        <v>72</v>
      </c>
      <c r="AL364" t="s">
        <v>73</v>
      </c>
      <c r="AM364" t="s">
        <v>254</v>
      </c>
      <c r="AN364" t="s">
        <v>151</v>
      </c>
      <c r="AO364" t="s">
        <v>64</v>
      </c>
      <c r="AP364" t="s">
        <v>202</v>
      </c>
      <c r="AQ364" t="s">
        <v>541</v>
      </c>
      <c r="AR364" t="s">
        <v>116</v>
      </c>
      <c r="AS364" t="s">
        <v>57</v>
      </c>
      <c r="AT364" t="s">
        <v>194</v>
      </c>
      <c r="AU364" t="s">
        <v>106</v>
      </c>
      <c r="AV364" t="s">
        <v>73</v>
      </c>
      <c r="AW364" t="s">
        <v>68</v>
      </c>
      <c r="AX364" t="s">
        <v>107</v>
      </c>
      <c r="AY364" t="s">
        <v>2501</v>
      </c>
    </row>
    <row r="365" spans="1:51" hidden="1" x14ac:dyDescent="0.3">
      <c r="A365" t="s">
        <v>2502</v>
      </c>
      <c r="B365" t="s">
        <v>2503</v>
      </c>
      <c r="C365" s="1" t="str">
        <f t="shared" si="48"/>
        <v>21:0868</v>
      </c>
      <c r="D365" s="1" t="str">
        <f t="shared" si="52"/>
        <v>21:0245</v>
      </c>
      <c r="E365" t="s">
        <v>2504</v>
      </c>
      <c r="F365" t="s">
        <v>2505</v>
      </c>
      <c r="H365">
        <v>75.890854899999994</v>
      </c>
      <c r="I365">
        <v>-99.881769399999996</v>
      </c>
      <c r="J365" s="1" t="str">
        <f t="shared" si="53"/>
        <v>NGR bulk stream sediment</v>
      </c>
      <c r="K365" s="1" t="str">
        <f t="shared" si="54"/>
        <v>-230 mesh (63 µm) (Bathurst Is., 1996)</v>
      </c>
      <c r="L365">
        <v>14</v>
      </c>
      <c r="M365" t="s">
        <v>1524</v>
      </c>
      <c r="N365">
        <v>364</v>
      </c>
      <c r="O365">
        <v>1</v>
      </c>
      <c r="P365" t="s">
        <v>89</v>
      </c>
      <c r="Q365" t="s">
        <v>56</v>
      </c>
      <c r="R365" t="s">
        <v>118</v>
      </c>
      <c r="S365" t="s">
        <v>912</v>
      </c>
      <c r="T365" t="s">
        <v>173</v>
      </c>
      <c r="U365" t="s">
        <v>118</v>
      </c>
      <c r="V365" t="s">
        <v>185</v>
      </c>
      <c r="W365" t="s">
        <v>116</v>
      </c>
      <c r="X365" t="s">
        <v>91</v>
      </c>
      <c r="Y365" t="s">
        <v>2389</v>
      </c>
      <c r="Z365" t="s">
        <v>105</v>
      </c>
      <c r="AA365" t="s">
        <v>64</v>
      </c>
      <c r="AB365" t="s">
        <v>56</v>
      </c>
      <c r="AC365" t="s">
        <v>76</v>
      </c>
      <c r="AD365" t="s">
        <v>2471</v>
      </c>
      <c r="AE365" t="s">
        <v>380</v>
      </c>
      <c r="AF365" t="s">
        <v>79</v>
      </c>
      <c r="AG365" t="s">
        <v>167</v>
      </c>
      <c r="AH365" t="s">
        <v>129</v>
      </c>
      <c r="AI365" t="s">
        <v>70</v>
      </c>
      <c r="AJ365" t="s">
        <v>1435</v>
      </c>
      <c r="AK365" t="s">
        <v>72</v>
      </c>
      <c r="AL365" t="s">
        <v>73</v>
      </c>
      <c r="AM365" t="s">
        <v>190</v>
      </c>
      <c r="AN365" t="s">
        <v>76</v>
      </c>
      <c r="AO365" t="s">
        <v>64</v>
      </c>
      <c r="AP365" t="s">
        <v>206</v>
      </c>
      <c r="AQ365" t="s">
        <v>210</v>
      </c>
      <c r="AR365" t="s">
        <v>224</v>
      </c>
      <c r="AS365" t="s">
        <v>607</v>
      </c>
      <c r="AT365" t="s">
        <v>270</v>
      </c>
      <c r="AU365" t="s">
        <v>580</v>
      </c>
      <c r="AV365" t="s">
        <v>130</v>
      </c>
      <c r="AW365" t="s">
        <v>194</v>
      </c>
      <c r="AX365" t="s">
        <v>83</v>
      </c>
      <c r="AY365" t="s">
        <v>2506</v>
      </c>
    </row>
    <row r="366" spans="1:51" hidden="1" x14ac:dyDescent="0.3">
      <c r="A366" t="s">
        <v>2507</v>
      </c>
      <c r="B366" t="s">
        <v>2508</v>
      </c>
      <c r="C366" s="1" t="str">
        <f t="shared" si="48"/>
        <v>21:0868</v>
      </c>
      <c r="D366" s="1" t="str">
        <f t="shared" si="52"/>
        <v>21:0245</v>
      </c>
      <c r="E366" t="s">
        <v>2509</v>
      </c>
      <c r="F366" t="s">
        <v>2510</v>
      </c>
      <c r="H366">
        <v>75.877566000000002</v>
      </c>
      <c r="I366">
        <v>-99.830394600000005</v>
      </c>
      <c r="J366" s="1" t="str">
        <f t="shared" si="53"/>
        <v>NGR bulk stream sediment</v>
      </c>
      <c r="K366" s="1" t="str">
        <f t="shared" si="54"/>
        <v>-230 mesh (63 µm) (Bathurst Is., 1996)</v>
      </c>
      <c r="L366">
        <v>14</v>
      </c>
      <c r="M366" t="s">
        <v>1537</v>
      </c>
      <c r="N366">
        <v>365</v>
      </c>
      <c r="O366">
        <v>1</v>
      </c>
      <c r="P366" t="s">
        <v>76</v>
      </c>
      <c r="Q366" t="s">
        <v>56</v>
      </c>
      <c r="R366" t="s">
        <v>169</v>
      </c>
      <c r="S366" t="s">
        <v>522</v>
      </c>
      <c r="T366" t="s">
        <v>73</v>
      </c>
      <c r="U366" t="s">
        <v>76</v>
      </c>
      <c r="V366" t="s">
        <v>113</v>
      </c>
      <c r="W366" t="s">
        <v>59</v>
      </c>
      <c r="X366" t="s">
        <v>91</v>
      </c>
      <c r="Y366" t="s">
        <v>125</v>
      </c>
      <c r="Z366" t="s">
        <v>150</v>
      </c>
      <c r="AA366" t="s">
        <v>64</v>
      </c>
      <c r="AB366" t="s">
        <v>56</v>
      </c>
      <c r="AC366" t="s">
        <v>91</v>
      </c>
      <c r="AD366" t="s">
        <v>383</v>
      </c>
      <c r="AE366" t="s">
        <v>143</v>
      </c>
      <c r="AF366" t="s">
        <v>312</v>
      </c>
      <c r="AG366" t="s">
        <v>1512</v>
      </c>
      <c r="AH366" t="s">
        <v>220</v>
      </c>
      <c r="AI366" t="s">
        <v>70</v>
      </c>
      <c r="AJ366" t="s">
        <v>1435</v>
      </c>
      <c r="AK366" t="s">
        <v>72</v>
      </c>
      <c r="AL366" t="s">
        <v>73</v>
      </c>
      <c r="AM366" t="s">
        <v>113</v>
      </c>
      <c r="AN366" t="s">
        <v>153</v>
      </c>
      <c r="AO366" t="s">
        <v>64</v>
      </c>
      <c r="AP366" t="s">
        <v>244</v>
      </c>
      <c r="AQ366" t="s">
        <v>288</v>
      </c>
      <c r="AR366" t="s">
        <v>324</v>
      </c>
      <c r="AS366" t="s">
        <v>124</v>
      </c>
      <c r="AT366" t="s">
        <v>146</v>
      </c>
      <c r="AU366" t="s">
        <v>81</v>
      </c>
      <c r="AV366" t="s">
        <v>258</v>
      </c>
      <c r="AW366" t="s">
        <v>358</v>
      </c>
      <c r="AX366" t="s">
        <v>383</v>
      </c>
      <c r="AY366" t="s">
        <v>2394</v>
      </c>
    </row>
    <row r="367" spans="1:51" hidden="1" x14ac:dyDescent="0.3">
      <c r="A367" t="s">
        <v>2511</v>
      </c>
      <c r="B367" t="s">
        <v>2512</v>
      </c>
      <c r="C367" s="1" t="str">
        <f t="shared" si="48"/>
        <v>21:0868</v>
      </c>
      <c r="D367" s="1" t="str">
        <f t="shared" si="52"/>
        <v>21:0245</v>
      </c>
      <c r="E367" t="s">
        <v>2513</v>
      </c>
      <c r="F367" t="s">
        <v>2514</v>
      </c>
      <c r="H367">
        <v>75.863562099999996</v>
      </c>
      <c r="I367">
        <v>-99.908716400000003</v>
      </c>
      <c r="J367" s="1" t="str">
        <f t="shared" si="53"/>
        <v>NGR bulk stream sediment</v>
      </c>
      <c r="K367" s="1" t="str">
        <f t="shared" si="54"/>
        <v>-230 mesh (63 µm) (Bathurst Is., 1996)</v>
      </c>
      <c r="L367">
        <v>14</v>
      </c>
      <c r="M367" t="s">
        <v>1543</v>
      </c>
      <c r="N367">
        <v>366</v>
      </c>
      <c r="O367">
        <v>1</v>
      </c>
      <c r="P367" t="s">
        <v>89</v>
      </c>
      <c r="Q367" t="s">
        <v>56</v>
      </c>
      <c r="R367" t="s">
        <v>190</v>
      </c>
      <c r="S367" t="s">
        <v>1168</v>
      </c>
      <c r="T367" t="s">
        <v>81</v>
      </c>
      <c r="U367" t="s">
        <v>60</v>
      </c>
      <c r="V367" t="s">
        <v>185</v>
      </c>
      <c r="W367" t="s">
        <v>79</v>
      </c>
      <c r="X367" t="s">
        <v>60</v>
      </c>
      <c r="Y367" t="s">
        <v>1579</v>
      </c>
      <c r="Z367" t="s">
        <v>185</v>
      </c>
      <c r="AA367" t="s">
        <v>64</v>
      </c>
      <c r="AB367" t="s">
        <v>56</v>
      </c>
      <c r="AC367" t="s">
        <v>60</v>
      </c>
      <c r="AD367" t="s">
        <v>531</v>
      </c>
      <c r="AE367" t="s">
        <v>143</v>
      </c>
      <c r="AF367" t="s">
        <v>221</v>
      </c>
      <c r="AG367" t="s">
        <v>175</v>
      </c>
      <c r="AH367" t="s">
        <v>131</v>
      </c>
      <c r="AI367" t="s">
        <v>70</v>
      </c>
      <c r="AJ367" t="s">
        <v>1435</v>
      </c>
      <c r="AK367" t="s">
        <v>72</v>
      </c>
      <c r="AL367" t="s">
        <v>73</v>
      </c>
      <c r="AM367" t="s">
        <v>368</v>
      </c>
      <c r="AN367" t="s">
        <v>126</v>
      </c>
      <c r="AO367" t="s">
        <v>64</v>
      </c>
      <c r="AP367" t="s">
        <v>369</v>
      </c>
      <c r="AQ367" t="s">
        <v>204</v>
      </c>
      <c r="AR367" t="s">
        <v>192</v>
      </c>
      <c r="AS367" t="s">
        <v>357</v>
      </c>
      <c r="AT367" t="s">
        <v>218</v>
      </c>
      <c r="AU367" t="s">
        <v>81</v>
      </c>
      <c r="AV367" t="s">
        <v>73</v>
      </c>
      <c r="AW367" t="s">
        <v>126</v>
      </c>
      <c r="AX367" t="s">
        <v>405</v>
      </c>
      <c r="AY367" t="s">
        <v>1003</v>
      </c>
    </row>
    <row r="368" spans="1:51" hidden="1" x14ac:dyDescent="0.3">
      <c r="A368" t="s">
        <v>2515</v>
      </c>
      <c r="B368" t="s">
        <v>2516</v>
      </c>
      <c r="C368" s="1" t="str">
        <f t="shared" si="48"/>
        <v>21:0868</v>
      </c>
      <c r="D368" s="1" t="str">
        <f>HYPERLINK("http://geochem.nrcan.gc.ca/cdogs/content/svy/svy_e.htm", "")</f>
        <v/>
      </c>
      <c r="G368" s="1" t="str">
        <f>HYPERLINK("http://geochem.nrcan.gc.ca/cdogs/content/cr_/cr_00262_e.htm", "262")</f>
        <v>262</v>
      </c>
      <c r="J368" t="s">
        <v>1529</v>
      </c>
      <c r="K368" t="s">
        <v>1530</v>
      </c>
      <c r="L368">
        <v>14</v>
      </c>
      <c r="M368" t="s">
        <v>1531</v>
      </c>
      <c r="N368">
        <v>367</v>
      </c>
      <c r="O368">
        <v>8</v>
      </c>
      <c r="P368" t="s">
        <v>94</v>
      </c>
      <c r="Q368" t="s">
        <v>56</v>
      </c>
      <c r="R368" t="s">
        <v>399</v>
      </c>
      <c r="S368" t="s">
        <v>1302</v>
      </c>
      <c r="T368" t="s">
        <v>73</v>
      </c>
      <c r="U368" t="s">
        <v>91</v>
      </c>
      <c r="V368" t="s">
        <v>342</v>
      </c>
      <c r="W368" t="s">
        <v>355</v>
      </c>
      <c r="X368" t="s">
        <v>118</v>
      </c>
      <c r="Y368" t="s">
        <v>113</v>
      </c>
      <c r="Z368" t="s">
        <v>118</v>
      </c>
      <c r="AA368" t="s">
        <v>64</v>
      </c>
      <c r="AB368" t="s">
        <v>56</v>
      </c>
      <c r="AC368" t="s">
        <v>64</v>
      </c>
      <c r="AD368" t="s">
        <v>2517</v>
      </c>
      <c r="AE368" t="s">
        <v>2518</v>
      </c>
      <c r="AF368" t="s">
        <v>229</v>
      </c>
      <c r="AG368" t="s">
        <v>101</v>
      </c>
      <c r="AH368" t="s">
        <v>160</v>
      </c>
      <c r="AI368" t="s">
        <v>70</v>
      </c>
      <c r="AJ368" t="s">
        <v>1025</v>
      </c>
      <c r="AK368" t="s">
        <v>72</v>
      </c>
      <c r="AL368" t="s">
        <v>125</v>
      </c>
      <c r="AM368" t="s">
        <v>163</v>
      </c>
      <c r="AN368" t="s">
        <v>231</v>
      </c>
      <c r="AO368" t="s">
        <v>185</v>
      </c>
      <c r="AP368" t="s">
        <v>343</v>
      </c>
      <c r="AQ368" t="s">
        <v>607</v>
      </c>
      <c r="AR368" t="s">
        <v>351</v>
      </c>
      <c r="AS368" t="s">
        <v>357</v>
      </c>
      <c r="AT368" t="s">
        <v>428</v>
      </c>
      <c r="AU368" t="s">
        <v>81</v>
      </c>
      <c r="AV368" t="s">
        <v>271</v>
      </c>
      <c r="AW368" t="s">
        <v>300</v>
      </c>
      <c r="AX368" t="s">
        <v>2519</v>
      </c>
      <c r="AY368" t="s">
        <v>2520</v>
      </c>
    </row>
    <row r="369" spans="1:51" hidden="1" x14ac:dyDescent="0.3">
      <c r="A369" t="s">
        <v>2521</v>
      </c>
      <c r="B369" t="s">
        <v>2522</v>
      </c>
      <c r="C369" s="1" t="str">
        <f t="shared" si="48"/>
        <v>21:0868</v>
      </c>
      <c r="D369" s="1" t="str">
        <f t="shared" ref="D369:D376" si="55">HYPERLINK("http://geochem.nrcan.gc.ca/cdogs/content/svy/svy210245_e.htm", "21:0245")</f>
        <v>21:0245</v>
      </c>
      <c r="E369" t="s">
        <v>2523</v>
      </c>
      <c r="F369" t="s">
        <v>2524</v>
      </c>
      <c r="H369">
        <v>75.842207200000004</v>
      </c>
      <c r="I369">
        <v>-99.856386099999995</v>
      </c>
      <c r="J369" s="1" t="str">
        <f t="shared" ref="J369:J376" si="56">HYPERLINK("http://geochem.nrcan.gc.ca/cdogs/content/kwd/kwd020030_e.htm", "NGR bulk stream sediment")</f>
        <v>NGR bulk stream sediment</v>
      </c>
      <c r="K369" s="1" t="str">
        <f t="shared" ref="K369:K376" si="57">HYPERLINK("http://geochem.nrcan.gc.ca/cdogs/content/kwd/kwd080098_e.htm", "-230 mesh (63 µm) (Bathurst Is., 1996)")</f>
        <v>-230 mesh (63 µm) (Bathurst Is., 1996)</v>
      </c>
      <c r="L369">
        <v>14</v>
      </c>
      <c r="M369" t="s">
        <v>1549</v>
      </c>
      <c r="N369">
        <v>368</v>
      </c>
      <c r="O369">
        <v>1</v>
      </c>
      <c r="P369" t="s">
        <v>89</v>
      </c>
      <c r="Q369" t="s">
        <v>56</v>
      </c>
      <c r="R369" t="s">
        <v>256</v>
      </c>
      <c r="S369" t="s">
        <v>1148</v>
      </c>
      <c r="T369" t="s">
        <v>204</v>
      </c>
      <c r="U369" t="s">
        <v>64</v>
      </c>
      <c r="V369" t="s">
        <v>190</v>
      </c>
      <c r="W369" t="s">
        <v>229</v>
      </c>
      <c r="X369" t="s">
        <v>76</v>
      </c>
      <c r="Y369" t="s">
        <v>2525</v>
      </c>
      <c r="Z369" t="s">
        <v>254</v>
      </c>
      <c r="AA369" t="s">
        <v>64</v>
      </c>
      <c r="AB369" t="s">
        <v>56</v>
      </c>
      <c r="AC369" t="s">
        <v>64</v>
      </c>
      <c r="AD369" t="s">
        <v>566</v>
      </c>
      <c r="AE369" t="s">
        <v>2173</v>
      </c>
      <c r="AF369" t="s">
        <v>343</v>
      </c>
      <c r="AG369" t="s">
        <v>175</v>
      </c>
      <c r="AH369" t="s">
        <v>75</v>
      </c>
      <c r="AI369" t="s">
        <v>70</v>
      </c>
      <c r="AJ369" t="s">
        <v>1025</v>
      </c>
      <c r="AK369" t="s">
        <v>72</v>
      </c>
      <c r="AL369" t="s">
        <v>176</v>
      </c>
      <c r="AM369" t="s">
        <v>99</v>
      </c>
      <c r="AN369" t="s">
        <v>435</v>
      </c>
      <c r="AO369" t="s">
        <v>64</v>
      </c>
      <c r="AP369" t="s">
        <v>369</v>
      </c>
      <c r="AQ369" t="s">
        <v>524</v>
      </c>
      <c r="AR369" t="s">
        <v>436</v>
      </c>
      <c r="AS369" t="s">
        <v>382</v>
      </c>
      <c r="AT369" t="s">
        <v>63</v>
      </c>
      <c r="AU369" t="s">
        <v>60</v>
      </c>
      <c r="AV369" t="s">
        <v>73</v>
      </c>
      <c r="AW369" t="s">
        <v>242</v>
      </c>
      <c r="AX369" t="s">
        <v>530</v>
      </c>
      <c r="AY369" t="s">
        <v>2526</v>
      </c>
    </row>
    <row r="370" spans="1:51" hidden="1" x14ac:dyDescent="0.3">
      <c r="A370" t="s">
        <v>2527</v>
      </c>
      <c r="B370" t="s">
        <v>2528</v>
      </c>
      <c r="C370" s="1" t="str">
        <f t="shared" si="48"/>
        <v>21:0868</v>
      </c>
      <c r="D370" s="1" t="str">
        <f t="shared" si="55"/>
        <v>21:0245</v>
      </c>
      <c r="E370" t="s">
        <v>2529</v>
      </c>
      <c r="F370" t="s">
        <v>2530</v>
      </c>
      <c r="H370">
        <v>75.777532199999996</v>
      </c>
      <c r="I370">
        <v>-99.953623800000003</v>
      </c>
      <c r="J370" s="1" t="str">
        <f t="shared" si="56"/>
        <v>NGR bulk stream sediment</v>
      </c>
      <c r="K370" s="1" t="str">
        <f t="shared" si="57"/>
        <v>-230 mesh (63 µm) (Bathurst Is., 1996)</v>
      </c>
      <c r="L370">
        <v>14</v>
      </c>
      <c r="M370" t="s">
        <v>1557</v>
      </c>
      <c r="N370">
        <v>369</v>
      </c>
      <c r="O370">
        <v>1</v>
      </c>
      <c r="P370" t="s">
        <v>118</v>
      </c>
      <c r="Q370" t="s">
        <v>56</v>
      </c>
      <c r="R370" t="s">
        <v>256</v>
      </c>
      <c r="S370" t="s">
        <v>1159</v>
      </c>
      <c r="T370" t="s">
        <v>126</v>
      </c>
      <c r="U370" t="s">
        <v>64</v>
      </c>
      <c r="V370" t="s">
        <v>113</v>
      </c>
      <c r="W370" t="s">
        <v>67</v>
      </c>
      <c r="X370" t="s">
        <v>60</v>
      </c>
      <c r="Y370" t="s">
        <v>125</v>
      </c>
      <c r="Z370" t="s">
        <v>75</v>
      </c>
      <c r="AA370" t="s">
        <v>64</v>
      </c>
      <c r="AB370" t="s">
        <v>56</v>
      </c>
      <c r="AC370" t="s">
        <v>64</v>
      </c>
      <c r="AD370" t="s">
        <v>177</v>
      </c>
      <c r="AE370" t="s">
        <v>143</v>
      </c>
      <c r="AF370" t="s">
        <v>312</v>
      </c>
      <c r="AG370" t="s">
        <v>144</v>
      </c>
      <c r="AH370" t="s">
        <v>168</v>
      </c>
      <c r="AI370" t="s">
        <v>91</v>
      </c>
      <c r="AJ370" t="s">
        <v>1435</v>
      </c>
      <c r="AK370" t="s">
        <v>72</v>
      </c>
      <c r="AL370" t="s">
        <v>73</v>
      </c>
      <c r="AM370" t="s">
        <v>150</v>
      </c>
      <c r="AN370" t="s">
        <v>145</v>
      </c>
      <c r="AO370" t="s">
        <v>64</v>
      </c>
      <c r="AP370" t="s">
        <v>369</v>
      </c>
      <c r="AQ370" t="s">
        <v>78</v>
      </c>
      <c r="AR370" t="s">
        <v>209</v>
      </c>
      <c r="AS370" t="s">
        <v>204</v>
      </c>
      <c r="AT370" t="s">
        <v>218</v>
      </c>
      <c r="AU370" t="s">
        <v>488</v>
      </c>
      <c r="AV370" t="s">
        <v>174</v>
      </c>
      <c r="AW370" t="s">
        <v>123</v>
      </c>
      <c r="AX370" t="s">
        <v>245</v>
      </c>
      <c r="AY370" t="s">
        <v>2531</v>
      </c>
    </row>
    <row r="371" spans="1:51" hidden="1" x14ac:dyDescent="0.3">
      <c r="A371" t="s">
        <v>2532</v>
      </c>
      <c r="B371" t="s">
        <v>2533</v>
      </c>
      <c r="C371" s="1" t="str">
        <f t="shared" si="48"/>
        <v>21:0868</v>
      </c>
      <c r="D371" s="1" t="str">
        <f t="shared" si="55"/>
        <v>21:0245</v>
      </c>
      <c r="E371" t="s">
        <v>2534</v>
      </c>
      <c r="F371" t="s">
        <v>2535</v>
      </c>
      <c r="H371">
        <v>75.783955800000001</v>
      </c>
      <c r="I371">
        <v>-99.879218800000004</v>
      </c>
      <c r="J371" s="1" t="str">
        <f t="shared" si="56"/>
        <v>NGR bulk stream sediment</v>
      </c>
      <c r="K371" s="1" t="str">
        <f t="shared" si="57"/>
        <v>-230 mesh (63 µm) (Bathurst Is., 1996)</v>
      </c>
      <c r="L371">
        <v>15</v>
      </c>
      <c r="M371" t="s">
        <v>1432</v>
      </c>
      <c r="N371">
        <v>370</v>
      </c>
      <c r="O371">
        <v>7</v>
      </c>
      <c r="P371" t="s">
        <v>76</v>
      </c>
      <c r="Q371" t="s">
        <v>56</v>
      </c>
      <c r="R371" t="s">
        <v>256</v>
      </c>
      <c r="S371" t="s">
        <v>622</v>
      </c>
      <c r="T371" t="s">
        <v>218</v>
      </c>
      <c r="U371" t="s">
        <v>60</v>
      </c>
      <c r="V371" t="s">
        <v>75</v>
      </c>
      <c r="W371" t="s">
        <v>342</v>
      </c>
      <c r="X371" t="s">
        <v>91</v>
      </c>
      <c r="Y371" t="s">
        <v>1678</v>
      </c>
      <c r="Z371" t="s">
        <v>185</v>
      </c>
      <c r="AA371" t="s">
        <v>64</v>
      </c>
      <c r="AB371" t="s">
        <v>56</v>
      </c>
      <c r="AC371" t="s">
        <v>64</v>
      </c>
      <c r="AD371" t="s">
        <v>1569</v>
      </c>
      <c r="AE371" t="s">
        <v>143</v>
      </c>
      <c r="AF371" t="s">
        <v>202</v>
      </c>
      <c r="AG371" t="s">
        <v>167</v>
      </c>
      <c r="AH371" t="s">
        <v>718</v>
      </c>
      <c r="AI371" t="s">
        <v>70</v>
      </c>
      <c r="AJ371" t="s">
        <v>1435</v>
      </c>
      <c r="AK371" t="s">
        <v>72</v>
      </c>
      <c r="AL371" t="s">
        <v>212</v>
      </c>
      <c r="AM371" t="s">
        <v>75</v>
      </c>
      <c r="AN371" t="s">
        <v>151</v>
      </c>
      <c r="AO371" t="s">
        <v>64</v>
      </c>
      <c r="AP371" t="s">
        <v>505</v>
      </c>
      <c r="AQ371" t="s">
        <v>356</v>
      </c>
      <c r="AR371" t="s">
        <v>370</v>
      </c>
      <c r="AS371" t="s">
        <v>124</v>
      </c>
      <c r="AT371" t="s">
        <v>118</v>
      </c>
      <c r="AU371" t="s">
        <v>488</v>
      </c>
      <c r="AV371" t="s">
        <v>73</v>
      </c>
      <c r="AW371" t="s">
        <v>123</v>
      </c>
      <c r="AX371" t="s">
        <v>1569</v>
      </c>
      <c r="AY371" t="s">
        <v>2536</v>
      </c>
    </row>
    <row r="372" spans="1:51" hidden="1" x14ac:dyDescent="0.3">
      <c r="A372" t="s">
        <v>2537</v>
      </c>
      <c r="B372" t="s">
        <v>2538</v>
      </c>
      <c r="C372" s="1" t="str">
        <f t="shared" si="48"/>
        <v>21:0868</v>
      </c>
      <c r="D372" s="1" t="str">
        <f t="shared" si="55"/>
        <v>21:0245</v>
      </c>
      <c r="E372" t="s">
        <v>2534</v>
      </c>
      <c r="F372" t="s">
        <v>2539</v>
      </c>
      <c r="H372">
        <v>75.783955800000001</v>
      </c>
      <c r="I372">
        <v>-99.879218800000004</v>
      </c>
      <c r="J372" s="1" t="str">
        <f t="shared" si="56"/>
        <v>NGR bulk stream sediment</v>
      </c>
      <c r="K372" s="1" t="str">
        <f t="shared" si="57"/>
        <v>-230 mesh (63 µm) (Bathurst Is., 1996)</v>
      </c>
      <c r="L372">
        <v>15</v>
      </c>
      <c r="M372" t="s">
        <v>1447</v>
      </c>
      <c r="N372">
        <v>371</v>
      </c>
      <c r="O372">
        <v>1</v>
      </c>
      <c r="P372" t="s">
        <v>89</v>
      </c>
      <c r="Q372" t="s">
        <v>56</v>
      </c>
      <c r="R372" t="s">
        <v>183</v>
      </c>
      <c r="S372" t="s">
        <v>1036</v>
      </c>
      <c r="T372" t="s">
        <v>93</v>
      </c>
      <c r="U372" t="s">
        <v>271</v>
      </c>
      <c r="V372" t="s">
        <v>75</v>
      </c>
      <c r="W372" t="s">
        <v>772</v>
      </c>
      <c r="X372" t="s">
        <v>91</v>
      </c>
      <c r="Y372" t="s">
        <v>2540</v>
      </c>
      <c r="Z372" t="s">
        <v>185</v>
      </c>
      <c r="AA372" t="s">
        <v>64</v>
      </c>
      <c r="AB372" t="s">
        <v>56</v>
      </c>
      <c r="AC372" t="s">
        <v>91</v>
      </c>
      <c r="AD372" t="s">
        <v>417</v>
      </c>
      <c r="AE372" t="s">
        <v>143</v>
      </c>
      <c r="AF372" t="s">
        <v>505</v>
      </c>
      <c r="AG372" t="s">
        <v>167</v>
      </c>
      <c r="AH372" t="s">
        <v>423</v>
      </c>
      <c r="AI372" t="s">
        <v>70</v>
      </c>
      <c r="AJ372" t="s">
        <v>1435</v>
      </c>
      <c r="AK372" t="s">
        <v>72</v>
      </c>
      <c r="AL372" t="s">
        <v>73</v>
      </c>
      <c r="AM372" t="s">
        <v>75</v>
      </c>
      <c r="AN372" t="s">
        <v>176</v>
      </c>
      <c r="AO372" t="s">
        <v>64</v>
      </c>
      <c r="AP372" t="s">
        <v>961</v>
      </c>
      <c r="AQ372" t="s">
        <v>356</v>
      </c>
      <c r="AR372" t="s">
        <v>720</v>
      </c>
      <c r="AS372" t="s">
        <v>78</v>
      </c>
      <c r="AT372" t="s">
        <v>328</v>
      </c>
      <c r="AU372" t="s">
        <v>106</v>
      </c>
      <c r="AV372" t="s">
        <v>258</v>
      </c>
      <c r="AW372" t="s">
        <v>101</v>
      </c>
      <c r="AX372" t="s">
        <v>175</v>
      </c>
      <c r="AY372" t="s">
        <v>2541</v>
      </c>
    </row>
    <row r="373" spans="1:51" hidden="1" x14ac:dyDescent="0.3">
      <c r="A373" t="s">
        <v>2542</v>
      </c>
      <c r="B373" t="s">
        <v>2543</v>
      </c>
      <c r="C373" s="1" t="str">
        <f t="shared" si="48"/>
        <v>21:0868</v>
      </c>
      <c r="D373" s="1" t="str">
        <f t="shared" si="55"/>
        <v>21:0245</v>
      </c>
      <c r="E373" t="s">
        <v>2544</v>
      </c>
      <c r="F373" t="s">
        <v>2545</v>
      </c>
      <c r="H373">
        <v>75.779710899999998</v>
      </c>
      <c r="I373">
        <v>-99.845772400000001</v>
      </c>
      <c r="J373" s="1" t="str">
        <f t="shared" si="56"/>
        <v>NGR bulk stream sediment</v>
      </c>
      <c r="K373" s="1" t="str">
        <f t="shared" si="57"/>
        <v>-230 mesh (63 µm) (Bathurst Is., 1996)</v>
      </c>
      <c r="L373">
        <v>15</v>
      </c>
      <c r="M373" t="s">
        <v>1474</v>
      </c>
      <c r="N373">
        <v>372</v>
      </c>
      <c r="O373">
        <v>1</v>
      </c>
      <c r="P373" t="s">
        <v>89</v>
      </c>
      <c r="Q373" t="s">
        <v>56</v>
      </c>
      <c r="R373" t="s">
        <v>403</v>
      </c>
      <c r="S373" t="s">
        <v>1168</v>
      </c>
      <c r="T373" t="s">
        <v>126</v>
      </c>
      <c r="U373" t="s">
        <v>64</v>
      </c>
      <c r="V373" t="s">
        <v>113</v>
      </c>
      <c r="W373" t="s">
        <v>524</v>
      </c>
      <c r="X373" t="s">
        <v>60</v>
      </c>
      <c r="Y373" t="s">
        <v>222</v>
      </c>
      <c r="Z373" t="s">
        <v>113</v>
      </c>
      <c r="AA373" t="s">
        <v>64</v>
      </c>
      <c r="AB373" t="s">
        <v>56</v>
      </c>
      <c r="AC373" t="s">
        <v>271</v>
      </c>
      <c r="AD373" t="s">
        <v>539</v>
      </c>
      <c r="AE373" t="s">
        <v>143</v>
      </c>
      <c r="AF373" t="s">
        <v>507</v>
      </c>
      <c r="AG373" t="s">
        <v>167</v>
      </c>
      <c r="AH373" t="s">
        <v>94</v>
      </c>
      <c r="AI373" t="s">
        <v>70</v>
      </c>
      <c r="AJ373" t="s">
        <v>1435</v>
      </c>
      <c r="AK373" t="s">
        <v>72</v>
      </c>
      <c r="AL373" t="s">
        <v>174</v>
      </c>
      <c r="AM373" t="s">
        <v>423</v>
      </c>
      <c r="AN373" t="s">
        <v>60</v>
      </c>
      <c r="AO373" t="s">
        <v>64</v>
      </c>
      <c r="AP373" t="s">
        <v>320</v>
      </c>
      <c r="AQ373" t="s">
        <v>288</v>
      </c>
      <c r="AR373" t="s">
        <v>192</v>
      </c>
      <c r="AS373" t="s">
        <v>160</v>
      </c>
      <c r="AT373" t="s">
        <v>93</v>
      </c>
      <c r="AU373" t="s">
        <v>130</v>
      </c>
      <c r="AV373" t="s">
        <v>230</v>
      </c>
      <c r="AW373" t="s">
        <v>299</v>
      </c>
      <c r="AX373" t="s">
        <v>405</v>
      </c>
      <c r="AY373" t="s">
        <v>2546</v>
      </c>
    </row>
    <row r="374" spans="1:51" hidden="1" x14ac:dyDescent="0.3">
      <c r="A374" t="s">
        <v>2547</v>
      </c>
      <c r="B374" t="s">
        <v>2548</v>
      </c>
      <c r="C374" s="1" t="str">
        <f t="shared" si="48"/>
        <v>21:0868</v>
      </c>
      <c r="D374" s="1" t="str">
        <f t="shared" si="55"/>
        <v>21:0245</v>
      </c>
      <c r="E374" t="s">
        <v>2544</v>
      </c>
      <c r="F374" t="s">
        <v>2549</v>
      </c>
      <c r="H374">
        <v>75.779710899999998</v>
      </c>
      <c r="I374">
        <v>-99.845772400000001</v>
      </c>
      <c r="J374" s="1" t="str">
        <f t="shared" si="56"/>
        <v>NGR bulk stream sediment</v>
      </c>
      <c r="K374" s="1" t="str">
        <f t="shared" si="57"/>
        <v>-230 mesh (63 µm) (Bathurst Is., 1996)</v>
      </c>
      <c r="L374">
        <v>15</v>
      </c>
      <c r="M374" t="s">
        <v>1479</v>
      </c>
      <c r="N374">
        <v>373</v>
      </c>
      <c r="O374">
        <v>1</v>
      </c>
      <c r="P374" t="s">
        <v>118</v>
      </c>
      <c r="Q374" t="s">
        <v>56</v>
      </c>
      <c r="R374" t="s">
        <v>265</v>
      </c>
      <c r="S374" t="s">
        <v>1149</v>
      </c>
      <c r="T374" t="s">
        <v>176</v>
      </c>
      <c r="U374" t="s">
        <v>64</v>
      </c>
      <c r="V374" t="s">
        <v>113</v>
      </c>
      <c r="W374" t="s">
        <v>273</v>
      </c>
      <c r="X374" t="s">
        <v>60</v>
      </c>
      <c r="Y374" t="s">
        <v>940</v>
      </c>
      <c r="Z374" t="s">
        <v>113</v>
      </c>
      <c r="AA374" t="s">
        <v>64</v>
      </c>
      <c r="AB374" t="s">
        <v>56</v>
      </c>
      <c r="AC374" t="s">
        <v>64</v>
      </c>
      <c r="AD374" t="s">
        <v>314</v>
      </c>
      <c r="AE374" t="s">
        <v>143</v>
      </c>
      <c r="AF374" t="s">
        <v>97</v>
      </c>
      <c r="AG374" t="s">
        <v>144</v>
      </c>
      <c r="AH374" t="s">
        <v>428</v>
      </c>
      <c r="AI374" t="s">
        <v>70</v>
      </c>
      <c r="AJ374" t="s">
        <v>1435</v>
      </c>
      <c r="AK374" t="s">
        <v>72</v>
      </c>
      <c r="AL374" t="s">
        <v>258</v>
      </c>
      <c r="AM374" t="s">
        <v>334</v>
      </c>
      <c r="AN374" t="s">
        <v>151</v>
      </c>
      <c r="AO374" t="s">
        <v>64</v>
      </c>
      <c r="AP374" t="s">
        <v>414</v>
      </c>
      <c r="AQ374" t="s">
        <v>357</v>
      </c>
      <c r="AR374" t="s">
        <v>312</v>
      </c>
      <c r="AS374" t="s">
        <v>274</v>
      </c>
      <c r="AT374" t="s">
        <v>242</v>
      </c>
      <c r="AU374" t="s">
        <v>81</v>
      </c>
      <c r="AV374" t="s">
        <v>81</v>
      </c>
      <c r="AW374" t="s">
        <v>299</v>
      </c>
      <c r="AX374" t="s">
        <v>479</v>
      </c>
      <c r="AY374" t="s">
        <v>729</v>
      </c>
    </row>
    <row r="375" spans="1:51" hidden="1" x14ac:dyDescent="0.3">
      <c r="A375" t="s">
        <v>2550</v>
      </c>
      <c r="B375" t="s">
        <v>2551</v>
      </c>
      <c r="C375" s="1" t="str">
        <f t="shared" si="48"/>
        <v>21:0868</v>
      </c>
      <c r="D375" s="1" t="str">
        <f t="shared" si="55"/>
        <v>21:0245</v>
      </c>
      <c r="E375" t="s">
        <v>2552</v>
      </c>
      <c r="F375" t="s">
        <v>2553</v>
      </c>
      <c r="H375">
        <v>75.799758999999995</v>
      </c>
      <c r="I375">
        <v>-99.731568800000005</v>
      </c>
      <c r="J375" s="1" t="str">
        <f t="shared" si="56"/>
        <v>NGR bulk stream sediment</v>
      </c>
      <c r="K375" s="1" t="str">
        <f t="shared" si="57"/>
        <v>-230 mesh (63 µm) (Bathurst Is., 1996)</v>
      </c>
      <c r="L375">
        <v>15</v>
      </c>
      <c r="M375" t="s">
        <v>1441</v>
      </c>
      <c r="N375">
        <v>374</v>
      </c>
      <c r="O375">
        <v>1</v>
      </c>
      <c r="P375" t="s">
        <v>89</v>
      </c>
      <c r="Q375" t="s">
        <v>56</v>
      </c>
      <c r="R375" t="s">
        <v>242</v>
      </c>
      <c r="S375" t="s">
        <v>727</v>
      </c>
      <c r="T375" t="s">
        <v>68</v>
      </c>
      <c r="U375" t="s">
        <v>64</v>
      </c>
      <c r="V375" t="s">
        <v>150</v>
      </c>
      <c r="W375" t="s">
        <v>166</v>
      </c>
      <c r="X375" t="s">
        <v>76</v>
      </c>
      <c r="Y375" t="s">
        <v>1730</v>
      </c>
      <c r="Z375" t="s">
        <v>63</v>
      </c>
      <c r="AA375" t="s">
        <v>64</v>
      </c>
      <c r="AB375" t="s">
        <v>56</v>
      </c>
      <c r="AC375" t="s">
        <v>60</v>
      </c>
      <c r="AD375" t="s">
        <v>383</v>
      </c>
      <c r="AE375" t="s">
        <v>143</v>
      </c>
      <c r="AF375" t="s">
        <v>401</v>
      </c>
      <c r="AG375" t="s">
        <v>167</v>
      </c>
      <c r="AH375" t="s">
        <v>334</v>
      </c>
      <c r="AI375" t="s">
        <v>70</v>
      </c>
      <c r="AJ375" t="s">
        <v>1435</v>
      </c>
      <c r="AK375" t="s">
        <v>72</v>
      </c>
      <c r="AL375" t="s">
        <v>488</v>
      </c>
      <c r="AM375" t="s">
        <v>150</v>
      </c>
      <c r="AN375" t="s">
        <v>125</v>
      </c>
      <c r="AO375" t="s">
        <v>64</v>
      </c>
      <c r="AP375" t="s">
        <v>202</v>
      </c>
      <c r="AQ375" t="s">
        <v>78</v>
      </c>
      <c r="AR375" t="s">
        <v>370</v>
      </c>
      <c r="AS375" t="s">
        <v>124</v>
      </c>
      <c r="AT375" t="s">
        <v>313</v>
      </c>
      <c r="AU375" t="s">
        <v>81</v>
      </c>
      <c r="AV375" t="s">
        <v>230</v>
      </c>
      <c r="AW375" t="s">
        <v>145</v>
      </c>
      <c r="AX375" t="s">
        <v>459</v>
      </c>
      <c r="AY375" t="s">
        <v>2056</v>
      </c>
    </row>
    <row r="376" spans="1:51" hidden="1" x14ac:dyDescent="0.3">
      <c r="A376" t="s">
        <v>2554</v>
      </c>
      <c r="B376" t="s">
        <v>2555</v>
      </c>
      <c r="C376" s="1" t="str">
        <f t="shared" si="48"/>
        <v>21:0868</v>
      </c>
      <c r="D376" s="1" t="str">
        <f t="shared" si="55"/>
        <v>21:0245</v>
      </c>
      <c r="E376" t="s">
        <v>2556</v>
      </c>
      <c r="F376" t="s">
        <v>2557</v>
      </c>
      <c r="H376">
        <v>75.816081699999998</v>
      </c>
      <c r="I376">
        <v>-99.722118699999996</v>
      </c>
      <c r="J376" s="1" t="str">
        <f t="shared" si="56"/>
        <v>NGR bulk stream sediment</v>
      </c>
      <c r="K376" s="1" t="str">
        <f t="shared" si="57"/>
        <v>-230 mesh (63 µm) (Bathurst Is., 1996)</v>
      </c>
      <c r="L376">
        <v>15</v>
      </c>
      <c r="M376" t="s">
        <v>1454</v>
      </c>
      <c r="N376">
        <v>375</v>
      </c>
      <c r="O376">
        <v>1</v>
      </c>
      <c r="P376" t="s">
        <v>89</v>
      </c>
      <c r="Q376" t="s">
        <v>56</v>
      </c>
      <c r="R376" t="s">
        <v>251</v>
      </c>
      <c r="S376" t="s">
        <v>1036</v>
      </c>
      <c r="T376" t="s">
        <v>145</v>
      </c>
      <c r="U376" t="s">
        <v>64</v>
      </c>
      <c r="V376" t="s">
        <v>113</v>
      </c>
      <c r="W376" t="s">
        <v>59</v>
      </c>
      <c r="X376" t="s">
        <v>60</v>
      </c>
      <c r="Y376" t="s">
        <v>1273</v>
      </c>
      <c r="Z376" t="s">
        <v>185</v>
      </c>
      <c r="AA376" t="s">
        <v>64</v>
      </c>
      <c r="AB376" t="s">
        <v>56</v>
      </c>
      <c r="AC376" t="s">
        <v>76</v>
      </c>
      <c r="AD376" t="s">
        <v>558</v>
      </c>
      <c r="AE376" t="s">
        <v>143</v>
      </c>
      <c r="AF376" t="s">
        <v>323</v>
      </c>
      <c r="AG376" t="s">
        <v>167</v>
      </c>
      <c r="AH376" t="s">
        <v>168</v>
      </c>
      <c r="AI376" t="s">
        <v>70</v>
      </c>
      <c r="AJ376" t="s">
        <v>1435</v>
      </c>
      <c r="AK376" t="s">
        <v>72</v>
      </c>
      <c r="AL376" t="s">
        <v>73</v>
      </c>
      <c r="AM376" t="s">
        <v>139</v>
      </c>
      <c r="AN376" t="s">
        <v>153</v>
      </c>
      <c r="AO376" t="s">
        <v>64</v>
      </c>
      <c r="AP376" t="s">
        <v>414</v>
      </c>
      <c r="AQ376" t="s">
        <v>311</v>
      </c>
      <c r="AR376" t="s">
        <v>61</v>
      </c>
      <c r="AS376" t="s">
        <v>103</v>
      </c>
      <c r="AT376" t="s">
        <v>218</v>
      </c>
      <c r="AU376" t="s">
        <v>488</v>
      </c>
      <c r="AV376" t="s">
        <v>152</v>
      </c>
      <c r="AW376" t="s">
        <v>126</v>
      </c>
      <c r="AX376" t="s">
        <v>175</v>
      </c>
      <c r="AY376" t="s">
        <v>2558</v>
      </c>
    </row>
    <row r="377" spans="1:51" hidden="1" x14ac:dyDescent="0.3">
      <c r="A377" t="s">
        <v>2559</v>
      </c>
      <c r="B377" t="s">
        <v>2560</v>
      </c>
      <c r="C377" s="1" t="str">
        <f t="shared" si="48"/>
        <v>21:0868</v>
      </c>
      <c r="D377" s="1" t="str">
        <f>HYPERLINK("http://geochem.nrcan.gc.ca/cdogs/content/svy/svy_e.htm", "")</f>
        <v/>
      </c>
      <c r="G377" s="1" t="str">
        <f>HYPERLINK("http://geochem.nrcan.gc.ca/cdogs/content/cr_/cr_00311_e.htm", "311")</f>
        <v>311</v>
      </c>
      <c r="J377" t="s">
        <v>1529</v>
      </c>
      <c r="K377" t="s">
        <v>1530</v>
      </c>
      <c r="L377">
        <v>15</v>
      </c>
      <c r="M377" t="s">
        <v>1531</v>
      </c>
      <c r="N377">
        <v>376</v>
      </c>
      <c r="O377">
        <v>8</v>
      </c>
      <c r="P377" t="s">
        <v>63</v>
      </c>
      <c r="Q377" t="s">
        <v>56</v>
      </c>
      <c r="R377" t="s">
        <v>274</v>
      </c>
      <c r="S377" t="s">
        <v>1124</v>
      </c>
      <c r="T377" t="s">
        <v>150</v>
      </c>
      <c r="U377" t="s">
        <v>64</v>
      </c>
      <c r="V377" t="s">
        <v>99</v>
      </c>
      <c r="W377" t="s">
        <v>720</v>
      </c>
      <c r="X377" t="s">
        <v>150</v>
      </c>
      <c r="Y377" t="s">
        <v>2561</v>
      </c>
      <c r="Z377" t="s">
        <v>150</v>
      </c>
      <c r="AA377" t="s">
        <v>64</v>
      </c>
      <c r="AB377" t="s">
        <v>56</v>
      </c>
      <c r="AC377" t="s">
        <v>91</v>
      </c>
      <c r="AD377" t="s">
        <v>777</v>
      </c>
      <c r="AE377" t="s">
        <v>380</v>
      </c>
      <c r="AF377" t="s">
        <v>934</v>
      </c>
      <c r="AG377" t="s">
        <v>271</v>
      </c>
      <c r="AH377" t="s">
        <v>99</v>
      </c>
      <c r="AI377" t="s">
        <v>70</v>
      </c>
      <c r="AJ377" t="s">
        <v>1435</v>
      </c>
      <c r="AK377" t="s">
        <v>72</v>
      </c>
      <c r="AL377" t="s">
        <v>299</v>
      </c>
      <c r="AM377" t="s">
        <v>163</v>
      </c>
      <c r="AN377" t="s">
        <v>146</v>
      </c>
      <c r="AO377" t="s">
        <v>94</v>
      </c>
      <c r="AP377" t="s">
        <v>487</v>
      </c>
      <c r="AQ377" t="s">
        <v>59</v>
      </c>
      <c r="AR377" t="s">
        <v>224</v>
      </c>
      <c r="AS377" t="s">
        <v>311</v>
      </c>
      <c r="AT377" t="s">
        <v>300</v>
      </c>
      <c r="AU377" t="s">
        <v>106</v>
      </c>
      <c r="AV377" t="s">
        <v>130</v>
      </c>
      <c r="AW377" t="s">
        <v>76</v>
      </c>
      <c r="AX377" t="s">
        <v>152</v>
      </c>
      <c r="AY377" t="s">
        <v>872</v>
      </c>
    </row>
    <row r="378" spans="1:51" hidden="1" x14ac:dyDescent="0.3">
      <c r="A378" t="s">
        <v>2562</v>
      </c>
      <c r="B378" t="s">
        <v>2563</v>
      </c>
      <c r="C378" s="1" t="str">
        <f t="shared" si="48"/>
        <v>21:0868</v>
      </c>
      <c r="D378" s="1" t="str">
        <f t="shared" ref="D378:D384" si="58">HYPERLINK("http://geochem.nrcan.gc.ca/cdogs/content/svy/svy210245_e.htm", "21:0245")</f>
        <v>21:0245</v>
      </c>
      <c r="E378" t="s">
        <v>158</v>
      </c>
      <c r="F378" t="s">
        <v>2564</v>
      </c>
      <c r="H378">
        <v>75.473815700000003</v>
      </c>
      <c r="I378">
        <v>-98.025289599999994</v>
      </c>
      <c r="J378" s="1" t="str">
        <f t="shared" ref="J378:J384" si="59">HYPERLINK("http://geochem.nrcan.gc.ca/cdogs/content/kwd/kwd020030_e.htm", "NGR bulk stream sediment")</f>
        <v>NGR bulk stream sediment</v>
      </c>
      <c r="K378" s="1" t="str">
        <f t="shared" ref="K378:K384" si="60">HYPERLINK("http://geochem.nrcan.gc.ca/cdogs/content/kwd/kwd080098_e.htm", "-230 mesh (63 µm) (Bathurst Is., 1996)")</f>
        <v>-230 mesh (63 µm) (Bathurst Is., 1996)</v>
      </c>
      <c r="L378">
        <v>16</v>
      </c>
      <c r="M378" t="s">
        <v>1432</v>
      </c>
      <c r="N378">
        <v>377</v>
      </c>
      <c r="O378">
        <v>7</v>
      </c>
      <c r="P378" t="s">
        <v>89</v>
      </c>
      <c r="Q378" t="s">
        <v>56</v>
      </c>
      <c r="R378" t="s">
        <v>147</v>
      </c>
      <c r="S378" t="s">
        <v>1139</v>
      </c>
      <c r="T378" t="s">
        <v>434</v>
      </c>
      <c r="U378" t="s">
        <v>75</v>
      </c>
      <c r="V378" t="s">
        <v>76</v>
      </c>
      <c r="W378" t="s">
        <v>80</v>
      </c>
      <c r="X378" t="s">
        <v>271</v>
      </c>
      <c r="Y378" t="s">
        <v>804</v>
      </c>
      <c r="Z378" t="s">
        <v>63</v>
      </c>
      <c r="AA378" t="s">
        <v>64</v>
      </c>
      <c r="AB378" t="s">
        <v>56</v>
      </c>
      <c r="AC378" t="s">
        <v>64</v>
      </c>
      <c r="AD378" t="s">
        <v>165</v>
      </c>
      <c r="AE378" t="s">
        <v>143</v>
      </c>
      <c r="AF378" t="s">
        <v>524</v>
      </c>
      <c r="AG378" t="s">
        <v>167</v>
      </c>
      <c r="AH378" t="s">
        <v>251</v>
      </c>
      <c r="AI378" t="s">
        <v>70</v>
      </c>
      <c r="AJ378" t="s">
        <v>1435</v>
      </c>
      <c r="AK378" t="s">
        <v>72</v>
      </c>
      <c r="AL378" t="s">
        <v>73</v>
      </c>
      <c r="AM378" t="s">
        <v>82</v>
      </c>
      <c r="AN378" t="s">
        <v>60</v>
      </c>
      <c r="AO378" t="s">
        <v>64</v>
      </c>
      <c r="AP378" t="s">
        <v>369</v>
      </c>
      <c r="AQ378" t="s">
        <v>55</v>
      </c>
      <c r="AR378" t="s">
        <v>356</v>
      </c>
      <c r="AS378" t="s">
        <v>75</v>
      </c>
      <c r="AT378" t="s">
        <v>231</v>
      </c>
      <c r="AU378" t="s">
        <v>230</v>
      </c>
      <c r="AV378" t="s">
        <v>73</v>
      </c>
      <c r="AW378" t="s">
        <v>106</v>
      </c>
      <c r="AX378" t="s">
        <v>154</v>
      </c>
      <c r="AY378" t="s">
        <v>729</v>
      </c>
    </row>
    <row r="379" spans="1:51" hidden="1" x14ac:dyDescent="0.3">
      <c r="A379" t="s">
        <v>2565</v>
      </c>
      <c r="B379" t="s">
        <v>2566</v>
      </c>
      <c r="C379" s="1" t="str">
        <f t="shared" si="48"/>
        <v>21:0868</v>
      </c>
      <c r="D379" s="1" t="str">
        <f t="shared" si="58"/>
        <v>21:0245</v>
      </c>
      <c r="E379" t="s">
        <v>136</v>
      </c>
      <c r="F379" t="s">
        <v>2567</v>
      </c>
      <c r="H379">
        <v>75.497390699999997</v>
      </c>
      <c r="I379">
        <v>-98.070036000000002</v>
      </c>
      <c r="J379" s="1" t="str">
        <f t="shared" si="59"/>
        <v>NGR bulk stream sediment</v>
      </c>
      <c r="K379" s="1" t="str">
        <f t="shared" si="60"/>
        <v>-230 mesh (63 µm) (Bathurst Is., 1996)</v>
      </c>
      <c r="L379">
        <v>16</v>
      </c>
      <c r="M379" t="s">
        <v>1441</v>
      </c>
      <c r="N379">
        <v>378</v>
      </c>
      <c r="O379">
        <v>1</v>
      </c>
      <c r="P379" t="s">
        <v>91</v>
      </c>
      <c r="Q379" t="s">
        <v>56</v>
      </c>
      <c r="R379" t="s">
        <v>265</v>
      </c>
      <c r="S379" t="s">
        <v>1036</v>
      </c>
      <c r="T379" t="s">
        <v>326</v>
      </c>
      <c r="U379" t="s">
        <v>149</v>
      </c>
      <c r="V379" t="s">
        <v>60</v>
      </c>
      <c r="W379" t="s">
        <v>69</v>
      </c>
      <c r="X379" t="s">
        <v>64</v>
      </c>
      <c r="Y379" t="s">
        <v>640</v>
      </c>
      <c r="Z379" t="s">
        <v>91</v>
      </c>
      <c r="AA379" t="s">
        <v>64</v>
      </c>
      <c r="AB379" t="s">
        <v>56</v>
      </c>
      <c r="AC379" t="s">
        <v>60</v>
      </c>
      <c r="AD379" t="s">
        <v>793</v>
      </c>
      <c r="AE379" t="s">
        <v>143</v>
      </c>
      <c r="AF379" t="s">
        <v>1442</v>
      </c>
      <c r="AG379" t="s">
        <v>778</v>
      </c>
      <c r="AH379" t="s">
        <v>327</v>
      </c>
      <c r="AI379" t="s">
        <v>70</v>
      </c>
      <c r="AJ379" t="s">
        <v>1435</v>
      </c>
      <c r="AK379" t="s">
        <v>72</v>
      </c>
      <c r="AL379" t="s">
        <v>230</v>
      </c>
      <c r="AM379" t="s">
        <v>125</v>
      </c>
      <c r="AN379" t="s">
        <v>225</v>
      </c>
      <c r="AO379" t="s">
        <v>64</v>
      </c>
      <c r="AP379" t="s">
        <v>208</v>
      </c>
      <c r="AQ379" t="s">
        <v>162</v>
      </c>
      <c r="AR379" t="s">
        <v>163</v>
      </c>
      <c r="AS379" t="s">
        <v>150</v>
      </c>
      <c r="AT379" t="s">
        <v>488</v>
      </c>
      <c r="AU379" t="s">
        <v>175</v>
      </c>
      <c r="AV379" t="s">
        <v>73</v>
      </c>
      <c r="AW379" t="s">
        <v>174</v>
      </c>
      <c r="AX379" t="s">
        <v>583</v>
      </c>
      <c r="AY379" t="s">
        <v>2568</v>
      </c>
    </row>
    <row r="380" spans="1:51" hidden="1" x14ac:dyDescent="0.3">
      <c r="A380" t="s">
        <v>2569</v>
      </c>
      <c r="B380" t="s">
        <v>2570</v>
      </c>
      <c r="C380" s="1" t="str">
        <f t="shared" si="48"/>
        <v>21:0868</v>
      </c>
      <c r="D380" s="1" t="str">
        <f t="shared" si="58"/>
        <v>21:0245</v>
      </c>
      <c r="E380" t="s">
        <v>158</v>
      </c>
      <c r="F380" t="s">
        <v>2571</v>
      </c>
      <c r="H380">
        <v>75.473815700000003</v>
      </c>
      <c r="I380">
        <v>-98.025289599999994</v>
      </c>
      <c r="J380" s="1" t="str">
        <f t="shared" si="59"/>
        <v>NGR bulk stream sediment</v>
      </c>
      <c r="K380" s="1" t="str">
        <f t="shared" si="60"/>
        <v>-230 mesh (63 µm) (Bathurst Is., 1996)</v>
      </c>
      <c r="L380">
        <v>16</v>
      </c>
      <c r="M380" t="s">
        <v>1447</v>
      </c>
      <c r="N380">
        <v>379</v>
      </c>
      <c r="O380">
        <v>1</v>
      </c>
      <c r="P380" t="s">
        <v>76</v>
      </c>
      <c r="Q380" t="s">
        <v>56</v>
      </c>
      <c r="R380" t="s">
        <v>139</v>
      </c>
      <c r="S380" t="s">
        <v>1175</v>
      </c>
      <c r="T380" t="s">
        <v>131</v>
      </c>
      <c r="U380" t="s">
        <v>254</v>
      </c>
      <c r="V380" t="s">
        <v>118</v>
      </c>
      <c r="W380" t="s">
        <v>311</v>
      </c>
      <c r="X380" t="s">
        <v>271</v>
      </c>
      <c r="Y380" t="s">
        <v>2093</v>
      </c>
      <c r="Z380" t="s">
        <v>63</v>
      </c>
      <c r="AA380" t="s">
        <v>64</v>
      </c>
      <c r="AB380" t="s">
        <v>56</v>
      </c>
      <c r="AC380" t="s">
        <v>64</v>
      </c>
      <c r="AD380" t="s">
        <v>297</v>
      </c>
      <c r="AE380" t="s">
        <v>143</v>
      </c>
      <c r="AF380" t="s">
        <v>607</v>
      </c>
      <c r="AG380" t="s">
        <v>167</v>
      </c>
      <c r="AH380" t="s">
        <v>251</v>
      </c>
      <c r="AI380" t="s">
        <v>91</v>
      </c>
      <c r="AJ380" t="s">
        <v>1435</v>
      </c>
      <c r="AK380" t="s">
        <v>72</v>
      </c>
      <c r="AL380" t="s">
        <v>73</v>
      </c>
      <c r="AM380" t="s">
        <v>238</v>
      </c>
      <c r="AN380" t="s">
        <v>225</v>
      </c>
      <c r="AO380" t="s">
        <v>64</v>
      </c>
      <c r="AP380" t="s">
        <v>369</v>
      </c>
      <c r="AQ380" t="s">
        <v>336</v>
      </c>
      <c r="AR380" t="s">
        <v>382</v>
      </c>
      <c r="AS380" t="s">
        <v>55</v>
      </c>
      <c r="AT380" t="s">
        <v>231</v>
      </c>
      <c r="AU380" t="s">
        <v>174</v>
      </c>
      <c r="AV380" t="s">
        <v>175</v>
      </c>
      <c r="AW380" t="s">
        <v>153</v>
      </c>
      <c r="AX380" t="s">
        <v>967</v>
      </c>
      <c r="AY380" t="s">
        <v>2572</v>
      </c>
    </row>
    <row r="381" spans="1:51" hidden="1" x14ac:dyDescent="0.3">
      <c r="A381" t="s">
        <v>2573</v>
      </c>
      <c r="B381" t="s">
        <v>2574</v>
      </c>
      <c r="C381" s="1" t="str">
        <f t="shared" si="48"/>
        <v>21:0868</v>
      </c>
      <c r="D381" s="1" t="str">
        <f t="shared" si="58"/>
        <v>21:0245</v>
      </c>
      <c r="E381" t="s">
        <v>2575</v>
      </c>
      <c r="F381" t="s">
        <v>2576</v>
      </c>
      <c r="H381">
        <v>75.473175900000001</v>
      </c>
      <c r="I381">
        <v>-98.091805100000002</v>
      </c>
      <c r="J381" s="1" t="str">
        <f t="shared" si="59"/>
        <v>NGR bulk stream sediment</v>
      </c>
      <c r="K381" s="1" t="str">
        <f t="shared" si="60"/>
        <v>-230 mesh (63 µm) (Bathurst Is., 1996)</v>
      </c>
      <c r="L381">
        <v>16</v>
      </c>
      <c r="M381" t="s">
        <v>1454</v>
      </c>
      <c r="N381">
        <v>380</v>
      </c>
      <c r="O381">
        <v>1</v>
      </c>
      <c r="P381" t="s">
        <v>89</v>
      </c>
      <c r="Q381" t="s">
        <v>56</v>
      </c>
      <c r="R381" t="s">
        <v>334</v>
      </c>
      <c r="S381" t="s">
        <v>1211</v>
      </c>
      <c r="T381" t="s">
        <v>82</v>
      </c>
      <c r="U381" t="s">
        <v>190</v>
      </c>
      <c r="V381" t="s">
        <v>76</v>
      </c>
      <c r="W381" t="s">
        <v>80</v>
      </c>
      <c r="X381" t="s">
        <v>60</v>
      </c>
      <c r="Y381" t="s">
        <v>2577</v>
      </c>
      <c r="Z381" t="s">
        <v>76</v>
      </c>
      <c r="AA381" t="s">
        <v>64</v>
      </c>
      <c r="AB381" t="s">
        <v>56</v>
      </c>
      <c r="AC381" t="s">
        <v>94</v>
      </c>
      <c r="AD381" t="s">
        <v>353</v>
      </c>
      <c r="AE381" t="s">
        <v>143</v>
      </c>
      <c r="AF381" t="s">
        <v>393</v>
      </c>
      <c r="AG381" t="s">
        <v>167</v>
      </c>
      <c r="AH381" t="s">
        <v>592</v>
      </c>
      <c r="AI381" t="s">
        <v>70</v>
      </c>
      <c r="AJ381" t="s">
        <v>1435</v>
      </c>
      <c r="AK381" t="s">
        <v>72</v>
      </c>
      <c r="AL381" t="s">
        <v>73</v>
      </c>
      <c r="AM381" t="s">
        <v>169</v>
      </c>
      <c r="AN381" t="s">
        <v>231</v>
      </c>
      <c r="AO381" t="s">
        <v>64</v>
      </c>
      <c r="AP381" t="s">
        <v>369</v>
      </c>
      <c r="AQ381" t="s">
        <v>99</v>
      </c>
      <c r="AR381" t="s">
        <v>103</v>
      </c>
      <c r="AS381" t="s">
        <v>113</v>
      </c>
      <c r="AT381" t="s">
        <v>327</v>
      </c>
      <c r="AU381" t="s">
        <v>175</v>
      </c>
      <c r="AV381" t="s">
        <v>73</v>
      </c>
      <c r="AW381" t="s">
        <v>81</v>
      </c>
      <c r="AX381" t="s">
        <v>284</v>
      </c>
      <c r="AY381" t="s">
        <v>2578</v>
      </c>
    </row>
    <row r="382" spans="1:51" hidden="1" x14ac:dyDescent="0.3">
      <c r="A382" t="s">
        <v>2579</v>
      </c>
      <c r="B382" t="s">
        <v>2580</v>
      </c>
      <c r="C382" s="1" t="str">
        <f t="shared" si="48"/>
        <v>21:0868</v>
      </c>
      <c r="D382" s="1" t="str">
        <f t="shared" si="58"/>
        <v>21:0245</v>
      </c>
      <c r="E382" t="s">
        <v>2581</v>
      </c>
      <c r="F382" t="s">
        <v>2582</v>
      </c>
      <c r="H382">
        <v>75.471284600000004</v>
      </c>
      <c r="I382">
        <v>-98.167063099999993</v>
      </c>
      <c r="J382" s="1" t="str">
        <f t="shared" si="59"/>
        <v>NGR bulk stream sediment</v>
      </c>
      <c r="K382" s="1" t="str">
        <f t="shared" si="60"/>
        <v>-230 mesh (63 µm) (Bathurst Is., 1996)</v>
      </c>
      <c r="L382">
        <v>16</v>
      </c>
      <c r="M382" t="s">
        <v>1460</v>
      </c>
      <c r="N382">
        <v>381</v>
      </c>
      <c r="O382">
        <v>1</v>
      </c>
      <c r="P382" t="s">
        <v>89</v>
      </c>
      <c r="Q382" t="s">
        <v>56</v>
      </c>
      <c r="R382" t="s">
        <v>173</v>
      </c>
      <c r="S382" t="s">
        <v>1253</v>
      </c>
      <c r="T382" t="s">
        <v>129</v>
      </c>
      <c r="U382" t="s">
        <v>254</v>
      </c>
      <c r="V382" t="s">
        <v>76</v>
      </c>
      <c r="W382" t="s">
        <v>288</v>
      </c>
      <c r="X382" t="s">
        <v>271</v>
      </c>
      <c r="Y382" t="s">
        <v>2583</v>
      </c>
      <c r="Z382" t="s">
        <v>118</v>
      </c>
      <c r="AA382" t="s">
        <v>64</v>
      </c>
      <c r="AB382" t="s">
        <v>56</v>
      </c>
      <c r="AC382" t="s">
        <v>64</v>
      </c>
      <c r="AD382" t="s">
        <v>165</v>
      </c>
      <c r="AE382" t="s">
        <v>143</v>
      </c>
      <c r="AF382" t="s">
        <v>311</v>
      </c>
      <c r="AG382" t="s">
        <v>144</v>
      </c>
      <c r="AH382" t="s">
        <v>169</v>
      </c>
      <c r="AI382" t="s">
        <v>70</v>
      </c>
      <c r="AJ382" t="s">
        <v>1435</v>
      </c>
      <c r="AK382" t="s">
        <v>72</v>
      </c>
      <c r="AL382" t="s">
        <v>73</v>
      </c>
      <c r="AM382" t="s">
        <v>74</v>
      </c>
      <c r="AN382" t="s">
        <v>212</v>
      </c>
      <c r="AO382" t="s">
        <v>64</v>
      </c>
      <c r="AP382" t="s">
        <v>369</v>
      </c>
      <c r="AQ382" t="s">
        <v>190</v>
      </c>
      <c r="AR382" t="s">
        <v>78</v>
      </c>
      <c r="AS382" t="s">
        <v>190</v>
      </c>
      <c r="AT382" t="s">
        <v>151</v>
      </c>
      <c r="AU382" t="s">
        <v>230</v>
      </c>
      <c r="AV382" t="s">
        <v>73</v>
      </c>
      <c r="AW382" t="s">
        <v>106</v>
      </c>
      <c r="AX382" t="s">
        <v>842</v>
      </c>
      <c r="AY382" t="s">
        <v>851</v>
      </c>
    </row>
    <row r="383" spans="1:51" hidden="1" x14ac:dyDescent="0.3">
      <c r="A383" t="s">
        <v>2584</v>
      </c>
      <c r="B383" t="s">
        <v>2585</v>
      </c>
      <c r="C383" s="1" t="str">
        <f t="shared" si="48"/>
        <v>21:0868</v>
      </c>
      <c r="D383" s="1" t="str">
        <f t="shared" si="58"/>
        <v>21:0245</v>
      </c>
      <c r="E383" t="s">
        <v>2586</v>
      </c>
      <c r="F383" t="s">
        <v>2587</v>
      </c>
      <c r="H383">
        <v>75.478070700000004</v>
      </c>
      <c r="I383">
        <v>-98.190514300000004</v>
      </c>
      <c r="J383" s="1" t="str">
        <f t="shared" si="59"/>
        <v>NGR bulk stream sediment</v>
      </c>
      <c r="K383" s="1" t="str">
        <f t="shared" si="60"/>
        <v>-230 mesh (63 µm) (Bathurst Is., 1996)</v>
      </c>
      <c r="L383">
        <v>16</v>
      </c>
      <c r="M383" t="s">
        <v>1466</v>
      </c>
      <c r="N383">
        <v>382</v>
      </c>
      <c r="O383">
        <v>1</v>
      </c>
      <c r="P383" t="s">
        <v>76</v>
      </c>
      <c r="Q383" t="s">
        <v>56</v>
      </c>
      <c r="R383" t="s">
        <v>251</v>
      </c>
      <c r="S383" t="s">
        <v>1532</v>
      </c>
      <c r="T383" t="s">
        <v>105</v>
      </c>
      <c r="U383" t="s">
        <v>69</v>
      </c>
      <c r="V383" t="s">
        <v>94</v>
      </c>
      <c r="W383" t="s">
        <v>325</v>
      </c>
      <c r="X383" t="s">
        <v>271</v>
      </c>
      <c r="Y383" t="s">
        <v>2588</v>
      </c>
      <c r="Z383" t="s">
        <v>76</v>
      </c>
      <c r="AA383" t="s">
        <v>64</v>
      </c>
      <c r="AB383" t="s">
        <v>56</v>
      </c>
      <c r="AC383" t="s">
        <v>64</v>
      </c>
      <c r="AD383" t="s">
        <v>165</v>
      </c>
      <c r="AE383" t="s">
        <v>143</v>
      </c>
      <c r="AF383" t="s">
        <v>273</v>
      </c>
      <c r="AG383" t="s">
        <v>167</v>
      </c>
      <c r="AH383" t="s">
        <v>146</v>
      </c>
      <c r="AI383" t="s">
        <v>70</v>
      </c>
      <c r="AJ383" t="s">
        <v>1435</v>
      </c>
      <c r="AK383" t="s">
        <v>72</v>
      </c>
      <c r="AL383" t="s">
        <v>73</v>
      </c>
      <c r="AM383" t="s">
        <v>74</v>
      </c>
      <c r="AN383" t="s">
        <v>225</v>
      </c>
      <c r="AO383" t="s">
        <v>64</v>
      </c>
      <c r="AP383" t="s">
        <v>369</v>
      </c>
      <c r="AQ383" t="s">
        <v>55</v>
      </c>
      <c r="AR383" t="s">
        <v>78</v>
      </c>
      <c r="AS383" t="s">
        <v>163</v>
      </c>
      <c r="AT383" t="s">
        <v>231</v>
      </c>
      <c r="AU383" t="s">
        <v>230</v>
      </c>
      <c r="AV383" t="s">
        <v>152</v>
      </c>
      <c r="AW383" t="s">
        <v>153</v>
      </c>
      <c r="AX383" t="s">
        <v>780</v>
      </c>
      <c r="AY383" t="s">
        <v>2589</v>
      </c>
    </row>
    <row r="384" spans="1:51" hidden="1" x14ac:dyDescent="0.3">
      <c r="A384" t="s">
        <v>2590</v>
      </c>
      <c r="B384" t="s">
        <v>2591</v>
      </c>
      <c r="C384" s="1" t="str">
        <f t="shared" si="48"/>
        <v>21:0868</v>
      </c>
      <c r="D384" s="1" t="str">
        <f t="shared" si="58"/>
        <v>21:0245</v>
      </c>
      <c r="E384" t="s">
        <v>2592</v>
      </c>
      <c r="F384" t="s">
        <v>2593</v>
      </c>
      <c r="H384">
        <v>75.477262999999994</v>
      </c>
      <c r="I384">
        <v>-98.206028599999996</v>
      </c>
      <c r="J384" s="1" t="str">
        <f t="shared" si="59"/>
        <v>NGR bulk stream sediment</v>
      </c>
      <c r="K384" s="1" t="str">
        <f t="shared" si="60"/>
        <v>-230 mesh (63 µm) (Bathurst Is., 1996)</v>
      </c>
      <c r="L384">
        <v>16</v>
      </c>
      <c r="M384" t="s">
        <v>1485</v>
      </c>
      <c r="N384">
        <v>383</v>
      </c>
      <c r="O384">
        <v>1</v>
      </c>
      <c r="P384" t="s">
        <v>89</v>
      </c>
      <c r="Q384" t="s">
        <v>56</v>
      </c>
      <c r="R384" t="s">
        <v>68</v>
      </c>
      <c r="S384" t="s">
        <v>1532</v>
      </c>
      <c r="T384" t="s">
        <v>168</v>
      </c>
      <c r="U384" t="s">
        <v>160</v>
      </c>
      <c r="V384" t="s">
        <v>91</v>
      </c>
      <c r="W384" t="s">
        <v>80</v>
      </c>
      <c r="X384" t="s">
        <v>271</v>
      </c>
      <c r="Y384" t="s">
        <v>648</v>
      </c>
      <c r="Z384" t="s">
        <v>118</v>
      </c>
      <c r="AA384" t="s">
        <v>64</v>
      </c>
      <c r="AB384" t="s">
        <v>56</v>
      </c>
      <c r="AC384" t="s">
        <v>64</v>
      </c>
      <c r="AD384" t="s">
        <v>353</v>
      </c>
      <c r="AE384" t="s">
        <v>143</v>
      </c>
      <c r="AF384" t="s">
        <v>336</v>
      </c>
      <c r="AG384" t="s">
        <v>144</v>
      </c>
      <c r="AH384" t="s">
        <v>145</v>
      </c>
      <c r="AI384" t="s">
        <v>70</v>
      </c>
      <c r="AJ384" t="s">
        <v>1435</v>
      </c>
      <c r="AK384" t="s">
        <v>72</v>
      </c>
      <c r="AL384" t="s">
        <v>73</v>
      </c>
      <c r="AM384" t="s">
        <v>123</v>
      </c>
      <c r="AN384" t="s">
        <v>225</v>
      </c>
      <c r="AO384" t="s">
        <v>64</v>
      </c>
      <c r="AP384" t="s">
        <v>369</v>
      </c>
      <c r="AQ384" t="s">
        <v>99</v>
      </c>
      <c r="AR384" t="s">
        <v>274</v>
      </c>
      <c r="AS384" t="s">
        <v>150</v>
      </c>
      <c r="AT384" t="s">
        <v>580</v>
      </c>
      <c r="AU384" t="s">
        <v>175</v>
      </c>
      <c r="AV384" t="s">
        <v>73</v>
      </c>
      <c r="AW384" t="s">
        <v>271</v>
      </c>
      <c r="AX384" t="s">
        <v>165</v>
      </c>
      <c r="AY384" t="s">
        <v>2594</v>
      </c>
    </row>
    <row r="385" spans="1:51" hidden="1" x14ac:dyDescent="0.3">
      <c r="A385" t="s">
        <v>2595</v>
      </c>
      <c r="B385" t="s">
        <v>2596</v>
      </c>
      <c r="C385" s="1" t="str">
        <f t="shared" si="48"/>
        <v>21:0868</v>
      </c>
      <c r="D385" s="1" t="str">
        <f>HYPERLINK("http://geochem.nrcan.gc.ca/cdogs/content/svy/svy_e.htm", "")</f>
        <v/>
      </c>
      <c r="G385" s="1" t="str">
        <f>HYPERLINK("http://geochem.nrcan.gc.ca/cdogs/content/cr_/cr_00261_e.htm", "261")</f>
        <v>261</v>
      </c>
      <c r="J385" t="s">
        <v>1529</v>
      </c>
      <c r="K385" t="s">
        <v>1530</v>
      </c>
      <c r="L385">
        <v>16</v>
      </c>
      <c r="M385" t="s">
        <v>1531</v>
      </c>
      <c r="N385">
        <v>384</v>
      </c>
      <c r="O385">
        <v>8</v>
      </c>
      <c r="P385" t="s">
        <v>69</v>
      </c>
      <c r="Q385" t="s">
        <v>56</v>
      </c>
      <c r="R385" t="s">
        <v>69</v>
      </c>
      <c r="S385" t="s">
        <v>58</v>
      </c>
      <c r="T385" t="s">
        <v>73</v>
      </c>
      <c r="U385" t="s">
        <v>60</v>
      </c>
      <c r="V385" t="s">
        <v>288</v>
      </c>
      <c r="W385" t="s">
        <v>1036</v>
      </c>
      <c r="X385" t="s">
        <v>118</v>
      </c>
      <c r="Y385" t="s">
        <v>2597</v>
      </c>
      <c r="Z385" t="s">
        <v>118</v>
      </c>
      <c r="AA385" t="s">
        <v>64</v>
      </c>
      <c r="AB385" t="s">
        <v>56</v>
      </c>
      <c r="AC385" t="s">
        <v>76</v>
      </c>
      <c r="AD385" t="s">
        <v>1789</v>
      </c>
      <c r="AE385" t="s">
        <v>1253</v>
      </c>
      <c r="AF385" t="s">
        <v>221</v>
      </c>
      <c r="AG385" t="s">
        <v>271</v>
      </c>
      <c r="AH385" t="s">
        <v>149</v>
      </c>
      <c r="AI385" t="s">
        <v>70</v>
      </c>
      <c r="AJ385" t="s">
        <v>1435</v>
      </c>
      <c r="AK385" t="s">
        <v>72</v>
      </c>
      <c r="AL385" t="s">
        <v>73</v>
      </c>
      <c r="AM385" t="s">
        <v>227</v>
      </c>
      <c r="AN385" t="s">
        <v>101</v>
      </c>
      <c r="AO385" t="s">
        <v>94</v>
      </c>
      <c r="AP385" t="s">
        <v>1002</v>
      </c>
      <c r="AQ385" t="s">
        <v>288</v>
      </c>
      <c r="AR385" t="s">
        <v>289</v>
      </c>
      <c r="AS385" t="s">
        <v>171</v>
      </c>
      <c r="AT385" t="s">
        <v>218</v>
      </c>
      <c r="AU385" t="s">
        <v>271</v>
      </c>
      <c r="AV385" t="s">
        <v>73</v>
      </c>
      <c r="AW385" t="s">
        <v>169</v>
      </c>
      <c r="AX385" t="s">
        <v>451</v>
      </c>
      <c r="AY385" t="s">
        <v>2598</v>
      </c>
    </row>
    <row r="386" spans="1:51" hidden="1" x14ac:dyDescent="0.3">
      <c r="A386" t="s">
        <v>2599</v>
      </c>
      <c r="B386" t="s">
        <v>2600</v>
      </c>
      <c r="C386" s="1" t="str">
        <f t="shared" ref="C386:C449" si="61">HYPERLINK("http://geochem.nrcan.gc.ca/cdogs/content/bdl/bdl210868_e.htm", "21:0868")</f>
        <v>21:0868</v>
      </c>
      <c r="D386" s="1" t="str">
        <f t="shared" ref="D386:D412" si="62">HYPERLINK("http://geochem.nrcan.gc.ca/cdogs/content/svy/svy210245_e.htm", "21:0245")</f>
        <v>21:0245</v>
      </c>
      <c r="E386" t="s">
        <v>2601</v>
      </c>
      <c r="F386" t="s">
        <v>2602</v>
      </c>
      <c r="H386">
        <v>75.471602099999998</v>
      </c>
      <c r="I386">
        <v>-98.262402199999997</v>
      </c>
      <c r="J386" s="1" t="str">
        <f t="shared" ref="J386:J412" si="63">HYPERLINK("http://geochem.nrcan.gc.ca/cdogs/content/kwd/kwd020030_e.htm", "NGR bulk stream sediment")</f>
        <v>NGR bulk stream sediment</v>
      </c>
      <c r="K386" s="1" t="str">
        <f t="shared" ref="K386:K412" si="64">HYPERLINK("http://geochem.nrcan.gc.ca/cdogs/content/kwd/kwd080098_e.htm", "-230 mesh (63 µm) (Bathurst Is., 1996)")</f>
        <v>-230 mesh (63 µm) (Bathurst Is., 1996)</v>
      </c>
      <c r="L386">
        <v>16</v>
      </c>
      <c r="M386" t="s">
        <v>1492</v>
      </c>
      <c r="N386">
        <v>385</v>
      </c>
      <c r="O386">
        <v>1</v>
      </c>
      <c r="P386" t="s">
        <v>89</v>
      </c>
      <c r="Q386" t="s">
        <v>56</v>
      </c>
      <c r="R386" t="s">
        <v>76</v>
      </c>
      <c r="S386" t="s">
        <v>1046</v>
      </c>
      <c r="T386" t="s">
        <v>99</v>
      </c>
      <c r="U386" t="s">
        <v>190</v>
      </c>
      <c r="V386" t="s">
        <v>91</v>
      </c>
      <c r="W386" t="s">
        <v>311</v>
      </c>
      <c r="X386" t="s">
        <v>64</v>
      </c>
      <c r="Y386" t="s">
        <v>2577</v>
      </c>
      <c r="Z386" t="s">
        <v>99</v>
      </c>
      <c r="AA386" t="s">
        <v>64</v>
      </c>
      <c r="AB386" t="s">
        <v>56</v>
      </c>
      <c r="AC386" t="s">
        <v>60</v>
      </c>
      <c r="AD386" t="s">
        <v>778</v>
      </c>
      <c r="AE386" t="s">
        <v>143</v>
      </c>
      <c r="AF386" t="s">
        <v>274</v>
      </c>
      <c r="AG386" t="s">
        <v>167</v>
      </c>
      <c r="AH386" t="s">
        <v>123</v>
      </c>
      <c r="AI386" t="s">
        <v>70</v>
      </c>
      <c r="AJ386" t="s">
        <v>1435</v>
      </c>
      <c r="AK386" t="s">
        <v>72</v>
      </c>
      <c r="AL386" t="s">
        <v>73</v>
      </c>
      <c r="AM386" t="s">
        <v>194</v>
      </c>
      <c r="AN386" t="s">
        <v>580</v>
      </c>
      <c r="AO386" t="s">
        <v>64</v>
      </c>
      <c r="AP386" t="s">
        <v>369</v>
      </c>
      <c r="AQ386" t="s">
        <v>336</v>
      </c>
      <c r="AR386" t="s">
        <v>193</v>
      </c>
      <c r="AS386" t="s">
        <v>254</v>
      </c>
      <c r="AT386" t="s">
        <v>299</v>
      </c>
      <c r="AU386" t="s">
        <v>174</v>
      </c>
      <c r="AV386" t="s">
        <v>73</v>
      </c>
      <c r="AW386" t="s">
        <v>327</v>
      </c>
      <c r="AX386" t="s">
        <v>811</v>
      </c>
      <c r="AY386" t="s">
        <v>2603</v>
      </c>
    </row>
    <row r="387" spans="1:51" hidden="1" x14ac:dyDescent="0.3">
      <c r="A387" t="s">
        <v>2604</v>
      </c>
      <c r="B387" t="s">
        <v>2605</v>
      </c>
      <c r="C387" s="1" t="str">
        <f t="shared" si="61"/>
        <v>21:0868</v>
      </c>
      <c r="D387" s="1" t="str">
        <f t="shared" si="62"/>
        <v>21:0245</v>
      </c>
      <c r="E387" t="s">
        <v>2606</v>
      </c>
      <c r="F387" t="s">
        <v>2607</v>
      </c>
      <c r="H387">
        <v>75.487194299999999</v>
      </c>
      <c r="I387">
        <v>-98.015722600000004</v>
      </c>
      <c r="J387" s="1" t="str">
        <f t="shared" si="63"/>
        <v>NGR bulk stream sediment</v>
      </c>
      <c r="K387" s="1" t="str">
        <f t="shared" si="64"/>
        <v>-230 mesh (63 µm) (Bathurst Is., 1996)</v>
      </c>
      <c r="L387">
        <v>16</v>
      </c>
      <c r="M387" t="s">
        <v>1474</v>
      </c>
      <c r="N387">
        <v>386</v>
      </c>
      <c r="O387">
        <v>1</v>
      </c>
      <c r="P387" t="s">
        <v>89</v>
      </c>
      <c r="Q387" t="s">
        <v>56</v>
      </c>
      <c r="R387" t="s">
        <v>299</v>
      </c>
      <c r="S387" t="s">
        <v>1419</v>
      </c>
      <c r="T387" t="s">
        <v>328</v>
      </c>
      <c r="U387" t="s">
        <v>91</v>
      </c>
      <c r="V387" t="s">
        <v>76</v>
      </c>
      <c r="W387" t="s">
        <v>160</v>
      </c>
      <c r="X387" t="s">
        <v>64</v>
      </c>
      <c r="Y387" t="s">
        <v>2517</v>
      </c>
      <c r="Z387" t="s">
        <v>185</v>
      </c>
      <c r="AA387" t="s">
        <v>64</v>
      </c>
      <c r="AB387" t="s">
        <v>56</v>
      </c>
      <c r="AC387" t="s">
        <v>60</v>
      </c>
      <c r="AD387" t="s">
        <v>142</v>
      </c>
      <c r="AE387" t="s">
        <v>143</v>
      </c>
      <c r="AF387" t="s">
        <v>124</v>
      </c>
      <c r="AG387" t="s">
        <v>144</v>
      </c>
      <c r="AH387" t="s">
        <v>123</v>
      </c>
      <c r="AI387" t="s">
        <v>70</v>
      </c>
      <c r="AJ387" t="s">
        <v>1435</v>
      </c>
      <c r="AK387" t="s">
        <v>72</v>
      </c>
      <c r="AL387" t="s">
        <v>73</v>
      </c>
      <c r="AM387" t="s">
        <v>94</v>
      </c>
      <c r="AN387" t="s">
        <v>106</v>
      </c>
      <c r="AO387" t="s">
        <v>64</v>
      </c>
      <c r="AP387" t="s">
        <v>369</v>
      </c>
      <c r="AQ387" t="s">
        <v>105</v>
      </c>
      <c r="AR387" t="s">
        <v>193</v>
      </c>
      <c r="AS387" t="s">
        <v>105</v>
      </c>
      <c r="AT387" t="s">
        <v>126</v>
      </c>
      <c r="AU387" t="s">
        <v>174</v>
      </c>
      <c r="AV387" t="s">
        <v>73</v>
      </c>
      <c r="AW387" t="s">
        <v>176</v>
      </c>
      <c r="AX387" t="s">
        <v>1434</v>
      </c>
      <c r="AY387" t="s">
        <v>2608</v>
      </c>
    </row>
    <row r="388" spans="1:51" hidden="1" x14ac:dyDescent="0.3">
      <c r="A388" t="s">
        <v>2609</v>
      </c>
      <c r="B388" t="s">
        <v>2610</v>
      </c>
      <c r="C388" s="1" t="str">
        <f t="shared" si="61"/>
        <v>21:0868</v>
      </c>
      <c r="D388" s="1" t="str">
        <f t="shared" si="62"/>
        <v>21:0245</v>
      </c>
      <c r="E388" t="s">
        <v>2606</v>
      </c>
      <c r="F388" t="s">
        <v>2611</v>
      </c>
      <c r="H388">
        <v>75.487194299999999</v>
      </c>
      <c r="I388">
        <v>-98.015722600000004</v>
      </c>
      <c r="J388" s="1" t="str">
        <f t="shared" si="63"/>
        <v>NGR bulk stream sediment</v>
      </c>
      <c r="K388" s="1" t="str">
        <f t="shared" si="64"/>
        <v>-230 mesh (63 µm) (Bathurst Is., 1996)</v>
      </c>
      <c r="L388">
        <v>16</v>
      </c>
      <c r="M388" t="s">
        <v>1479</v>
      </c>
      <c r="N388">
        <v>387</v>
      </c>
      <c r="O388">
        <v>1</v>
      </c>
      <c r="P388" t="s">
        <v>89</v>
      </c>
      <c r="Q388" t="s">
        <v>56</v>
      </c>
      <c r="R388" t="s">
        <v>125</v>
      </c>
      <c r="S388" t="s">
        <v>966</v>
      </c>
      <c r="T388" t="s">
        <v>82</v>
      </c>
      <c r="U388" t="s">
        <v>91</v>
      </c>
      <c r="V388" t="s">
        <v>76</v>
      </c>
      <c r="W388" t="s">
        <v>160</v>
      </c>
      <c r="X388" t="s">
        <v>64</v>
      </c>
      <c r="Y388" t="s">
        <v>344</v>
      </c>
      <c r="Z388" t="s">
        <v>75</v>
      </c>
      <c r="AA388" t="s">
        <v>64</v>
      </c>
      <c r="AB388" t="s">
        <v>56</v>
      </c>
      <c r="AC388" t="s">
        <v>64</v>
      </c>
      <c r="AD388" t="s">
        <v>740</v>
      </c>
      <c r="AE388" t="s">
        <v>143</v>
      </c>
      <c r="AF388" t="s">
        <v>541</v>
      </c>
      <c r="AG388" t="s">
        <v>144</v>
      </c>
      <c r="AH388" t="s">
        <v>91</v>
      </c>
      <c r="AI388" t="s">
        <v>70</v>
      </c>
      <c r="AJ388" t="s">
        <v>1435</v>
      </c>
      <c r="AK388" t="s">
        <v>72</v>
      </c>
      <c r="AL388" t="s">
        <v>73</v>
      </c>
      <c r="AM388" t="s">
        <v>194</v>
      </c>
      <c r="AN388" t="s">
        <v>189</v>
      </c>
      <c r="AO388" t="s">
        <v>64</v>
      </c>
      <c r="AP388" t="s">
        <v>369</v>
      </c>
      <c r="AQ388" t="s">
        <v>105</v>
      </c>
      <c r="AR388" t="s">
        <v>193</v>
      </c>
      <c r="AS388" t="s">
        <v>163</v>
      </c>
      <c r="AT388" t="s">
        <v>358</v>
      </c>
      <c r="AU388" t="s">
        <v>174</v>
      </c>
      <c r="AV388" t="s">
        <v>73</v>
      </c>
      <c r="AW388" t="s">
        <v>225</v>
      </c>
      <c r="AX388" t="s">
        <v>177</v>
      </c>
      <c r="AY388" t="s">
        <v>2214</v>
      </c>
    </row>
    <row r="389" spans="1:51" hidden="1" x14ac:dyDescent="0.3">
      <c r="A389" t="s">
        <v>2612</v>
      </c>
      <c r="B389" t="s">
        <v>2613</v>
      </c>
      <c r="C389" s="1" t="str">
        <f t="shared" si="61"/>
        <v>21:0868</v>
      </c>
      <c r="D389" s="1" t="str">
        <f t="shared" si="62"/>
        <v>21:0245</v>
      </c>
      <c r="E389" t="s">
        <v>181</v>
      </c>
      <c r="F389" t="s">
        <v>2614</v>
      </c>
      <c r="H389">
        <v>75.492728900000003</v>
      </c>
      <c r="I389">
        <v>-98.038496300000006</v>
      </c>
      <c r="J389" s="1" t="str">
        <f t="shared" si="63"/>
        <v>NGR bulk stream sediment</v>
      </c>
      <c r="K389" s="1" t="str">
        <f t="shared" si="64"/>
        <v>-230 mesh (63 µm) (Bathurst Is., 1996)</v>
      </c>
      <c r="L389">
        <v>16</v>
      </c>
      <c r="M389" t="s">
        <v>1498</v>
      </c>
      <c r="N389">
        <v>388</v>
      </c>
      <c r="O389">
        <v>1</v>
      </c>
      <c r="P389" t="s">
        <v>89</v>
      </c>
      <c r="Q389" t="s">
        <v>56</v>
      </c>
      <c r="R389" t="s">
        <v>435</v>
      </c>
      <c r="S389" t="s">
        <v>1327</v>
      </c>
      <c r="T389" t="s">
        <v>147</v>
      </c>
      <c r="U389" t="s">
        <v>91</v>
      </c>
      <c r="V389" t="s">
        <v>91</v>
      </c>
      <c r="W389" t="s">
        <v>103</v>
      </c>
      <c r="X389" t="s">
        <v>64</v>
      </c>
      <c r="Y389" t="s">
        <v>677</v>
      </c>
      <c r="Z389" t="s">
        <v>55</v>
      </c>
      <c r="AA389" t="s">
        <v>64</v>
      </c>
      <c r="AB389" t="s">
        <v>56</v>
      </c>
      <c r="AC389" t="s">
        <v>91</v>
      </c>
      <c r="AD389" t="s">
        <v>142</v>
      </c>
      <c r="AE389" t="s">
        <v>143</v>
      </c>
      <c r="AF389" t="s">
        <v>57</v>
      </c>
      <c r="AG389" t="s">
        <v>778</v>
      </c>
      <c r="AH389" t="s">
        <v>592</v>
      </c>
      <c r="AI389" t="s">
        <v>70</v>
      </c>
      <c r="AJ389" t="s">
        <v>1435</v>
      </c>
      <c r="AK389" t="s">
        <v>72</v>
      </c>
      <c r="AL389" t="s">
        <v>73</v>
      </c>
      <c r="AM389" t="s">
        <v>168</v>
      </c>
      <c r="AN389" t="s">
        <v>60</v>
      </c>
      <c r="AO389" t="s">
        <v>64</v>
      </c>
      <c r="AP389" t="s">
        <v>369</v>
      </c>
      <c r="AQ389" t="s">
        <v>57</v>
      </c>
      <c r="AR389" t="s">
        <v>399</v>
      </c>
      <c r="AS389" t="s">
        <v>69</v>
      </c>
      <c r="AT389" t="s">
        <v>91</v>
      </c>
      <c r="AU389" t="s">
        <v>174</v>
      </c>
      <c r="AV389" t="s">
        <v>73</v>
      </c>
      <c r="AW389" t="s">
        <v>299</v>
      </c>
      <c r="AX389" t="s">
        <v>383</v>
      </c>
      <c r="AY389" t="s">
        <v>1605</v>
      </c>
    </row>
    <row r="390" spans="1:51" hidden="1" x14ac:dyDescent="0.3">
      <c r="A390" t="s">
        <v>2615</v>
      </c>
      <c r="B390" t="s">
        <v>2616</v>
      </c>
      <c r="C390" s="1" t="str">
        <f t="shared" si="61"/>
        <v>21:0868</v>
      </c>
      <c r="D390" s="1" t="str">
        <f t="shared" si="62"/>
        <v>21:0245</v>
      </c>
      <c r="E390" t="s">
        <v>2617</v>
      </c>
      <c r="F390" t="s">
        <v>2618</v>
      </c>
      <c r="H390">
        <v>75.509903199999997</v>
      </c>
      <c r="I390">
        <v>-98.069966600000001</v>
      </c>
      <c r="J390" s="1" t="str">
        <f t="shared" si="63"/>
        <v>NGR bulk stream sediment</v>
      </c>
      <c r="K390" s="1" t="str">
        <f t="shared" si="64"/>
        <v>-230 mesh (63 µm) (Bathurst Is., 1996)</v>
      </c>
      <c r="L390">
        <v>16</v>
      </c>
      <c r="M390" t="s">
        <v>1504</v>
      </c>
      <c r="N390">
        <v>389</v>
      </c>
      <c r="O390">
        <v>1</v>
      </c>
      <c r="P390" t="s">
        <v>89</v>
      </c>
      <c r="Q390" t="s">
        <v>56</v>
      </c>
      <c r="R390" t="s">
        <v>580</v>
      </c>
      <c r="S390" t="s">
        <v>1046</v>
      </c>
      <c r="T390" t="s">
        <v>100</v>
      </c>
      <c r="U390" t="s">
        <v>94</v>
      </c>
      <c r="V390" t="s">
        <v>91</v>
      </c>
      <c r="W390" t="s">
        <v>105</v>
      </c>
      <c r="X390" t="s">
        <v>64</v>
      </c>
      <c r="Y390" t="s">
        <v>2619</v>
      </c>
      <c r="Z390" t="s">
        <v>63</v>
      </c>
      <c r="AA390" t="s">
        <v>64</v>
      </c>
      <c r="AB390" t="s">
        <v>56</v>
      </c>
      <c r="AC390" t="s">
        <v>64</v>
      </c>
      <c r="AD390" t="s">
        <v>793</v>
      </c>
      <c r="AE390" t="s">
        <v>143</v>
      </c>
      <c r="AF390" t="s">
        <v>80</v>
      </c>
      <c r="AG390" t="s">
        <v>144</v>
      </c>
      <c r="AH390" t="s">
        <v>299</v>
      </c>
      <c r="AI390" t="s">
        <v>70</v>
      </c>
      <c r="AJ390" t="s">
        <v>1435</v>
      </c>
      <c r="AK390" t="s">
        <v>72</v>
      </c>
      <c r="AL390" t="s">
        <v>73</v>
      </c>
      <c r="AM390" t="s">
        <v>74</v>
      </c>
      <c r="AN390" t="s">
        <v>153</v>
      </c>
      <c r="AO390" t="s">
        <v>271</v>
      </c>
      <c r="AP390" t="s">
        <v>369</v>
      </c>
      <c r="AQ390" t="s">
        <v>163</v>
      </c>
      <c r="AR390" t="s">
        <v>204</v>
      </c>
      <c r="AS390" t="s">
        <v>69</v>
      </c>
      <c r="AT390" t="s">
        <v>151</v>
      </c>
      <c r="AU390" t="s">
        <v>152</v>
      </c>
      <c r="AV390" t="s">
        <v>73</v>
      </c>
      <c r="AW390" t="s">
        <v>327</v>
      </c>
      <c r="AX390" t="s">
        <v>780</v>
      </c>
      <c r="AY390" t="s">
        <v>2620</v>
      </c>
    </row>
    <row r="391" spans="1:51" hidden="1" x14ac:dyDescent="0.3">
      <c r="A391" t="s">
        <v>2621</v>
      </c>
      <c r="B391" t="s">
        <v>2622</v>
      </c>
      <c r="C391" s="1" t="str">
        <f t="shared" si="61"/>
        <v>21:0868</v>
      </c>
      <c r="D391" s="1" t="str">
        <f t="shared" si="62"/>
        <v>21:0245</v>
      </c>
      <c r="E391" t="s">
        <v>199</v>
      </c>
      <c r="F391" t="s">
        <v>2623</v>
      </c>
      <c r="H391">
        <v>75.5168891</v>
      </c>
      <c r="I391">
        <v>-97.963019799999998</v>
      </c>
      <c r="J391" s="1" t="str">
        <f t="shared" si="63"/>
        <v>NGR bulk stream sediment</v>
      </c>
      <c r="K391" s="1" t="str">
        <f t="shared" si="64"/>
        <v>-230 mesh (63 µm) (Bathurst Is., 1996)</v>
      </c>
      <c r="L391">
        <v>16</v>
      </c>
      <c r="M391" t="s">
        <v>1511</v>
      </c>
      <c r="N391">
        <v>390</v>
      </c>
      <c r="O391">
        <v>1</v>
      </c>
      <c r="P391" t="s">
        <v>60</v>
      </c>
      <c r="Q391" t="s">
        <v>56</v>
      </c>
      <c r="R391" t="s">
        <v>265</v>
      </c>
      <c r="S391" t="s">
        <v>1130</v>
      </c>
      <c r="T391" t="s">
        <v>227</v>
      </c>
      <c r="U391" t="s">
        <v>91</v>
      </c>
      <c r="V391" t="s">
        <v>63</v>
      </c>
      <c r="W391" t="s">
        <v>393</v>
      </c>
      <c r="X391" t="s">
        <v>60</v>
      </c>
      <c r="Y391" t="s">
        <v>752</v>
      </c>
      <c r="Z391" t="s">
        <v>75</v>
      </c>
      <c r="AA391" t="s">
        <v>64</v>
      </c>
      <c r="AB391" t="s">
        <v>56</v>
      </c>
      <c r="AC391" t="s">
        <v>91</v>
      </c>
      <c r="AD391" t="s">
        <v>584</v>
      </c>
      <c r="AE391" t="s">
        <v>143</v>
      </c>
      <c r="AF391" t="s">
        <v>61</v>
      </c>
      <c r="AG391" t="s">
        <v>167</v>
      </c>
      <c r="AH391" t="s">
        <v>100</v>
      </c>
      <c r="AI391" t="s">
        <v>70</v>
      </c>
      <c r="AJ391" t="s">
        <v>1435</v>
      </c>
      <c r="AK391" t="s">
        <v>72</v>
      </c>
      <c r="AL391" t="s">
        <v>73</v>
      </c>
      <c r="AM391" t="s">
        <v>721</v>
      </c>
      <c r="AN391" t="s">
        <v>580</v>
      </c>
      <c r="AO391" t="s">
        <v>64</v>
      </c>
      <c r="AP391" t="s">
        <v>209</v>
      </c>
      <c r="AQ391" t="s">
        <v>357</v>
      </c>
      <c r="AR391" t="s">
        <v>170</v>
      </c>
      <c r="AS391" t="s">
        <v>160</v>
      </c>
      <c r="AT391" t="s">
        <v>93</v>
      </c>
      <c r="AU391" t="s">
        <v>488</v>
      </c>
      <c r="AV391" t="s">
        <v>175</v>
      </c>
      <c r="AW391" t="s">
        <v>126</v>
      </c>
      <c r="AX391" t="s">
        <v>232</v>
      </c>
      <c r="AY391" t="s">
        <v>2624</v>
      </c>
    </row>
    <row r="392" spans="1:51" hidden="1" x14ac:dyDescent="0.3">
      <c r="A392" t="s">
        <v>2625</v>
      </c>
      <c r="B392" t="s">
        <v>2626</v>
      </c>
      <c r="C392" s="1" t="str">
        <f t="shared" si="61"/>
        <v>21:0868</v>
      </c>
      <c r="D392" s="1" t="str">
        <f t="shared" si="62"/>
        <v>21:0245</v>
      </c>
      <c r="E392" t="s">
        <v>2627</v>
      </c>
      <c r="F392" t="s">
        <v>2628</v>
      </c>
      <c r="H392">
        <v>75.535382600000005</v>
      </c>
      <c r="I392">
        <v>-98.003081100000003</v>
      </c>
      <c r="J392" s="1" t="str">
        <f t="shared" si="63"/>
        <v>NGR bulk stream sediment</v>
      </c>
      <c r="K392" s="1" t="str">
        <f t="shared" si="64"/>
        <v>-230 mesh (63 µm) (Bathurst Is., 1996)</v>
      </c>
      <c r="L392">
        <v>16</v>
      </c>
      <c r="M392" t="s">
        <v>1518</v>
      </c>
      <c r="N392">
        <v>391</v>
      </c>
      <c r="O392">
        <v>1</v>
      </c>
      <c r="P392" t="s">
        <v>89</v>
      </c>
      <c r="Q392" t="s">
        <v>56</v>
      </c>
      <c r="R392" t="s">
        <v>242</v>
      </c>
      <c r="S392" t="s">
        <v>341</v>
      </c>
      <c r="T392" t="s">
        <v>75</v>
      </c>
      <c r="U392" t="s">
        <v>91</v>
      </c>
      <c r="V392" t="s">
        <v>63</v>
      </c>
      <c r="W392" t="s">
        <v>172</v>
      </c>
      <c r="X392" t="s">
        <v>60</v>
      </c>
      <c r="Y392" t="s">
        <v>2629</v>
      </c>
      <c r="Z392" t="s">
        <v>254</v>
      </c>
      <c r="AA392" t="s">
        <v>64</v>
      </c>
      <c r="AB392" t="s">
        <v>56</v>
      </c>
      <c r="AC392" t="s">
        <v>64</v>
      </c>
      <c r="AD392" t="s">
        <v>322</v>
      </c>
      <c r="AE392" t="s">
        <v>143</v>
      </c>
      <c r="AF392" t="s">
        <v>772</v>
      </c>
      <c r="AG392" t="s">
        <v>479</v>
      </c>
      <c r="AH392" t="s">
        <v>275</v>
      </c>
      <c r="AI392" t="s">
        <v>70</v>
      </c>
      <c r="AJ392" t="s">
        <v>1435</v>
      </c>
      <c r="AK392" t="s">
        <v>72</v>
      </c>
      <c r="AL392" t="s">
        <v>73</v>
      </c>
      <c r="AM392" t="s">
        <v>718</v>
      </c>
      <c r="AN392" t="s">
        <v>580</v>
      </c>
      <c r="AO392" t="s">
        <v>64</v>
      </c>
      <c r="AP392" t="s">
        <v>192</v>
      </c>
      <c r="AQ392" t="s">
        <v>80</v>
      </c>
      <c r="AR392" t="s">
        <v>192</v>
      </c>
      <c r="AS392" t="s">
        <v>274</v>
      </c>
      <c r="AT392" t="s">
        <v>146</v>
      </c>
      <c r="AU392" t="s">
        <v>81</v>
      </c>
      <c r="AV392" t="s">
        <v>230</v>
      </c>
      <c r="AW392" t="s">
        <v>91</v>
      </c>
      <c r="AX392" t="s">
        <v>371</v>
      </c>
      <c r="AY392" t="s">
        <v>1747</v>
      </c>
    </row>
    <row r="393" spans="1:51" hidden="1" x14ac:dyDescent="0.3">
      <c r="A393" t="s">
        <v>2630</v>
      </c>
      <c r="B393" t="s">
        <v>2631</v>
      </c>
      <c r="C393" s="1" t="str">
        <f t="shared" si="61"/>
        <v>21:0868</v>
      </c>
      <c r="D393" s="1" t="str">
        <f t="shared" si="62"/>
        <v>21:0245</v>
      </c>
      <c r="E393" t="s">
        <v>2632</v>
      </c>
      <c r="F393" t="s">
        <v>2633</v>
      </c>
      <c r="H393">
        <v>75.501779900000002</v>
      </c>
      <c r="I393">
        <v>-98.078457099999994</v>
      </c>
      <c r="J393" s="1" t="str">
        <f t="shared" si="63"/>
        <v>NGR bulk stream sediment</v>
      </c>
      <c r="K393" s="1" t="str">
        <f t="shared" si="64"/>
        <v>-230 mesh (63 µm) (Bathurst Is., 1996)</v>
      </c>
      <c r="L393">
        <v>16</v>
      </c>
      <c r="M393" t="s">
        <v>1524</v>
      </c>
      <c r="N393">
        <v>392</v>
      </c>
      <c r="O393">
        <v>1</v>
      </c>
      <c r="P393" t="s">
        <v>89</v>
      </c>
      <c r="Q393" t="s">
        <v>56</v>
      </c>
      <c r="R393" t="s">
        <v>176</v>
      </c>
      <c r="S393" t="s">
        <v>206</v>
      </c>
      <c r="T393" t="s">
        <v>555</v>
      </c>
      <c r="U393" t="s">
        <v>105</v>
      </c>
      <c r="V393" t="s">
        <v>60</v>
      </c>
      <c r="W393" t="s">
        <v>69</v>
      </c>
      <c r="X393" t="s">
        <v>64</v>
      </c>
      <c r="Y393" t="s">
        <v>417</v>
      </c>
      <c r="Z393" t="s">
        <v>60</v>
      </c>
      <c r="AA393" t="s">
        <v>64</v>
      </c>
      <c r="AB393" t="s">
        <v>56</v>
      </c>
      <c r="AC393" t="s">
        <v>64</v>
      </c>
      <c r="AD393" t="s">
        <v>793</v>
      </c>
      <c r="AE393" t="s">
        <v>143</v>
      </c>
      <c r="AF393" t="s">
        <v>163</v>
      </c>
      <c r="AG393" t="s">
        <v>144</v>
      </c>
      <c r="AH393" t="s">
        <v>189</v>
      </c>
      <c r="AI393" t="s">
        <v>70</v>
      </c>
      <c r="AJ393" t="s">
        <v>1435</v>
      </c>
      <c r="AK393" t="s">
        <v>72</v>
      </c>
      <c r="AL393" t="s">
        <v>73</v>
      </c>
      <c r="AM393" t="s">
        <v>580</v>
      </c>
      <c r="AN393" t="s">
        <v>151</v>
      </c>
      <c r="AO393" t="s">
        <v>64</v>
      </c>
      <c r="AP393" t="s">
        <v>369</v>
      </c>
      <c r="AQ393" t="s">
        <v>514</v>
      </c>
      <c r="AR393" t="s">
        <v>254</v>
      </c>
      <c r="AS393" t="s">
        <v>63</v>
      </c>
      <c r="AT393" t="s">
        <v>271</v>
      </c>
      <c r="AU393" t="s">
        <v>167</v>
      </c>
      <c r="AV393" t="s">
        <v>73</v>
      </c>
      <c r="AW393" t="s">
        <v>175</v>
      </c>
      <c r="AX393" t="s">
        <v>353</v>
      </c>
      <c r="AY393" t="s">
        <v>2306</v>
      </c>
    </row>
    <row r="394" spans="1:51" hidden="1" x14ac:dyDescent="0.3">
      <c r="A394" t="s">
        <v>2634</v>
      </c>
      <c r="B394" t="s">
        <v>2635</v>
      </c>
      <c r="C394" s="1" t="str">
        <f t="shared" si="61"/>
        <v>21:0868</v>
      </c>
      <c r="D394" s="1" t="str">
        <f t="shared" si="62"/>
        <v>21:0245</v>
      </c>
      <c r="E394" t="s">
        <v>2636</v>
      </c>
      <c r="F394" t="s">
        <v>2637</v>
      </c>
      <c r="H394">
        <v>75.5053944</v>
      </c>
      <c r="I394">
        <v>-98.123837100000003</v>
      </c>
      <c r="J394" s="1" t="str">
        <f t="shared" si="63"/>
        <v>NGR bulk stream sediment</v>
      </c>
      <c r="K394" s="1" t="str">
        <f t="shared" si="64"/>
        <v>-230 mesh (63 µm) (Bathurst Is., 1996)</v>
      </c>
      <c r="L394">
        <v>16</v>
      </c>
      <c r="M394" t="s">
        <v>1537</v>
      </c>
      <c r="N394">
        <v>393</v>
      </c>
      <c r="O394">
        <v>1</v>
      </c>
      <c r="P394" t="s">
        <v>60</v>
      </c>
      <c r="Q394" t="s">
        <v>56</v>
      </c>
      <c r="R394" t="s">
        <v>169</v>
      </c>
      <c r="S394" t="s">
        <v>581</v>
      </c>
      <c r="T394" t="s">
        <v>718</v>
      </c>
      <c r="U394" t="s">
        <v>288</v>
      </c>
      <c r="V394" t="s">
        <v>76</v>
      </c>
      <c r="W394" t="s">
        <v>78</v>
      </c>
      <c r="X394" t="s">
        <v>91</v>
      </c>
      <c r="Y394" t="s">
        <v>2046</v>
      </c>
      <c r="Z394" t="s">
        <v>60</v>
      </c>
      <c r="AA394" t="s">
        <v>64</v>
      </c>
      <c r="AB394" t="s">
        <v>56</v>
      </c>
      <c r="AC394" t="s">
        <v>64</v>
      </c>
      <c r="AD394" t="s">
        <v>787</v>
      </c>
      <c r="AE394" t="s">
        <v>96</v>
      </c>
      <c r="AF394" t="s">
        <v>105</v>
      </c>
      <c r="AG394" t="s">
        <v>144</v>
      </c>
      <c r="AH394" t="s">
        <v>101</v>
      </c>
      <c r="AI394" t="s">
        <v>70</v>
      </c>
      <c r="AJ394" t="s">
        <v>1435</v>
      </c>
      <c r="AK394" t="s">
        <v>72</v>
      </c>
      <c r="AL394" t="s">
        <v>73</v>
      </c>
      <c r="AM394" t="s">
        <v>358</v>
      </c>
      <c r="AN394" t="s">
        <v>299</v>
      </c>
      <c r="AO394" t="s">
        <v>64</v>
      </c>
      <c r="AP394" t="s">
        <v>224</v>
      </c>
      <c r="AQ394" t="s">
        <v>75</v>
      </c>
      <c r="AR394" t="s">
        <v>57</v>
      </c>
      <c r="AS394" t="s">
        <v>185</v>
      </c>
      <c r="AT394" t="s">
        <v>212</v>
      </c>
      <c r="AU394" t="s">
        <v>167</v>
      </c>
      <c r="AV394" t="s">
        <v>73</v>
      </c>
      <c r="AW394" t="s">
        <v>230</v>
      </c>
      <c r="AX394" t="s">
        <v>297</v>
      </c>
      <c r="AY394" t="s">
        <v>2638</v>
      </c>
    </row>
    <row r="395" spans="1:51" hidden="1" x14ac:dyDescent="0.3">
      <c r="A395" t="s">
        <v>2639</v>
      </c>
      <c r="B395" t="s">
        <v>2640</v>
      </c>
      <c r="C395" s="1" t="str">
        <f t="shared" si="61"/>
        <v>21:0868</v>
      </c>
      <c r="D395" s="1" t="str">
        <f t="shared" si="62"/>
        <v>21:0245</v>
      </c>
      <c r="E395" t="s">
        <v>2641</v>
      </c>
      <c r="F395" t="s">
        <v>2642</v>
      </c>
      <c r="H395">
        <v>75.509205699999995</v>
      </c>
      <c r="I395">
        <v>-98.124363599999995</v>
      </c>
      <c r="J395" s="1" t="str">
        <f t="shared" si="63"/>
        <v>NGR bulk stream sediment</v>
      </c>
      <c r="K395" s="1" t="str">
        <f t="shared" si="64"/>
        <v>-230 mesh (63 µm) (Bathurst Is., 1996)</v>
      </c>
      <c r="L395">
        <v>16</v>
      </c>
      <c r="M395" t="s">
        <v>1543</v>
      </c>
      <c r="N395">
        <v>394</v>
      </c>
      <c r="O395">
        <v>1</v>
      </c>
      <c r="P395" t="s">
        <v>89</v>
      </c>
      <c r="Q395" t="s">
        <v>56</v>
      </c>
      <c r="R395" t="s">
        <v>207</v>
      </c>
      <c r="S395" t="s">
        <v>1327</v>
      </c>
      <c r="T395" t="s">
        <v>210</v>
      </c>
      <c r="U395" t="s">
        <v>99</v>
      </c>
      <c r="V395" t="s">
        <v>94</v>
      </c>
      <c r="W395" t="s">
        <v>114</v>
      </c>
      <c r="X395" t="s">
        <v>60</v>
      </c>
      <c r="Y395" t="s">
        <v>565</v>
      </c>
      <c r="Z395" t="s">
        <v>91</v>
      </c>
      <c r="AA395" t="s">
        <v>64</v>
      </c>
      <c r="AB395" t="s">
        <v>56</v>
      </c>
      <c r="AC395" t="s">
        <v>76</v>
      </c>
      <c r="AD395" t="s">
        <v>297</v>
      </c>
      <c r="AE395" t="s">
        <v>143</v>
      </c>
      <c r="AF395" t="s">
        <v>399</v>
      </c>
      <c r="AG395" t="s">
        <v>175</v>
      </c>
      <c r="AH395" t="s">
        <v>428</v>
      </c>
      <c r="AI395" t="s">
        <v>70</v>
      </c>
      <c r="AJ395" t="s">
        <v>1435</v>
      </c>
      <c r="AK395" t="s">
        <v>72</v>
      </c>
      <c r="AL395" t="s">
        <v>73</v>
      </c>
      <c r="AM395" t="s">
        <v>118</v>
      </c>
      <c r="AN395" t="s">
        <v>435</v>
      </c>
      <c r="AO395" t="s">
        <v>64</v>
      </c>
      <c r="AP395" t="s">
        <v>241</v>
      </c>
      <c r="AQ395" t="s">
        <v>336</v>
      </c>
      <c r="AR395" t="s">
        <v>204</v>
      </c>
      <c r="AS395" t="s">
        <v>254</v>
      </c>
      <c r="AT395" t="s">
        <v>299</v>
      </c>
      <c r="AU395" t="s">
        <v>230</v>
      </c>
      <c r="AV395" t="s">
        <v>73</v>
      </c>
      <c r="AW395" t="s">
        <v>153</v>
      </c>
      <c r="AX395" t="s">
        <v>566</v>
      </c>
      <c r="AY395" t="s">
        <v>2643</v>
      </c>
    </row>
    <row r="396" spans="1:51" hidden="1" x14ac:dyDescent="0.3">
      <c r="A396" t="s">
        <v>2644</v>
      </c>
      <c r="B396" t="s">
        <v>2645</v>
      </c>
      <c r="C396" s="1" t="str">
        <f t="shared" si="61"/>
        <v>21:0868</v>
      </c>
      <c r="D396" s="1" t="str">
        <f t="shared" si="62"/>
        <v>21:0245</v>
      </c>
      <c r="E396" t="s">
        <v>2646</v>
      </c>
      <c r="F396" t="s">
        <v>2647</v>
      </c>
      <c r="H396">
        <v>75.503503699999996</v>
      </c>
      <c r="I396">
        <v>-98.093096200000005</v>
      </c>
      <c r="J396" s="1" t="str">
        <f t="shared" si="63"/>
        <v>NGR bulk stream sediment</v>
      </c>
      <c r="K396" s="1" t="str">
        <f t="shared" si="64"/>
        <v>-230 mesh (63 µm) (Bathurst Is., 1996)</v>
      </c>
      <c r="L396">
        <v>16</v>
      </c>
      <c r="M396" t="s">
        <v>1549</v>
      </c>
      <c r="N396">
        <v>395</v>
      </c>
      <c r="O396">
        <v>1</v>
      </c>
      <c r="P396" t="s">
        <v>89</v>
      </c>
      <c r="Q396" t="s">
        <v>56</v>
      </c>
      <c r="R396" t="s">
        <v>176</v>
      </c>
      <c r="S396" t="s">
        <v>188</v>
      </c>
      <c r="T396" t="s">
        <v>98</v>
      </c>
      <c r="U396" t="s">
        <v>140</v>
      </c>
      <c r="V396" t="s">
        <v>271</v>
      </c>
      <c r="W396" t="s">
        <v>99</v>
      </c>
      <c r="X396" t="s">
        <v>64</v>
      </c>
      <c r="Y396" t="s">
        <v>232</v>
      </c>
      <c r="Z396" t="s">
        <v>60</v>
      </c>
      <c r="AA396" t="s">
        <v>64</v>
      </c>
      <c r="AB396" t="s">
        <v>56</v>
      </c>
      <c r="AC396" t="s">
        <v>64</v>
      </c>
      <c r="AD396" t="s">
        <v>142</v>
      </c>
      <c r="AE396" t="s">
        <v>143</v>
      </c>
      <c r="AF396" t="s">
        <v>1442</v>
      </c>
      <c r="AG396" t="s">
        <v>778</v>
      </c>
      <c r="AH396" t="s">
        <v>81</v>
      </c>
      <c r="AI396" t="s">
        <v>70</v>
      </c>
      <c r="AJ396" t="s">
        <v>1435</v>
      </c>
      <c r="AK396" t="s">
        <v>72</v>
      </c>
      <c r="AL396" t="s">
        <v>73</v>
      </c>
      <c r="AM396" t="s">
        <v>488</v>
      </c>
      <c r="AN396" t="s">
        <v>435</v>
      </c>
      <c r="AO396" t="s">
        <v>64</v>
      </c>
      <c r="AP396" t="s">
        <v>61</v>
      </c>
      <c r="AQ396" t="s">
        <v>94</v>
      </c>
      <c r="AR396" t="s">
        <v>150</v>
      </c>
      <c r="AS396" t="s">
        <v>56</v>
      </c>
      <c r="AT396" t="s">
        <v>258</v>
      </c>
      <c r="AU396" t="s">
        <v>167</v>
      </c>
      <c r="AV396" t="s">
        <v>73</v>
      </c>
      <c r="AW396" t="s">
        <v>175</v>
      </c>
      <c r="AX396" t="s">
        <v>353</v>
      </c>
      <c r="AY396" t="s">
        <v>2568</v>
      </c>
    </row>
    <row r="397" spans="1:51" hidden="1" x14ac:dyDescent="0.3">
      <c r="A397" t="s">
        <v>2648</v>
      </c>
      <c r="B397" t="s">
        <v>2649</v>
      </c>
      <c r="C397" s="1" t="str">
        <f t="shared" si="61"/>
        <v>21:0868</v>
      </c>
      <c r="D397" s="1" t="str">
        <f t="shared" si="62"/>
        <v>21:0245</v>
      </c>
      <c r="E397" t="s">
        <v>2650</v>
      </c>
      <c r="F397" t="s">
        <v>2651</v>
      </c>
      <c r="H397">
        <v>75.505422699999997</v>
      </c>
      <c r="I397">
        <v>-98.084029599999994</v>
      </c>
      <c r="J397" s="1" t="str">
        <f t="shared" si="63"/>
        <v>NGR bulk stream sediment</v>
      </c>
      <c r="K397" s="1" t="str">
        <f t="shared" si="64"/>
        <v>-230 mesh (63 µm) (Bathurst Is., 1996)</v>
      </c>
      <c r="L397">
        <v>16</v>
      </c>
      <c r="M397" t="s">
        <v>1557</v>
      </c>
      <c r="N397">
        <v>396</v>
      </c>
      <c r="O397">
        <v>1</v>
      </c>
      <c r="P397" t="s">
        <v>89</v>
      </c>
      <c r="Q397" t="s">
        <v>56</v>
      </c>
      <c r="R397" t="s">
        <v>151</v>
      </c>
      <c r="S397" t="s">
        <v>1448</v>
      </c>
      <c r="T397" t="s">
        <v>169</v>
      </c>
      <c r="U397" t="s">
        <v>99</v>
      </c>
      <c r="V397" t="s">
        <v>60</v>
      </c>
      <c r="W397" t="s">
        <v>204</v>
      </c>
      <c r="X397" t="s">
        <v>64</v>
      </c>
      <c r="Y397" t="s">
        <v>686</v>
      </c>
      <c r="Z397" t="s">
        <v>149</v>
      </c>
      <c r="AA397" t="s">
        <v>64</v>
      </c>
      <c r="AB397" t="s">
        <v>56</v>
      </c>
      <c r="AC397" t="s">
        <v>271</v>
      </c>
      <c r="AD397" t="s">
        <v>793</v>
      </c>
      <c r="AE397" t="s">
        <v>143</v>
      </c>
      <c r="AF397" t="s">
        <v>1442</v>
      </c>
      <c r="AG397" t="s">
        <v>778</v>
      </c>
      <c r="AH397" t="s">
        <v>60</v>
      </c>
      <c r="AI397" t="s">
        <v>70</v>
      </c>
      <c r="AJ397" t="s">
        <v>1435</v>
      </c>
      <c r="AK397" t="s">
        <v>72</v>
      </c>
      <c r="AL397" t="s">
        <v>73</v>
      </c>
      <c r="AM397" t="s">
        <v>82</v>
      </c>
      <c r="AN397" t="s">
        <v>151</v>
      </c>
      <c r="AO397" t="s">
        <v>64</v>
      </c>
      <c r="AP397" t="s">
        <v>369</v>
      </c>
      <c r="AQ397" t="s">
        <v>190</v>
      </c>
      <c r="AR397" t="s">
        <v>204</v>
      </c>
      <c r="AS397" t="s">
        <v>254</v>
      </c>
      <c r="AT397" t="s">
        <v>176</v>
      </c>
      <c r="AU397" t="s">
        <v>230</v>
      </c>
      <c r="AV397" t="s">
        <v>73</v>
      </c>
      <c r="AW397" t="s">
        <v>225</v>
      </c>
      <c r="AX397" t="s">
        <v>177</v>
      </c>
      <c r="AY397" t="s">
        <v>2652</v>
      </c>
    </row>
    <row r="398" spans="1:51" hidden="1" x14ac:dyDescent="0.3">
      <c r="A398" t="s">
        <v>2653</v>
      </c>
      <c r="B398" t="s">
        <v>2654</v>
      </c>
      <c r="C398" s="1" t="str">
        <f t="shared" si="61"/>
        <v>21:0868</v>
      </c>
      <c r="D398" s="1" t="str">
        <f t="shared" si="62"/>
        <v>21:0245</v>
      </c>
      <c r="E398" t="s">
        <v>216</v>
      </c>
      <c r="F398" t="s">
        <v>2655</v>
      </c>
      <c r="H398">
        <v>75.820816100000002</v>
      </c>
      <c r="I398">
        <v>-98.4975357</v>
      </c>
      <c r="J398" s="1" t="str">
        <f t="shared" si="63"/>
        <v>NGR bulk stream sediment</v>
      </c>
      <c r="K398" s="1" t="str">
        <f t="shared" si="64"/>
        <v>-230 mesh (63 µm) (Bathurst Is., 1996)</v>
      </c>
      <c r="L398">
        <v>17</v>
      </c>
      <c r="M398" t="s">
        <v>1432</v>
      </c>
      <c r="N398">
        <v>397</v>
      </c>
      <c r="O398">
        <v>7</v>
      </c>
      <c r="P398" t="s">
        <v>76</v>
      </c>
      <c r="Q398" t="s">
        <v>56</v>
      </c>
      <c r="R398" t="s">
        <v>82</v>
      </c>
      <c r="S398" t="s">
        <v>2656</v>
      </c>
      <c r="T398" t="s">
        <v>434</v>
      </c>
      <c r="U398" t="s">
        <v>118</v>
      </c>
      <c r="V398" t="s">
        <v>63</v>
      </c>
      <c r="W398" t="s">
        <v>298</v>
      </c>
      <c r="X398" t="s">
        <v>60</v>
      </c>
      <c r="Y398" t="s">
        <v>2629</v>
      </c>
      <c r="Z398" t="s">
        <v>94</v>
      </c>
      <c r="AA398" t="s">
        <v>64</v>
      </c>
      <c r="AB398" t="s">
        <v>56</v>
      </c>
      <c r="AC398" t="s">
        <v>113</v>
      </c>
      <c r="AD398" t="s">
        <v>174</v>
      </c>
      <c r="AE398" t="s">
        <v>143</v>
      </c>
      <c r="AF398" t="s">
        <v>505</v>
      </c>
      <c r="AG398" t="s">
        <v>327</v>
      </c>
      <c r="AH398" t="s">
        <v>485</v>
      </c>
      <c r="AI398" t="s">
        <v>70</v>
      </c>
      <c r="AJ398" t="s">
        <v>1435</v>
      </c>
      <c r="AK398" t="s">
        <v>72</v>
      </c>
      <c r="AL398" t="s">
        <v>73</v>
      </c>
      <c r="AM398" t="s">
        <v>444</v>
      </c>
      <c r="AN398" t="s">
        <v>91</v>
      </c>
      <c r="AO398" t="s">
        <v>64</v>
      </c>
      <c r="AP398" t="s">
        <v>2657</v>
      </c>
      <c r="AQ398" t="s">
        <v>288</v>
      </c>
      <c r="AR398" t="s">
        <v>312</v>
      </c>
      <c r="AS398" t="s">
        <v>140</v>
      </c>
      <c r="AT398" t="s">
        <v>76</v>
      </c>
      <c r="AU398" t="s">
        <v>271</v>
      </c>
      <c r="AV398" t="s">
        <v>152</v>
      </c>
      <c r="AW398" t="s">
        <v>125</v>
      </c>
      <c r="AX398" t="s">
        <v>558</v>
      </c>
      <c r="AY398" t="s">
        <v>2658</v>
      </c>
    </row>
    <row r="399" spans="1:51" hidden="1" x14ac:dyDescent="0.3">
      <c r="A399" t="s">
        <v>2659</v>
      </c>
      <c r="B399" t="s">
        <v>2660</v>
      </c>
      <c r="C399" s="1" t="str">
        <f t="shared" si="61"/>
        <v>21:0868</v>
      </c>
      <c r="D399" s="1" t="str">
        <f t="shared" si="62"/>
        <v>21:0245</v>
      </c>
      <c r="E399" t="s">
        <v>2661</v>
      </c>
      <c r="F399" t="s">
        <v>2662</v>
      </c>
      <c r="H399">
        <v>75.508000499999994</v>
      </c>
      <c r="I399">
        <v>-98.094718499999999</v>
      </c>
      <c r="J399" s="1" t="str">
        <f t="shared" si="63"/>
        <v>NGR bulk stream sediment</v>
      </c>
      <c r="K399" s="1" t="str">
        <f t="shared" si="64"/>
        <v>-230 mesh (63 µm) (Bathurst Is., 1996)</v>
      </c>
      <c r="L399">
        <v>17</v>
      </c>
      <c r="M399" t="s">
        <v>1441</v>
      </c>
      <c r="N399">
        <v>398</v>
      </c>
      <c r="O399">
        <v>1</v>
      </c>
      <c r="P399" t="s">
        <v>89</v>
      </c>
      <c r="Q399" t="s">
        <v>56</v>
      </c>
      <c r="R399" t="s">
        <v>173</v>
      </c>
      <c r="S399" t="s">
        <v>1124</v>
      </c>
      <c r="T399" t="s">
        <v>242</v>
      </c>
      <c r="U399" t="s">
        <v>149</v>
      </c>
      <c r="V399" t="s">
        <v>91</v>
      </c>
      <c r="W399" t="s">
        <v>210</v>
      </c>
      <c r="X399" t="s">
        <v>271</v>
      </c>
      <c r="Y399" t="s">
        <v>677</v>
      </c>
      <c r="Z399" t="s">
        <v>140</v>
      </c>
      <c r="AA399" t="s">
        <v>64</v>
      </c>
      <c r="AB399" t="s">
        <v>56</v>
      </c>
      <c r="AC399" t="s">
        <v>64</v>
      </c>
      <c r="AD399" t="s">
        <v>746</v>
      </c>
      <c r="AE399" t="s">
        <v>172</v>
      </c>
      <c r="AF399" t="s">
        <v>172</v>
      </c>
      <c r="AG399" t="s">
        <v>167</v>
      </c>
      <c r="AH399" t="s">
        <v>169</v>
      </c>
      <c r="AI399" t="s">
        <v>70</v>
      </c>
      <c r="AJ399" t="s">
        <v>1435</v>
      </c>
      <c r="AK399" t="s">
        <v>72</v>
      </c>
      <c r="AL399" t="s">
        <v>81</v>
      </c>
      <c r="AM399" t="s">
        <v>75</v>
      </c>
      <c r="AN399" t="s">
        <v>251</v>
      </c>
      <c r="AO399" t="s">
        <v>64</v>
      </c>
      <c r="AP399" t="s">
        <v>67</v>
      </c>
      <c r="AQ399" t="s">
        <v>382</v>
      </c>
      <c r="AR399" t="s">
        <v>370</v>
      </c>
      <c r="AS399" t="s">
        <v>80</v>
      </c>
      <c r="AT399" t="s">
        <v>313</v>
      </c>
      <c r="AU399" t="s">
        <v>271</v>
      </c>
      <c r="AV399" t="s">
        <v>230</v>
      </c>
      <c r="AW399" t="s">
        <v>169</v>
      </c>
      <c r="AX399" t="s">
        <v>591</v>
      </c>
      <c r="AY399" t="s">
        <v>2663</v>
      </c>
    </row>
    <row r="400" spans="1:51" hidden="1" x14ac:dyDescent="0.3">
      <c r="A400" t="s">
        <v>2664</v>
      </c>
      <c r="B400" t="s">
        <v>2665</v>
      </c>
      <c r="C400" s="1" t="str">
        <f t="shared" si="61"/>
        <v>21:0868</v>
      </c>
      <c r="D400" s="1" t="str">
        <f t="shared" si="62"/>
        <v>21:0245</v>
      </c>
      <c r="E400" t="s">
        <v>2666</v>
      </c>
      <c r="F400" t="s">
        <v>2667</v>
      </c>
      <c r="H400">
        <v>75.827790899999997</v>
      </c>
      <c r="I400">
        <v>-98.534323099999995</v>
      </c>
      <c r="J400" s="1" t="str">
        <f t="shared" si="63"/>
        <v>NGR bulk stream sediment</v>
      </c>
      <c r="K400" s="1" t="str">
        <f t="shared" si="64"/>
        <v>-230 mesh (63 µm) (Bathurst Is., 1996)</v>
      </c>
      <c r="L400">
        <v>17</v>
      </c>
      <c r="M400" t="s">
        <v>1454</v>
      </c>
      <c r="N400">
        <v>399</v>
      </c>
      <c r="O400">
        <v>1</v>
      </c>
      <c r="P400" t="s">
        <v>89</v>
      </c>
      <c r="Q400" t="s">
        <v>56</v>
      </c>
      <c r="R400" t="s">
        <v>82</v>
      </c>
      <c r="S400" t="s">
        <v>882</v>
      </c>
      <c r="T400" t="s">
        <v>282</v>
      </c>
      <c r="U400" t="s">
        <v>94</v>
      </c>
      <c r="V400" t="s">
        <v>94</v>
      </c>
      <c r="W400" t="s">
        <v>79</v>
      </c>
      <c r="X400" t="s">
        <v>60</v>
      </c>
      <c r="Y400" t="s">
        <v>296</v>
      </c>
      <c r="Z400" t="s">
        <v>94</v>
      </c>
      <c r="AA400" t="s">
        <v>64</v>
      </c>
      <c r="AB400" t="s">
        <v>56</v>
      </c>
      <c r="AC400" t="s">
        <v>113</v>
      </c>
      <c r="AD400" t="s">
        <v>174</v>
      </c>
      <c r="AE400" t="s">
        <v>143</v>
      </c>
      <c r="AF400" t="s">
        <v>229</v>
      </c>
      <c r="AG400" t="s">
        <v>125</v>
      </c>
      <c r="AH400" t="s">
        <v>168</v>
      </c>
      <c r="AI400" t="s">
        <v>70</v>
      </c>
      <c r="AJ400" t="s">
        <v>1435</v>
      </c>
      <c r="AK400" t="s">
        <v>72</v>
      </c>
      <c r="AL400" t="s">
        <v>174</v>
      </c>
      <c r="AM400" t="s">
        <v>718</v>
      </c>
      <c r="AN400" t="s">
        <v>126</v>
      </c>
      <c r="AO400" t="s">
        <v>64</v>
      </c>
      <c r="AP400" t="s">
        <v>2668</v>
      </c>
      <c r="AQ400" t="s">
        <v>288</v>
      </c>
      <c r="AR400" t="s">
        <v>324</v>
      </c>
      <c r="AS400" t="s">
        <v>140</v>
      </c>
      <c r="AT400" t="s">
        <v>76</v>
      </c>
      <c r="AU400" t="s">
        <v>130</v>
      </c>
      <c r="AV400" t="s">
        <v>73</v>
      </c>
      <c r="AW400" t="s">
        <v>125</v>
      </c>
      <c r="AX400" t="s">
        <v>301</v>
      </c>
      <c r="AY400" t="s">
        <v>2669</v>
      </c>
    </row>
    <row r="401" spans="1:51" hidden="1" x14ac:dyDescent="0.3">
      <c r="A401" t="s">
        <v>2670</v>
      </c>
      <c r="B401" t="s">
        <v>2671</v>
      </c>
      <c r="C401" s="1" t="str">
        <f t="shared" si="61"/>
        <v>21:0868</v>
      </c>
      <c r="D401" s="1" t="str">
        <f t="shared" si="62"/>
        <v>21:0245</v>
      </c>
      <c r="E401" t="s">
        <v>216</v>
      </c>
      <c r="F401" t="s">
        <v>2672</v>
      </c>
      <c r="H401">
        <v>75.820816100000002</v>
      </c>
      <c r="I401">
        <v>-98.4975357</v>
      </c>
      <c r="J401" s="1" t="str">
        <f t="shared" si="63"/>
        <v>NGR bulk stream sediment</v>
      </c>
      <c r="K401" s="1" t="str">
        <f t="shared" si="64"/>
        <v>-230 mesh (63 µm) (Bathurst Is., 1996)</v>
      </c>
      <c r="L401">
        <v>17</v>
      </c>
      <c r="M401" t="s">
        <v>1447</v>
      </c>
      <c r="N401">
        <v>400</v>
      </c>
      <c r="O401">
        <v>1</v>
      </c>
      <c r="P401" t="s">
        <v>89</v>
      </c>
      <c r="Q401" t="s">
        <v>56</v>
      </c>
      <c r="R401" t="s">
        <v>313</v>
      </c>
      <c r="S401" t="s">
        <v>1320</v>
      </c>
      <c r="T401" t="s">
        <v>168</v>
      </c>
      <c r="U401" t="s">
        <v>118</v>
      </c>
      <c r="V401" t="s">
        <v>94</v>
      </c>
      <c r="W401" t="s">
        <v>210</v>
      </c>
      <c r="X401" t="s">
        <v>60</v>
      </c>
      <c r="Y401" t="s">
        <v>327</v>
      </c>
      <c r="Z401" t="s">
        <v>118</v>
      </c>
      <c r="AA401" t="s">
        <v>64</v>
      </c>
      <c r="AB401" t="s">
        <v>56</v>
      </c>
      <c r="AC401" t="s">
        <v>113</v>
      </c>
      <c r="AD401" t="s">
        <v>2178</v>
      </c>
      <c r="AE401" t="s">
        <v>143</v>
      </c>
      <c r="AF401" t="s">
        <v>79</v>
      </c>
      <c r="AG401" t="s">
        <v>327</v>
      </c>
      <c r="AH401" t="s">
        <v>94</v>
      </c>
      <c r="AI401" t="s">
        <v>70</v>
      </c>
      <c r="AJ401" t="s">
        <v>1435</v>
      </c>
      <c r="AK401" t="s">
        <v>72</v>
      </c>
      <c r="AL401" t="s">
        <v>73</v>
      </c>
      <c r="AM401" t="s">
        <v>444</v>
      </c>
      <c r="AN401" t="s">
        <v>151</v>
      </c>
      <c r="AO401" t="s">
        <v>64</v>
      </c>
      <c r="AP401" t="s">
        <v>779</v>
      </c>
      <c r="AQ401" t="s">
        <v>288</v>
      </c>
      <c r="AR401" t="s">
        <v>312</v>
      </c>
      <c r="AS401" t="s">
        <v>105</v>
      </c>
      <c r="AT401" t="s">
        <v>251</v>
      </c>
      <c r="AU401" t="s">
        <v>271</v>
      </c>
      <c r="AV401" t="s">
        <v>152</v>
      </c>
      <c r="AW401" t="s">
        <v>176</v>
      </c>
      <c r="AX401" t="s">
        <v>568</v>
      </c>
      <c r="AY401" t="s">
        <v>80</v>
      </c>
    </row>
    <row r="402" spans="1:51" hidden="1" x14ac:dyDescent="0.3">
      <c r="A402" t="s">
        <v>2673</v>
      </c>
      <c r="B402" t="s">
        <v>2674</v>
      </c>
      <c r="C402" s="1" t="str">
        <f t="shared" si="61"/>
        <v>21:0868</v>
      </c>
      <c r="D402" s="1" t="str">
        <f t="shared" si="62"/>
        <v>21:0245</v>
      </c>
      <c r="E402" t="s">
        <v>236</v>
      </c>
      <c r="F402" t="s">
        <v>2675</v>
      </c>
      <c r="H402">
        <v>75.800206299999999</v>
      </c>
      <c r="I402">
        <v>-98.658100500000003</v>
      </c>
      <c r="J402" s="1" t="str">
        <f t="shared" si="63"/>
        <v>NGR bulk stream sediment</v>
      </c>
      <c r="K402" s="1" t="str">
        <f t="shared" si="64"/>
        <v>-230 mesh (63 µm) (Bathurst Is., 1996)</v>
      </c>
      <c r="L402">
        <v>17</v>
      </c>
      <c r="M402" t="s">
        <v>1460</v>
      </c>
      <c r="N402">
        <v>401</v>
      </c>
      <c r="O402">
        <v>1</v>
      </c>
      <c r="P402" t="s">
        <v>89</v>
      </c>
      <c r="Q402" t="s">
        <v>56</v>
      </c>
      <c r="R402" t="s">
        <v>282</v>
      </c>
      <c r="S402" t="s">
        <v>2656</v>
      </c>
      <c r="T402" t="s">
        <v>467</v>
      </c>
      <c r="U402" t="s">
        <v>60</v>
      </c>
      <c r="V402" t="s">
        <v>63</v>
      </c>
      <c r="W402" t="s">
        <v>370</v>
      </c>
      <c r="X402" t="s">
        <v>91</v>
      </c>
      <c r="Y402" t="s">
        <v>2676</v>
      </c>
      <c r="Z402" t="s">
        <v>63</v>
      </c>
      <c r="AA402" t="s">
        <v>64</v>
      </c>
      <c r="AB402" t="s">
        <v>56</v>
      </c>
      <c r="AC402" t="s">
        <v>113</v>
      </c>
      <c r="AD402" t="s">
        <v>582</v>
      </c>
      <c r="AE402" t="s">
        <v>343</v>
      </c>
      <c r="AF402" t="s">
        <v>447</v>
      </c>
      <c r="AG402" t="s">
        <v>212</v>
      </c>
      <c r="AH402" t="s">
        <v>377</v>
      </c>
      <c r="AI402" t="s">
        <v>70</v>
      </c>
      <c r="AJ402" t="s">
        <v>1435</v>
      </c>
      <c r="AK402" t="s">
        <v>72</v>
      </c>
      <c r="AL402" t="s">
        <v>488</v>
      </c>
      <c r="AM402" t="s">
        <v>826</v>
      </c>
      <c r="AN402" t="s">
        <v>592</v>
      </c>
      <c r="AO402" t="s">
        <v>64</v>
      </c>
      <c r="AP402" t="s">
        <v>2677</v>
      </c>
      <c r="AQ402" t="s">
        <v>325</v>
      </c>
      <c r="AR402" t="s">
        <v>312</v>
      </c>
      <c r="AS402" t="s">
        <v>204</v>
      </c>
      <c r="AT402" t="s">
        <v>118</v>
      </c>
      <c r="AU402" t="s">
        <v>488</v>
      </c>
      <c r="AV402" t="s">
        <v>81</v>
      </c>
      <c r="AW402" t="s">
        <v>126</v>
      </c>
      <c r="AX402" t="s">
        <v>417</v>
      </c>
      <c r="AY402" t="s">
        <v>2678</v>
      </c>
    </row>
    <row r="403" spans="1:51" hidden="1" x14ac:dyDescent="0.3">
      <c r="A403" t="s">
        <v>2679</v>
      </c>
      <c r="B403" t="s">
        <v>2680</v>
      </c>
      <c r="C403" s="1" t="str">
        <f t="shared" si="61"/>
        <v>21:0868</v>
      </c>
      <c r="D403" s="1" t="str">
        <f t="shared" si="62"/>
        <v>21:0245</v>
      </c>
      <c r="E403" t="s">
        <v>2681</v>
      </c>
      <c r="F403" t="s">
        <v>2682</v>
      </c>
      <c r="H403">
        <v>75.809543899999994</v>
      </c>
      <c r="I403">
        <v>-98.719785299999998</v>
      </c>
      <c r="J403" s="1" t="str">
        <f t="shared" si="63"/>
        <v>NGR bulk stream sediment</v>
      </c>
      <c r="K403" s="1" t="str">
        <f t="shared" si="64"/>
        <v>-230 mesh (63 µm) (Bathurst Is., 1996)</v>
      </c>
      <c r="L403">
        <v>17</v>
      </c>
      <c r="M403" t="s">
        <v>1466</v>
      </c>
      <c r="N403">
        <v>402</v>
      </c>
      <c r="O403">
        <v>1</v>
      </c>
      <c r="P403" t="s">
        <v>91</v>
      </c>
      <c r="Q403" t="s">
        <v>56</v>
      </c>
      <c r="R403" t="s">
        <v>146</v>
      </c>
      <c r="S403" t="s">
        <v>90</v>
      </c>
      <c r="T403" t="s">
        <v>146</v>
      </c>
      <c r="U403" t="s">
        <v>76</v>
      </c>
      <c r="V403" t="s">
        <v>118</v>
      </c>
      <c r="W403" t="s">
        <v>524</v>
      </c>
      <c r="X403" t="s">
        <v>60</v>
      </c>
      <c r="Y403" t="s">
        <v>2683</v>
      </c>
      <c r="Z403" t="s">
        <v>113</v>
      </c>
      <c r="AA403" t="s">
        <v>64</v>
      </c>
      <c r="AB403" t="s">
        <v>56</v>
      </c>
      <c r="AC403" t="s">
        <v>94</v>
      </c>
      <c r="AD403" t="s">
        <v>132</v>
      </c>
      <c r="AE403" t="s">
        <v>143</v>
      </c>
      <c r="AF403" t="s">
        <v>848</v>
      </c>
      <c r="AG403" t="s">
        <v>435</v>
      </c>
      <c r="AH403" t="s">
        <v>428</v>
      </c>
      <c r="AI403" t="s">
        <v>70</v>
      </c>
      <c r="AJ403" t="s">
        <v>1435</v>
      </c>
      <c r="AK403" t="s">
        <v>72</v>
      </c>
      <c r="AL403" t="s">
        <v>73</v>
      </c>
      <c r="AM403" t="s">
        <v>403</v>
      </c>
      <c r="AN403" t="s">
        <v>176</v>
      </c>
      <c r="AO403" t="s">
        <v>64</v>
      </c>
      <c r="AP403" t="s">
        <v>2684</v>
      </c>
      <c r="AQ403" t="s">
        <v>103</v>
      </c>
      <c r="AR403" t="s">
        <v>524</v>
      </c>
      <c r="AS403" t="s">
        <v>336</v>
      </c>
      <c r="AT403" t="s">
        <v>169</v>
      </c>
      <c r="AU403" t="s">
        <v>130</v>
      </c>
      <c r="AV403" t="s">
        <v>152</v>
      </c>
      <c r="AW403" t="s">
        <v>125</v>
      </c>
      <c r="AX403" t="s">
        <v>177</v>
      </c>
      <c r="AY403" t="s">
        <v>1947</v>
      </c>
    </row>
    <row r="404" spans="1:51" hidden="1" x14ac:dyDescent="0.3">
      <c r="A404" t="s">
        <v>2685</v>
      </c>
      <c r="B404" t="s">
        <v>2686</v>
      </c>
      <c r="C404" s="1" t="str">
        <f t="shared" si="61"/>
        <v>21:0868</v>
      </c>
      <c r="D404" s="1" t="str">
        <f t="shared" si="62"/>
        <v>21:0245</v>
      </c>
      <c r="E404" t="s">
        <v>2687</v>
      </c>
      <c r="F404" t="s">
        <v>2688</v>
      </c>
      <c r="H404">
        <v>75.804306400000002</v>
      </c>
      <c r="I404">
        <v>-98.807486299999994</v>
      </c>
      <c r="J404" s="1" t="str">
        <f t="shared" si="63"/>
        <v>NGR bulk stream sediment</v>
      </c>
      <c r="K404" s="1" t="str">
        <f t="shared" si="64"/>
        <v>-230 mesh (63 µm) (Bathurst Is., 1996)</v>
      </c>
      <c r="L404">
        <v>17</v>
      </c>
      <c r="M404" t="s">
        <v>1474</v>
      </c>
      <c r="N404">
        <v>403</v>
      </c>
      <c r="O404">
        <v>1</v>
      </c>
      <c r="P404" t="s">
        <v>76</v>
      </c>
      <c r="Q404" t="s">
        <v>56</v>
      </c>
      <c r="R404" t="s">
        <v>428</v>
      </c>
      <c r="S404" t="s">
        <v>882</v>
      </c>
      <c r="T404" t="s">
        <v>313</v>
      </c>
      <c r="U404" t="s">
        <v>76</v>
      </c>
      <c r="V404" t="s">
        <v>94</v>
      </c>
      <c r="W404" t="s">
        <v>79</v>
      </c>
      <c r="X404" t="s">
        <v>60</v>
      </c>
      <c r="Y404" t="s">
        <v>327</v>
      </c>
      <c r="Z404" t="s">
        <v>185</v>
      </c>
      <c r="AA404" t="s">
        <v>64</v>
      </c>
      <c r="AB404" t="s">
        <v>56</v>
      </c>
      <c r="AC404" t="s">
        <v>94</v>
      </c>
      <c r="AD404" t="s">
        <v>2517</v>
      </c>
      <c r="AE404" t="s">
        <v>143</v>
      </c>
      <c r="AF404" t="s">
        <v>436</v>
      </c>
      <c r="AG404" t="s">
        <v>225</v>
      </c>
      <c r="AH404" t="s">
        <v>485</v>
      </c>
      <c r="AI404" t="s">
        <v>70</v>
      </c>
      <c r="AJ404" t="s">
        <v>1435</v>
      </c>
      <c r="AK404" t="s">
        <v>72</v>
      </c>
      <c r="AL404" t="s">
        <v>130</v>
      </c>
      <c r="AM404" t="s">
        <v>129</v>
      </c>
      <c r="AN404" t="s">
        <v>299</v>
      </c>
      <c r="AO404" t="s">
        <v>64</v>
      </c>
      <c r="AP404" t="s">
        <v>540</v>
      </c>
      <c r="AQ404" t="s">
        <v>80</v>
      </c>
      <c r="AR404" t="s">
        <v>192</v>
      </c>
      <c r="AS404" t="s">
        <v>336</v>
      </c>
      <c r="AT404" t="s">
        <v>256</v>
      </c>
      <c r="AU404" t="s">
        <v>130</v>
      </c>
      <c r="AV404" t="s">
        <v>73</v>
      </c>
      <c r="AW404" t="s">
        <v>435</v>
      </c>
      <c r="AX404" t="s">
        <v>531</v>
      </c>
      <c r="AY404" t="s">
        <v>1912</v>
      </c>
    </row>
    <row r="405" spans="1:51" hidden="1" x14ac:dyDescent="0.3">
      <c r="A405" t="s">
        <v>2689</v>
      </c>
      <c r="B405" t="s">
        <v>2690</v>
      </c>
      <c r="C405" s="1" t="str">
        <f t="shared" si="61"/>
        <v>21:0868</v>
      </c>
      <c r="D405" s="1" t="str">
        <f t="shared" si="62"/>
        <v>21:0245</v>
      </c>
      <c r="E405" t="s">
        <v>2687</v>
      </c>
      <c r="F405" t="s">
        <v>2691</v>
      </c>
      <c r="H405">
        <v>75.804306400000002</v>
      </c>
      <c r="I405">
        <v>-98.807486299999994</v>
      </c>
      <c r="J405" s="1" t="str">
        <f t="shared" si="63"/>
        <v>NGR bulk stream sediment</v>
      </c>
      <c r="K405" s="1" t="str">
        <f t="shared" si="64"/>
        <v>-230 mesh (63 µm) (Bathurst Is., 1996)</v>
      </c>
      <c r="L405">
        <v>17</v>
      </c>
      <c r="M405" t="s">
        <v>1479</v>
      </c>
      <c r="N405">
        <v>404</v>
      </c>
      <c r="O405">
        <v>1</v>
      </c>
      <c r="P405" t="s">
        <v>76</v>
      </c>
      <c r="Q405" t="s">
        <v>56</v>
      </c>
      <c r="R405" t="s">
        <v>265</v>
      </c>
      <c r="S405" t="s">
        <v>1404</v>
      </c>
      <c r="T405" t="s">
        <v>218</v>
      </c>
      <c r="U405" t="s">
        <v>76</v>
      </c>
      <c r="V405" t="s">
        <v>94</v>
      </c>
      <c r="W405" t="s">
        <v>67</v>
      </c>
      <c r="X405" t="s">
        <v>60</v>
      </c>
      <c r="Y405" t="s">
        <v>770</v>
      </c>
      <c r="Z405" t="s">
        <v>185</v>
      </c>
      <c r="AA405" t="s">
        <v>64</v>
      </c>
      <c r="AB405" t="s">
        <v>56</v>
      </c>
      <c r="AC405" t="s">
        <v>118</v>
      </c>
      <c r="AD405" t="s">
        <v>675</v>
      </c>
      <c r="AE405" t="s">
        <v>143</v>
      </c>
      <c r="AF405" t="s">
        <v>505</v>
      </c>
      <c r="AG405" t="s">
        <v>327</v>
      </c>
      <c r="AH405" t="s">
        <v>485</v>
      </c>
      <c r="AI405" t="s">
        <v>70</v>
      </c>
      <c r="AJ405" t="s">
        <v>1435</v>
      </c>
      <c r="AK405" t="s">
        <v>72</v>
      </c>
      <c r="AL405" t="s">
        <v>130</v>
      </c>
      <c r="AM405" t="s">
        <v>721</v>
      </c>
      <c r="AN405" t="s">
        <v>592</v>
      </c>
      <c r="AO405" t="s">
        <v>64</v>
      </c>
      <c r="AP405" t="s">
        <v>2692</v>
      </c>
      <c r="AQ405" t="s">
        <v>311</v>
      </c>
      <c r="AR405" t="s">
        <v>61</v>
      </c>
      <c r="AS405" t="s">
        <v>274</v>
      </c>
      <c r="AT405" t="s">
        <v>93</v>
      </c>
      <c r="AU405" t="s">
        <v>81</v>
      </c>
      <c r="AV405" t="s">
        <v>230</v>
      </c>
      <c r="AW405" t="s">
        <v>435</v>
      </c>
      <c r="AX405" t="s">
        <v>850</v>
      </c>
      <c r="AY405" t="s">
        <v>1506</v>
      </c>
    </row>
    <row r="406" spans="1:51" hidden="1" x14ac:dyDescent="0.3">
      <c r="A406" t="s">
        <v>2693</v>
      </c>
      <c r="B406" t="s">
        <v>2694</v>
      </c>
      <c r="C406" s="1" t="str">
        <f t="shared" si="61"/>
        <v>21:0868</v>
      </c>
      <c r="D406" s="1" t="str">
        <f t="shared" si="62"/>
        <v>21:0245</v>
      </c>
      <c r="E406" t="s">
        <v>2695</v>
      </c>
      <c r="F406" t="s">
        <v>2696</v>
      </c>
      <c r="H406">
        <v>75.808058799999998</v>
      </c>
      <c r="I406">
        <v>-98.815475199999995</v>
      </c>
      <c r="J406" s="1" t="str">
        <f t="shared" si="63"/>
        <v>NGR bulk stream sediment</v>
      </c>
      <c r="K406" s="1" t="str">
        <f t="shared" si="64"/>
        <v>-230 mesh (63 µm) (Bathurst Is., 1996)</v>
      </c>
      <c r="L406">
        <v>17</v>
      </c>
      <c r="M406" t="s">
        <v>1485</v>
      </c>
      <c r="N406">
        <v>405</v>
      </c>
      <c r="O406">
        <v>1</v>
      </c>
      <c r="P406" t="s">
        <v>94</v>
      </c>
      <c r="Q406" t="s">
        <v>56</v>
      </c>
      <c r="R406" t="s">
        <v>75</v>
      </c>
      <c r="S406" t="s">
        <v>2697</v>
      </c>
      <c r="T406" t="s">
        <v>514</v>
      </c>
      <c r="U406" t="s">
        <v>94</v>
      </c>
      <c r="V406" t="s">
        <v>150</v>
      </c>
      <c r="W406" t="s">
        <v>772</v>
      </c>
      <c r="X406" t="s">
        <v>91</v>
      </c>
      <c r="Y406" t="s">
        <v>621</v>
      </c>
      <c r="Z406" t="s">
        <v>63</v>
      </c>
      <c r="AA406" t="s">
        <v>64</v>
      </c>
      <c r="AB406" t="s">
        <v>56</v>
      </c>
      <c r="AC406" t="s">
        <v>75</v>
      </c>
      <c r="AD406" t="s">
        <v>2178</v>
      </c>
      <c r="AE406" t="s">
        <v>143</v>
      </c>
      <c r="AF406" t="s">
        <v>188</v>
      </c>
      <c r="AG406" t="s">
        <v>194</v>
      </c>
      <c r="AH406" t="s">
        <v>270</v>
      </c>
      <c r="AI406" t="s">
        <v>70</v>
      </c>
      <c r="AJ406" t="s">
        <v>1435</v>
      </c>
      <c r="AK406" t="s">
        <v>72</v>
      </c>
      <c r="AL406" t="s">
        <v>73</v>
      </c>
      <c r="AM406" t="s">
        <v>467</v>
      </c>
      <c r="AN406" t="s">
        <v>68</v>
      </c>
      <c r="AO406" t="s">
        <v>64</v>
      </c>
      <c r="AP406" t="s">
        <v>2698</v>
      </c>
      <c r="AQ406" t="s">
        <v>311</v>
      </c>
      <c r="AR406" t="s">
        <v>229</v>
      </c>
      <c r="AS406" t="s">
        <v>171</v>
      </c>
      <c r="AT406" t="s">
        <v>93</v>
      </c>
      <c r="AU406" t="s">
        <v>81</v>
      </c>
      <c r="AV406" t="s">
        <v>230</v>
      </c>
      <c r="AW406" t="s">
        <v>435</v>
      </c>
      <c r="AX406" t="s">
        <v>405</v>
      </c>
      <c r="AY406" t="s">
        <v>2699</v>
      </c>
    </row>
    <row r="407" spans="1:51" hidden="1" x14ac:dyDescent="0.3">
      <c r="A407" t="s">
        <v>2700</v>
      </c>
      <c r="B407" t="s">
        <v>2701</v>
      </c>
      <c r="C407" s="1" t="str">
        <f t="shared" si="61"/>
        <v>21:0868</v>
      </c>
      <c r="D407" s="1" t="str">
        <f t="shared" si="62"/>
        <v>21:0245</v>
      </c>
      <c r="E407" t="s">
        <v>2702</v>
      </c>
      <c r="F407" t="s">
        <v>2703</v>
      </c>
      <c r="H407">
        <v>75.855518099999998</v>
      </c>
      <c r="I407">
        <v>-98.760025900000002</v>
      </c>
      <c r="J407" s="1" t="str">
        <f t="shared" si="63"/>
        <v>NGR bulk stream sediment</v>
      </c>
      <c r="K407" s="1" t="str">
        <f t="shared" si="64"/>
        <v>-230 mesh (63 µm) (Bathurst Is., 1996)</v>
      </c>
      <c r="L407">
        <v>17</v>
      </c>
      <c r="M407" t="s">
        <v>1492</v>
      </c>
      <c r="N407">
        <v>406</v>
      </c>
      <c r="O407">
        <v>1</v>
      </c>
      <c r="P407" t="s">
        <v>89</v>
      </c>
      <c r="Q407" t="s">
        <v>56</v>
      </c>
      <c r="R407" t="s">
        <v>218</v>
      </c>
      <c r="S407" t="s">
        <v>1320</v>
      </c>
      <c r="T407" t="s">
        <v>238</v>
      </c>
      <c r="U407" t="s">
        <v>118</v>
      </c>
      <c r="V407" t="s">
        <v>63</v>
      </c>
      <c r="W407" t="s">
        <v>97</v>
      </c>
      <c r="X407" t="s">
        <v>60</v>
      </c>
      <c r="Y407" t="s">
        <v>60</v>
      </c>
      <c r="Z407" t="s">
        <v>150</v>
      </c>
      <c r="AA407" t="s">
        <v>64</v>
      </c>
      <c r="AB407" t="s">
        <v>56</v>
      </c>
      <c r="AC407" t="s">
        <v>69</v>
      </c>
      <c r="AD407" t="s">
        <v>132</v>
      </c>
      <c r="AE407" t="s">
        <v>143</v>
      </c>
      <c r="AF407" t="s">
        <v>351</v>
      </c>
      <c r="AG407" t="s">
        <v>258</v>
      </c>
      <c r="AH407" t="s">
        <v>434</v>
      </c>
      <c r="AI407" t="s">
        <v>70</v>
      </c>
      <c r="AJ407" t="s">
        <v>1435</v>
      </c>
      <c r="AK407" t="s">
        <v>72</v>
      </c>
      <c r="AL407" t="s">
        <v>81</v>
      </c>
      <c r="AM407" t="s">
        <v>475</v>
      </c>
      <c r="AN407" t="s">
        <v>145</v>
      </c>
      <c r="AO407" t="s">
        <v>64</v>
      </c>
      <c r="AP407" t="s">
        <v>148</v>
      </c>
      <c r="AQ407" t="s">
        <v>356</v>
      </c>
      <c r="AR407" t="s">
        <v>624</v>
      </c>
      <c r="AS407" t="s">
        <v>103</v>
      </c>
      <c r="AT407" t="s">
        <v>82</v>
      </c>
      <c r="AU407" t="s">
        <v>488</v>
      </c>
      <c r="AV407" t="s">
        <v>230</v>
      </c>
      <c r="AW407" t="s">
        <v>358</v>
      </c>
      <c r="AX407" t="s">
        <v>383</v>
      </c>
      <c r="AY407" t="s">
        <v>2704</v>
      </c>
    </row>
    <row r="408" spans="1:51" hidden="1" x14ac:dyDescent="0.3">
      <c r="A408" t="s">
        <v>2705</v>
      </c>
      <c r="B408" t="s">
        <v>2706</v>
      </c>
      <c r="C408" s="1" t="str">
        <f t="shared" si="61"/>
        <v>21:0868</v>
      </c>
      <c r="D408" s="1" t="str">
        <f t="shared" si="62"/>
        <v>21:0245</v>
      </c>
      <c r="E408" t="s">
        <v>2707</v>
      </c>
      <c r="F408" t="s">
        <v>2708</v>
      </c>
      <c r="H408">
        <v>75.849013400000004</v>
      </c>
      <c r="I408">
        <v>-98.752878600000003</v>
      </c>
      <c r="J408" s="1" t="str">
        <f t="shared" si="63"/>
        <v>NGR bulk stream sediment</v>
      </c>
      <c r="K408" s="1" t="str">
        <f t="shared" si="64"/>
        <v>-230 mesh (63 µm) (Bathurst Is., 1996)</v>
      </c>
      <c r="L408">
        <v>17</v>
      </c>
      <c r="M408" t="s">
        <v>1498</v>
      </c>
      <c r="N408">
        <v>407</v>
      </c>
      <c r="O408">
        <v>1</v>
      </c>
      <c r="P408" t="s">
        <v>89</v>
      </c>
      <c r="Q408" t="s">
        <v>56</v>
      </c>
      <c r="R408" t="s">
        <v>146</v>
      </c>
      <c r="S408" t="s">
        <v>912</v>
      </c>
      <c r="T408" t="s">
        <v>328</v>
      </c>
      <c r="U408" t="s">
        <v>91</v>
      </c>
      <c r="V408" t="s">
        <v>118</v>
      </c>
      <c r="W408" t="s">
        <v>289</v>
      </c>
      <c r="X408" t="s">
        <v>60</v>
      </c>
      <c r="Y408" t="s">
        <v>1550</v>
      </c>
      <c r="Z408" t="s">
        <v>75</v>
      </c>
      <c r="AA408" t="s">
        <v>64</v>
      </c>
      <c r="AB408" t="s">
        <v>56</v>
      </c>
      <c r="AC408" t="s">
        <v>185</v>
      </c>
      <c r="AD408" t="s">
        <v>2709</v>
      </c>
      <c r="AE408" t="s">
        <v>286</v>
      </c>
      <c r="AF408" t="s">
        <v>221</v>
      </c>
      <c r="AG408" t="s">
        <v>258</v>
      </c>
      <c r="AH408" t="s">
        <v>207</v>
      </c>
      <c r="AI408" t="s">
        <v>70</v>
      </c>
      <c r="AJ408" t="s">
        <v>1435</v>
      </c>
      <c r="AK408" t="s">
        <v>72</v>
      </c>
      <c r="AL408" t="s">
        <v>73</v>
      </c>
      <c r="AM408" t="s">
        <v>467</v>
      </c>
      <c r="AN408" t="s">
        <v>173</v>
      </c>
      <c r="AO408" t="s">
        <v>64</v>
      </c>
      <c r="AP408" t="s">
        <v>1014</v>
      </c>
      <c r="AQ408" t="s">
        <v>288</v>
      </c>
      <c r="AR408" t="s">
        <v>170</v>
      </c>
      <c r="AS408" t="s">
        <v>160</v>
      </c>
      <c r="AT408" t="s">
        <v>76</v>
      </c>
      <c r="AU408" t="s">
        <v>81</v>
      </c>
      <c r="AV408" t="s">
        <v>152</v>
      </c>
      <c r="AW408" t="s">
        <v>299</v>
      </c>
      <c r="AX408" t="s">
        <v>479</v>
      </c>
      <c r="AY408" t="s">
        <v>2710</v>
      </c>
    </row>
    <row r="409" spans="1:51" hidden="1" x14ac:dyDescent="0.3">
      <c r="A409" t="s">
        <v>2711</v>
      </c>
      <c r="B409" t="s">
        <v>2712</v>
      </c>
      <c r="C409" s="1" t="str">
        <f t="shared" si="61"/>
        <v>21:0868</v>
      </c>
      <c r="D409" s="1" t="str">
        <f t="shared" si="62"/>
        <v>21:0245</v>
      </c>
      <c r="E409" t="s">
        <v>2713</v>
      </c>
      <c r="F409" t="s">
        <v>2714</v>
      </c>
      <c r="H409">
        <v>75.849586099999996</v>
      </c>
      <c r="I409">
        <v>-98.735132699999994</v>
      </c>
      <c r="J409" s="1" t="str">
        <f t="shared" si="63"/>
        <v>NGR bulk stream sediment</v>
      </c>
      <c r="K409" s="1" t="str">
        <f t="shared" si="64"/>
        <v>-230 mesh (63 µm) (Bathurst Is., 1996)</v>
      </c>
      <c r="L409">
        <v>17</v>
      </c>
      <c r="M409" t="s">
        <v>1504</v>
      </c>
      <c r="N409">
        <v>408</v>
      </c>
      <c r="O409">
        <v>1</v>
      </c>
      <c r="P409" t="s">
        <v>89</v>
      </c>
      <c r="Q409" t="s">
        <v>56</v>
      </c>
      <c r="R409" t="s">
        <v>251</v>
      </c>
      <c r="S409" t="s">
        <v>1404</v>
      </c>
      <c r="T409" t="s">
        <v>118</v>
      </c>
      <c r="U409" t="s">
        <v>91</v>
      </c>
      <c r="V409" t="s">
        <v>118</v>
      </c>
      <c r="W409" t="s">
        <v>393</v>
      </c>
      <c r="X409" t="s">
        <v>60</v>
      </c>
      <c r="Y409" t="s">
        <v>1007</v>
      </c>
      <c r="Z409" t="s">
        <v>113</v>
      </c>
      <c r="AA409" t="s">
        <v>64</v>
      </c>
      <c r="AB409" t="s">
        <v>56</v>
      </c>
      <c r="AC409" t="s">
        <v>94</v>
      </c>
      <c r="AD409" t="s">
        <v>120</v>
      </c>
      <c r="AE409" t="s">
        <v>143</v>
      </c>
      <c r="AF409" t="s">
        <v>210</v>
      </c>
      <c r="AG409" t="s">
        <v>174</v>
      </c>
      <c r="AH409" t="s">
        <v>194</v>
      </c>
      <c r="AI409" t="s">
        <v>70</v>
      </c>
      <c r="AJ409" t="s">
        <v>1435</v>
      </c>
      <c r="AK409" t="s">
        <v>72</v>
      </c>
      <c r="AL409" t="s">
        <v>73</v>
      </c>
      <c r="AM409" t="s">
        <v>377</v>
      </c>
      <c r="AN409" t="s">
        <v>60</v>
      </c>
      <c r="AO409" t="s">
        <v>64</v>
      </c>
      <c r="AP409" t="s">
        <v>438</v>
      </c>
      <c r="AQ409" t="s">
        <v>80</v>
      </c>
      <c r="AR409" t="s">
        <v>97</v>
      </c>
      <c r="AS409" t="s">
        <v>171</v>
      </c>
      <c r="AT409" t="s">
        <v>242</v>
      </c>
      <c r="AU409" t="s">
        <v>130</v>
      </c>
      <c r="AV409" t="s">
        <v>152</v>
      </c>
      <c r="AW409" t="s">
        <v>176</v>
      </c>
      <c r="AX409" t="s">
        <v>177</v>
      </c>
      <c r="AY409" t="s">
        <v>2715</v>
      </c>
    </row>
    <row r="410" spans="1:51" hidden="1" x14ac:dyDescent="0.3">
      <c r="A410" t="s">
        <v>2716</v>
      </c>
      <c r="B410" t="s">
        <v>2717</v>
      </c>
      <c r="C410" s="1" t="str">
        <f t="shared" si="61"/>
        <v>21:0868</v>
      </c>
      <c r="D410" s="1" t="str">
        <f t="shared" si="62"/>
        <v>21:0245</v>
      </c>
      <c r="E410" t="s">
        <v>2718</v>
      </c>
      <c r="F410" t="s">
        <v>2719</v>
      </c>
      <c r="H410">
        <v>75.832401399999995</v>
      </c>
      <c r="I410">
        <v>-98.708069399999999</v>
      </c>
      <c r="J410" s="1" t="str">
        <f t="shared" si="63"/>
        <v>NGR bulk stream sediment</v>
      </c>
      <c r="K410" s="1" t="str">
        <f t="shared" si="64"/>
        <v>-230 mesh (63 µm) (Bathurst Is., 1996)</v>
      </c>
      <c r="L410">
        <v>17</v>
      </c>
      <c r="M410" t="s">
        <v>1511</v>
      </c>
      <c r="N410">
        <v>409</v>
      </c>
      <c r="O410">
        <v>1</v>
      </c>
      <c r="P410" t="s">
        <v>89</v>
      </c>
      <c r="Q410" t="s">
        <v>56</v>
      </c>
      <c r="R410" t="s">
        <v>282</v>
      </c>
      <c r="S410" t="s">
        <v>252</v>
      </c>
      <c r="T410" t="s">
        <v>265</v>
      </c>
      <c r="U410" t="s">
        <v>118</v>
      </c>
      <c r="V410" t="s">
        <v>118</v>
      </c>
      <c r="W410" t="s">
        <v>166</v>
      </c>
      <c r="X410" t="s">
        <v>60</v>
      </c>
      <c r="Y410" t="s">
        <v>2243</v>
      </c>
      <c r="Z410" t="s">
        <v>150</v>
      </c>
      <c r="AA410" t="s">
        <v>64</v>
      </c>
      <c r="AB410" t="s">
        <v>56</v>
      </c>
      <c r="AC410" t="s">
        <v>185</v>
      </c>
      <c r="AD410" t="s">
        <v>640</v>
      </c>
      <c r="AE410" t="s">
        <v>143</v>
      </c>
      <c r="AF410" t="s">
        <v>209</v>
      </c>
      <c r="AG410" t="s">
        <v>101</v>
      </c>
      <c r="AH410" t="s">
        <v>194</v>
      </c>
      <c r="AI410" t="s">
        <v>70</v>
      </c>
      <c r="AJ410" t="s">
        <v>1435</v>
      </c>
      <c r="AK410" t="s">
        <v>72</v>
      </c>
      <c r="AL410" t="s">
        <v>73</v>
      </c>
      <c r="AM410" t="s">
        <v>131</v>
      </c>
      <c r="AN410" t="s">
        <v>145</v>
      </c>
      <c r="AO410" t="s">
        <v>64</v>
      </c>
      <c r="AP410" t="s">
        <v>659</v>
      </c>
      <c r="AQ410" t="s">
        <v>274</v>
      </c>
      <c r="AR410" t="s">
        <v>524</v>
      </c>
      <c r="AS410" t="s">
        <v>149</v>
      </c>
      <c r="AT410" t="s">
        <v>592</v>
      </c>
      <c r="AU410" t="s">
        <v>271</v>
      </c>
      <c r="AV410" t="s">
        <v>152</v>
      </c>
      <c r="AW410" t="s">
        <v>125</v>
      </c>
      <c r="AX410" t="s">
        <v>301</v>
      </c>
      <c r="AY410" t="s">
        <v>2720</v>
      </c>
    </row>
    <row r="411" spans="1:51" hidden="1" x14ac:dyDescent="0.3">
      <c r="A411" t="s">
        <v>2721</v>
      </c>
      <c r="B411" t="s">
        <v>2722</v>
      </c>
      <c r="C411" s="1" t="str">
        <f t="shared" si="61"/>
        <v>21:0868</v>
      </c>
      <c r="D411" s="1" t="str">
        <f t="shared" si="62"/>
        <v>21:0245</v>
      </c>
      <c r="E411" t="s">
        <v>2723</v>
      </c>
      <c r="F411" t="s">
        <v>2724</v>
      </c>
      <c r="H411">
        <v>75.829017100000002</v>
      </c>
      <c r="I411">
        <v>-98.682376300000001</v>
      </c>
      <c r="J411" s="1" t="str">
        <f t="shared" si="63"/>
        <v>NGR bulk stream sediment</v>
      </c>
      <c r="K411" s="1" t="str">
        <f t="shared" si="64"/>
        <v>-230 mesh (63 µm) (Bathurst Is., 1996)</v>
      </c>
      <c r="L411">
        <v>17</v>
      </c>
      <c r="M411" t="s">
        <v>1518</v>
      </c>
      <c r="N411">
        <v>410</v>
      </c>
      <c r="O411">
        <v>1</v>
      </c>
      <c r="P411" t="s">
        <v>89</v>
      </c>
      <c r="Q411" t="s">
        <v>56</v>
      </c>
      <c r="R411" t="s">
        <v>220</v>
      </c>
      <c r="S411" t="s">
        <v>899</v>
      </c>
      <c r="T411" t="s">
        <v>238</v>
      </c>
      <c r="U411" t="s">
        <v>254</v>
      </c>
      <c r="V411" t="s">
        <v>63</v>
      </c>
      <c r="W411" t="s">
        <v>67</v>
      </c>
      <c r="X411" t="s">
        <v>60</v>
      </c>
      <c r="Y411" t="s">
        <v>752</v>
      </c>
      <c r="Z411" t="s">
        <v>76</v>
      </c>
      <c r="AA411" t="s">
        <v>64</v>
      </c>
      <c r="AB411" t="s">
        <v>56</v>
      </c>
      <c r="AC411" t="s">
        <v>113</v>
      </c>
      <c r="AD411" t="s">
        <v>205</v>
      </c>
      <c r="AE411" t="s">
        <v>143</v>
      </c>
      <c r="AF411" t="s">
        <v>97</v>
      </c>
      <c r="AG411" t="s">
        <v>151</v>
      </c>
      <c r="AH411" t="s">
        <v>94</v>
      </c>
      <c r="AI411" t="s">
        <v>70</v>
      </c>
      <c r="AJ411" t="s">
        <v>1435</v>
      </c>
      <c r="AK411" t="s">
        <v>72</v>
      </c>
      <c r="AL411" t="s">
        <v>73</v>
      </c>
      <c r="AM411" t="s">
        <v>168</v>
      </c>
      <c r="AN411" t="s">
        <v>358</v>
      </c>
      <c r="AO411" t="s">
        <v>64</v>
      </c>
      <c r="AP411" t="s">
        <v>901</v>
      </c>
      <c r="AQ411" t="s">
        <v>357</v>
      </c>
      <c r="AR411" t="s">
        <v>104</v>
      </c>
      <c r="AS411" t="s">
        <v>55</v>
      </c>
      <c r="AT411" t="s">
        <v>592</v>
      </c>
      <c r="AU411" t="s">
        <v>271</v>
      </c>
      <c r="AV411" t="s">
        <v>152</v>
      </c>
      <c r="AW411" t="s">
        <v>60</v>
      </c>
      <c r="AX411" t="s">
        <v>967</v>
      </c>
      <c r="AY411" t="s">
        <v>2725</v>
      </c>
    </row>
    <row r="412" spans="1:51" hidden="1" x14ac:dyDescent="0.3">
      <c r="A412" t="s">
        <v>2726</v>
      </c>
      <c r="B412" t="s">
        <v>2727</v>
      </c>
      <c r="C412" s="1" t="str">
        <f t="shared" si="61"/>
        <v>21:0868</v>
      </c>
      <c r="D412" s="1" t="str">
        <f t="shared" si="62"/>
        <v>21:0245</v>
      </c>
      <c r="E412" t="s">
        <v>2728</v>
      </c>
      <c r="F412" t="s">
        <v>2729</v>
      </c>
      <c r="H412">
        <v>75.821368000000007</v>
      </c>
      <c r="I412">
        <v>-98.714728800000003</v>
      </c>
      <c r="J412" s="1" t="str">
        <f t="shared" si="63"/>
        <v>NGR bulk stream sediment</v>
      </c>
      <c r="K412" s="1" t="str">
        <f t="shared" si="64"/>
        <v>-230 mesh (63 µm) (Bathurst Is., 1996)</v>
      </c>
      <c r="L412">
        <v>17</v>
      </c>
      <c r="M412" t="s">
        <v>1524</v>
      </c>
      <c r="N412">
        <v>411</v>
      </c>
      <c r="O412">
        <v>1</v>
      </c>
      <c r="P412" t="s">
        <v>89</v>
      </c>
      <c r="Q412" t="s">
        <v>56</v>
      </c>
      <c r="R412" t="s">
        <v>63</v>
      </c>
      <c r="S412" t="s">
        <v>899</v>
      </c>
      <c r="T412" t="s">
        <v>309</v>
      </c>
      <c r="U412" t="s">
        <v>113</v>
      </c>
      <c r="V412" t="s">
        <v>94</v>
      </c>
      <c r="W412" t="s">
        <v>298</v>
      </c>
      <c r="X412" t="s">
        <v>60</v>
      </c>
      <c r="Y412" t="s">
        <v>2140</v>
      </c>
      <c r="Z412" t="s">
        <v>94</v>
      </c>
      <c r="AA412" t="s">
        <v>64</v>
      </c>
      <c r="AB412" t="s">
        <v>56</v>
      </c>
      <c r="AC412" t="s">
        <v>63</v>
      </c>
      <c r="AD412" t="s">
        <v>950</v>
      </c>
      <c r="AE412" t="s">
        <v>143</v>
      </c>
      <c r="AF412" t="s">
        <v>210</v>
      </c>
      <c r="AG412" t="s">
        <v>251</v>
      </c>
      <c r="AH412" t="s">
        <v>194</v>
      </c>
      <c r="AI412" t="s">
        <v>70</v>
      </c>
      <c r="AJ412" t="s">
        <v>1435</v>
      </c>
      <c r="AK412" t="s">
        <v>72</v>
      </c>
      <c r="AL412" t="s">
        <v>73</v>
      </c>
      <c r="AM412" t="s">
        <v>207</v>
      </c>
      <c r="AN412" t="s">
        <v>299</v>
      </c>
      <c r="AO412" t="s">
        <v>64</v>
      </c>
      <c r="AP412" t="s">
        <v>2730</v>
      </c>
      <c r="AQ412" t="s">
        <v>103</v>
      </c>
      <c r="AR412" t="s">
        <v>524</v>
      </c>
      <c r="AS412" t="s">
        <v>57</v>
      </c>
      <c r="AT412" t="s">
        <v>123</v>
      </c>
      <c r="AU412" t="s">
        <v>271</v>
      </c>
      <c r="AV412" t="s">
        <v>175</v>
      </c>
      <c r="AW412" t="s">
        <v>60</v>
      </c>
      <c r="AX412" t="s">
        <v>1434</v>
      </c>
      <c r="AY412" t="s">
        <v>2731</v>
      </c>
    </row>
    <row r="413" spans="1:51" hidden="1" x14ac:dyDescent="0.3">
      <c r="A413" t="s">
        <v>2732</v>
      </c>
      <c r="B413" t="s">
        <v>2733</v>
      </c>
      <c r="C413" s="1" t="str">
        <f t="shared" si="61"/>
        <v>21:0868</v>
      </c>
      <c r="D413" s="1" t="str">
        <f>HYPERLINK("http://geochem.nrcan.gc.ca/cdogs/content/svy/svy_e.htm", "")</f>
        <v/>
      </c>
      <c r="G413" s="1" t="str">
        <f>HYPERLINK("http://geochem.nrcan.gc.ca/cdogs/content/cr_/cr_00311_e.htm", "311")</f>
        <v>311</v>
      </c>
      <c r="J413" t="s">
        <v>1529</v>
      </c>
      <c r="K413" t="s">
        <v>1530</v>
      </c>
      <c r="L413">
        <v>17</v>
      </c>
      <c r="M413" t="s">
        <v>1531</v>
      </c>
      <c r="N413">
        <v>412</v>
      </c>
      <c r="O413">
        <v>8</v>
      </c>
      <c r="P413" t="s">
        <v>76</v>
      </c>
      <c r="Q413" t="s">
        <v>56</v>
      </c>
      <c r="R413" t="s">
        <v>103</v>
      </c>
      <c r="S413" t="s">
        <v>364</v>
      </c>
      <c r="T413" t="s">
        <v>75</v>
      </c>
      <c r="U413" t="s">
        <v>64</v>
      </c>
      <c r="V413" t="s">
        <v>69</v>
      </c>
      <c r="W413" t="s">
        <v>229</v>
      </c>
      <c r="X413" t="s">
        <v>75</v>
      </c>
      <c r="Y413" t="s">
        <v>2734</v>
      </c>
      <c r="Z413" t="s">
        <v>150</v>
      </c>
      <c r="AA413" t="s">
        <v>64</v>
      </c>
      <c r="AB413" t="s">
        <v>56</v>
      </c>
      <c r="AC413" t="s">
        <v>64</v>
      </c>
      <c r="AD413" t="s">
        <v>65</v>
      </c>
      <c r="AE413" t="s">
        <v>143</v>
      </c>
      <c r="AF413" t="s">
        <v>694</v>
      </c>
      <c r="AG413" t="s">
        <v>174</v>
      </c>
      <c r="AH413" t="s">
        <v>99</v>
      </c>
      <c r="AI413" t="s">
        <v>70</v>
      </c>
      <c r="AJ413" t="s">
        <v>1435</v>
      </c>
      <c r="AK413" t="s">
        <v>72</v>
      </c>
      <c r="AL413" t="s">
        <v>327</v>
      </c>
      <c r="AM413" t="s">
        <v>55</v>
      </c>
      <c r="AN413" t="s">
        <v>82</v>
      </c>
      <c r="AO413" t="s">
        <v>118</v>
      </c>
      <c r="AP413" t="s">
        <v>2735</v>
      </c>
      <c r="AQ413" t="s">
        <v>524</v>
      </c>
      <c r="AR413" t="s">
        <v>436</v>
      </c>
      <c r="AS413" t="s">
        <v>311</v>
      </c>
      <c r="AT413" t="s">
        <v>220</v>
      </c>
      <c r="AU413" t="s">
        <v>189</v>
      </c>
      <c r="AV413" t="s">
        <v>73</v>
      </c>
      <c r="AW413" t="s">
        <v>242</v>
      </c>
      <c r="AX413" t="s">
        <v>508</v>
      </c>
      <c r="AY413" t="s">
        <v>2736</v>
      </c>
    </row>
    <row r="414" spans="1:51" hidden="1" x14ac:dyDescent="0.3">
      <c r="A414" t="s">
        <v>2737</v>
      </c>
      <c r="B414" t="s">
        <v>2738</v>
      </c>
      <c r="C414" s="1" t="str">
        <f t="shared" si="61"/>
        <v>21:0868</v>
      </c>
      <c r="D414" s="1" t="str">
        <f t="shared" ref="D414:D431" si="65">HYPERLINK("http://geochem.nrcan.gc.ca/cdogs/content/svy/svy210245_e.htm", "21:0245")</f>
        <v>21:0245</v>
      </c>
      <c r="E414" t="s">
        <v>2739</v>
      </c>
      <c r="F414" t="s">
        <v>2740</v>
      </c>
      <c r="H414">
        <v>75.823181099999999</v>
      </c>
      <c r="I414">
        <v>-98.724825199999998</v>
      </c>
      <c r="J414" s="1" t="str">
        <f t="shared" ref="J414:J431" si="66">HYPERLINK("http://geochem.nrcan.gc.ca/cdogs/content/kwd/kwd020030_e.htm", "NGR bulk stream sediment")</f>
        <v>NGR bulk stream sediment</v>
      </c>
      <c r="K414" s="1" t="str">
        <f t="shared" ref="K414:K431" si="67">HYPERLINK("http://geochem.nrcan.gc.ca/cdogs/content/kwd/kwd080098_e.htm", "-230 mesh (63 µm) (Bathurst Is., 1996)")</f>
        <v>-230 mesh (63 µm) (Bathurst Is., 1996)</v>
      </c>
      <c r="L414">
        <v>17</v>
      </c>
      <c r="M414" t="s">
        <v>1537</v>
      </c>
      <c r="N414">
        <v>413</v>
      </c>
      <c r="O414">
        <v>1</v>
      </c>
      <c r="P414" t="s">
        <v>89</v>
      </c>
      <c r="Q414" t="s">
        <v>56</v>
      </c>
      <c r="R414" t="s">
        <v>150</v>
      </c>
      <c r="S414" t="s">
        <v>2741</v>
      </c>
      <c r="T414" t="s">
        <v>354</v>
      </c>
      <c r="U414" t="s">
        <v>113</v>
      </c>
      <c r="V414" t="s">
        <v>185</v>
      </c>
      <c r="W414" t="s">
        <v>370</v>
      </c>
      <c r="X414" t="s">
        <v>91</v>
      </c>
      <c r="Y414" t="s">
        <v>2742</v>
      </c>
      <c r="Z414" t="s">
        <v>118</v>
      </c>
      <c r="AA414" t="s">
        <v>64</v>
      </c>
      <c r="AB414" t="s">
        <v>56</v>
      </c>
      <c r="AC414" t="s">
        <v>150</v>
      </c>
      <c r="AD414" t="s">
        <v>531</v>
      </c>
      <c r="AE414" t="s">
        <v>188</v>
      </c>
      <c r="AF414" t="s">
        <v>241</v>
      </c>
      <c r="AG414" t="s">
        <v>242</v>
      </c>
      <c r="AH414" t="s">
        <v>131</v>
      </c>
      <c r="AI414" t="s">
        <v>70</v>
      </c>
      <c r="AJ414" t="s">
        <v>1435</v>
      </c>
      <c r="AK414" t="s">
        <v>72</v>
      </c>
      <c r="AL414" t="s">
        <v>73</v>
      </c>
      <c r="AM414" t="s">
        <v>467</v>
      </c>
      <c r="AN414" t="s">
        <v>592</v>
      </c>
      <c r="AO414" t="s">
        <v>64</v>
      </c>
      <c r="AP414" t="s">
        <v>599</v>
      </c>
      <c r="AQ414" t="s">
        <v>80</v>
      </c>
      <c r="AR414" t="s">
        <v>223</v>
      </c>
      <c r="AS414" t="s">
        <v>160</v>
      </c>
      <c r="AT414" t="s">
        <v>256</v>
      </c>
      <c r="AU414" t="s">
        <v>488</v>
      </c>
      <c r="AV414" t="s">
        <v>230</v>
      </c>
      <c r="AW414" t="s">
        <v>125</v>
      </c>
      <c r="AX414" t="s">
        <v>301</v>
      </c>
      <c r="AY414" t="s">
        <v>2743</v>
      </c>
    </row>
    <row r="415" spans="1:51" hidden="1" x14ac:dyDescent="0.3">
      <c r="A415" t="s">
        <v>2744</v>
      </c>
      <c r="B415" t="s">
        <v>2745</v>
      </c>
      <c r="C415" s="1" t="str">
        <f t="shared" si="61"/>
        <v>21:0868</v>
      </c>
      <c r="D415" s="1" t="str">
        <f t="shared" si="65"/>
        <v>21:0245</v>
      </c>
      <c r="E415" t="s">
        <v>249</v>
      </c>
      <c r="F415" t="s">
        <v>2746</v>
      </c>
      <c r="H415">
        <v>75.834698399999994</v>
      </c>
      <c r="I415">
        <v>-98.655674700000006</v>
      </c>
      <c r="J415" s="1" t="str">
        <f t="shared" si="66"/>
        <v>NGR bulk stream sediment</v>
      </c>
      <c r="K415" s="1" t="str">
        <f t="shared" si="67"/>
        <v>-230 mesh (63 µm) (Bathurst Is., 1996)</v>
      </c>
      <c r="L415">
        <v>17</v>
      </c>
      <c r="M415" t="s">
        <v>1543</v>
      </c>
      <c r="N415">
        <v>414</v>
      </c>
      <c r="O415">
        <v>1</v>
      </c>
      <c r="P415" t="s">
        <v>89</v>
      </c>
      <c r="Q415" t="s">
        <v>56</v>
      </c>
      <c r="R415" t="s">
        <v>123</v>
      </c>
      <c r="S415" t="s">
        <v>219</v>
      </c>
      <c r="T415" t="s">
        <v>93</v>
      </c>
      <c r="U415" t="s">
        <v>76</v>
      </c>
      <c r="V415" t="s">
        <v>94</v>
      </c>
      <c r="W415" t="s">
        <v>79</v>
      </c>
      <c r="X415" t="s">
        <v>60</v>
      </c>
      <c r="Y415" t="s">
        <v>888</v>
      </c>
      <c r="Z415" t="s">
        <v>75</v>
      </c>
      <c r="AA415" t="s">
        <v>64</v>
      </c>
      <c r="AB415" t="s">
        <v>56</v>
      </c>
      <c r="AC415" t="s">
        <v>76</v>
      </c>
      <c r="AD415" t="s">
        <v>2747</v>
      </c>
      <c r="AE415" t="s">
        <v>143</v>
      </c>
      <c r="AF415" t="s">
        <v>414</v>
      </c>
      <c r="AG415" t="s">
        <v>258</v>
      </c>
      <c r="AH415" t="s">
        <v>309</v>
      </c>
      <c r="AI415" t="s">
        <v>70</v>
      </c>
      <c r="AJ415" t="s">
        <v>1435</v>
      </c>
      <c r="AK415" t="s">
        <v>72</v>
      </c>
      <c r="AL415" t="s">
        <v>258</v>
      </c>
      <c r="AM415" t="s">
        <v>326</v>
      </c>
      <c r="AN415" t="s">
        <v>231</v>
      </c>
      <c r="AO415" t="s">
        <v>64</v>
      </c>
      <c r="AP415" t="s">
        <v>221</v>
      </c>
      <c r="AQ415" t="s">
        <v>204</v>
      </c>
      <c r="AR415" t="s">
        <v>312</v>
      </c>
      <c r="AS415" t="s">
        <v>140</v>
      </c>
      <c r="AT415" t="s">
        <v>146</v>
      </c>
      <c r="AU415" t="s">
        <v>130</v>
      </c>
      <c r="AV415" t="s">
        <v>73</v>
      </c>
      <c r="AW415" t="s">
        <v>299</v>
      </c>
      <c r="AX415" t="s">
        <v>405</v>
      </c>
      <c r="AY415" t="s">
        <v>2748</v>
      </c>
    </row>
    <row r="416" spans="1:51" hidden="1" x14ac:dyDescent="0.3">
      <c r="A416" t="s">
        <v>2749</v>
      </c>
      <c r="B416" t="s">
        <v>2750</v>
      </c>
      <c r="C416" s="1" t="str">
        <f t="shared" si="61"/>
        <v>21:0868</v>
      </c>
      <c r="D416" s="1" t="str">
        <f t="shared" si="65"/>
        <v>21:0245</v>
      </c>
      <c r="E416" t="s">
        <v>263</v>
      </c>
      <c r="F416" t="s">
        <v>2751</v>
      </c>
      <c r="H416">
        <v>75.863003300000003</v>
      </c>
      <c r="I416">
        <v>-98.720031500000005</v>
      </c>
      <c r="J416" s="1" t="str">
        <f t="shared" si="66"/>
        <v>NGR bulk stream sediment</v>
      </c>
      <c r="K416" s="1" t="str">
        <f t="shared" si="67"/>
        <v>-230 mesh (63 µm) (Bathurst Is., 1996)</v>
      </c>
      <c r="L416">
        <v>17</v>
      </c>
      <c r="M416" t="s">
        <v>1549</v>
      </c>
      <c r="N416">
        <v>415</v>
      </c>
      <c r="O416">
        <v>1</v>
      </c>
      <c r="P416" t="s">
        <v>89</v>
      </c>
      <c r="Q416" t="s">
        <v>56</v>
      </c>
      <c r="R416" t="s">
        <v>251</v>
      </c>
      <c r="S416" t="s">
        <v>982</v>
      </c>
      <c r="T416" t="s">
        <v>242</v>
      </c>
      <c r="U416" t="s">
        <v>91</v>
      </c>
      <c r="V416" t="s">
        <v>118</v>
      </c>
      <c r="W416" t="s">
        <v>399</v>
      </c>
      <c r="X416" t="s">
        <v>60</v>
      </c>
      <c r="Y416" t="s">
        <v>141</v>
      </c>
      <c r="Z416" t="s">
        <v>63</v>
      </c>
      <c r="AA416" t="s">
        <v>64</v>
      </c>
      <c r="AB416" t="s">
        <v>56</v>
      </c>
      <c r="AC416" t="s">
        <v>118</v>
      </c>
      <c r="AD416" t="s">
        <v>2752</v>
      </c>
      <c r="AE416" t="s">
        <v>143</v>
      </c>
      <c r="AF416" t="s">
        <v>370</v>
      </c>
      <c r="AG416" t="s">
        <v>174</v>
      </c>
      <c r="AH416" t="s">
        <v>275</v>
      </c>
      <c r="AI416" t="s">
        <v>70</v>
      </c>
      <c r="AJ416" t="s">
        <v>1435</v>
      </c>
      <c r="AK416" t="s">
        <v>72</v>
      </c>
      <c r="AL416" t="s">
        <v>73</v>
      </c>
      <c r="AM416" t="s">
        <v>467</v>
      </c>
      <c r="AN416" t="s">
        <v>126</v>
      </c>
      <c r="AO416" t="s">
        <v>64</v>
      </c>
      <c r="AP416" t="s">
        <v>918</v>
      </c>
      <c r="AQ416" t="s">
        <v>80</v>
      </c>
      <c r="AR416" t="s">
        <v>223</v>
      </c>
      <c r="AS416" t="s">
        <v>274</v>
      </c>
      <c r="AT416" t="s">
        <v>251</v>
      </c>
      <c r="AU416" t="s">
        <v>271</v>
      </c>
      <c r="AV416" t="s">
        <v>175</v>
      </c>
      <c r="AW416" t="s">
        <v>125</v>
      </c>
      <c r="AX416" t="s">
        <v>177</v>
      </c>
      <c r="AY416" t="s">
        <v>2753</v>
      </c>
    </row>
    <row r="417" spans="1:51" hidden="1" x14ac:dyDescent="0.3">
      <c r="A417" t="s">
        <v>2754</v>
      </c>
      <c r="B417" t="s">
        <v>2755</v>
      </c>
      <c r="C417" s="1" t="str">
        <f t="shared" si="61"/>
        <v>21:0868</v>
      </c>
      <c r="D417" s="1" t="str">
        <f t="shared" si="65"/>
        <v>21:0245</v>
      </c>
      <c r="E417" t="s">
        <v>2756</v>
      </c>
      <c r="F417" t="s">
        <v>2757</v>
      </c>
      <c r="H417">
        <v>75.978587700000006</v>
      </c>
      <c r="I417">
        <v>-98.099005500000004</v>
      </c>
      <c r="J417" s="1" t="str">
        <f t="shared" si="66"/>
        <v>NGR bulk stream sediment</v>
      </c>
      <c r="K417" s="1" t="str">
        <f t="shared" si="67"/>
        <v>-230 mesh (63 µm) (Bathurst Is., 1996)</v>
      </c>
      <c r="L417">
        <v>17</v>
      </c>
      <c r="M417" t="s">
        <v>1557</v>
      </c>
      <c r="N417">
        <v>416</v>
      </c>
      <c r="O417">
        <v>1</v>
      </c>
      <c r="P417" t="s">
        <v>76</v>
      </c>
      <c r="Q417" t="s">
        <v>56</v>
      </c>
      <c r="R417" t="s">
        <v>467</v>
      </c>
      <c r="S417" t="s">
        <v>424</v>
      </c>
      <c r="T417" t="s">
        <v>98</v>
      </c>
      <c r="U417" t="s">
        <v>63</v>
      </c>
      <c r="V417" t="s">
        <v>185</v>
      </c>
      <c r="W417" t="s">
        <v>97</v>
      </c>
      <c r="X417" t="s">
        <v>91</v>
      </c>
      <c r="Y417" t="s">
        <v>2758</v>
      </c>
      <c r="Z417" t="s">
        <v>150</v>
      </c>
      <c r="AA417" t="s">
        <v>64</v>
      </c>
      <c r="AB417" t="s">
        <v>56</v>
      </c>
      <c r="AC417" t="s">
        <v>94</v>
      </c>
      <c r="AD417" t="s">
        <v>366</v>
      </c>
      <c r="AE417" t="s">
        <v>96</v>
      </c>
      <c r="AF417" t="s">
        <v>312</v>
      </c>
      <c r="AG417" t="s">
        <v>256</v>
      </c>
      <c r="AH417" t="s">
        <v>131</v>
      </c>
      <c r="AI417" t="s">
        <v>70</v>
      </c>
      <c r="AJ417" t="s">
        <v>1435</v>
      </c>
      <c r="AK417" t="s">
        <v>72</v>
      </c>
      <c r="AL417" t="s">
        <v>73</v>
      </c>
      <c r="AM417" t="s">
        <v>444</v>
      </c>
      <c r="AN417" t="s">
        <v>176</v>
      </c>
      <c r="AO417" t="s">
        <v>64</v>
      </c>
      <c r="AP417" t="s">
        <v>694</v>
      </c>
      <c r="AQ417" t="s">
        <v>103</v>
      </c>
      <c r="AR417" t="s">
        <v>210</v>
      </c>
      <c r="AS417" t="s">
        <v>55</v>
      </c>
      <c r="AT417" t="s">
        <v>147</v>
      </c>
      <c r="AU417" t="s">
        <v>174</v>
      </c>
      <c r="AV417" t="s">
        <v>230</v>
      </c>
      <c r="AW417" t="s">
        <v>327</v>
      </c>
      <c r="AX417" t="s">
        <v>205</v>
      </c>
      <c r="AY417" t="s">
        <v>2759</v>
      </c>
    </row>
    <row r="418" spans="1:51" hidden="1" x14ac:dyDescent="0.3">
      <c r="A418" t="s">
        <v>2760</v>
      </c>
      <c r="B418" t="s">
        <v>2761</v>
      </c>
      <c r="C418" s="1" t="str">
        <f t="shared" si="61"/>
        <v>21:0868</v>
      </c>
      <c r="D418" s="1" t="str">
        <f t="shared" si="65"/>
        <v>21:0245</v>
      </c>
      <c r="E418" t="s">
        <v>2762</v>
      </c>
      <c r="F418" t="s">
        <v>2763</v>
      </c>
      <c r="H418">
        <v>75.985295300000004</v>
      </c>
      <c r="I418">
        <v>-98.494757500000006</v>
      </c>
      <c r="J418" s="1" t="str">
        <f t="shared" si="66"/>
        <v>NGR bulk stream sediment</v>
      </c>
      <c r="K418" s="1" t="str">
        <f t="shared" si="67"/>
        <v>-230 mesh (63 µm) (Bathurst Is., 1996)</v>
      </c>
      <c r="L418">
        <v>18</v>
      </c>
      <c r="M418" t="s">
        <v>1432</v>
      </c>
      <c r="N418">
        <v>417</v>
      </c>
      <c r="O418">
        <v>7</v>
      </c>
      <c r="P418" t="s">
        <v>89</v>
      </c>
      <c r="Q418" t="s">
        <v>56</v>
      </c>
      <c r="R418" t="s">
        <v>94</v>
      </c>
      <c r="S418" t="s">
        <v>201</v>
      </c>
      <c r="T418" t="s">
        <v>163</v>
      </c>
      <c r="U418" t="s">
        <v>271</v>
      </c>
      <c r="V418" t="s">
        <v>63</v>
      </c>
      <c r="W418" t="s">
        <v>192</v>
      </c>
      <c r="X418" t="s">
        <v>91</v>
      </c>
      <c r="Y418" t="s">
        <v>847</v>
      </c>
      <c r="Z418" t="s">
        <v>63</v>
      </c>
      <c r="AA418" t="s">
        <v>64</v>
      </c>
      <c r="AB418" t="s">
        <v>56</v>
      </c>
      <c r="AC418" t="s">
        <v>75</v>
      </c>
      <c r="AD418" t="s">
        <v>728</v>
      </c>
      <c r="AE418" t="s">
        <v>143</v>
      </c>
      <c r="AF418" t="s">
        <v>186</v>
      </c>
      <c r="AG418" t="s">
        <v>81</v>
      </c>
      <c r="AH418" t="s">
        <v>183</v>
      </c>
      <c r="AI418" t="s">
        <v>70</v>
      </c>
      <c r="AJ418" t="s">
        <v>1435</v>
      </c>
      <c r="AK418" t="s">
        <v>72</v>
      </c>
      <c r="AL418" t="s">
        <v>130</v>
      </c>
      <c r="AM418" t="s">
        <v>718</v>
      </c>
      <c r="AN418" t="s">
        <v>256</v>
      </c>
      <c r="AO418" t="s">
        <v>64</v>
      </c>
      <c r="AP418" t="s">
        <v>243</v>
      </c>
      <c r="AQ418" t="s">
        <v>78</v>
      </c>
      <c r="AR418" t="s">
        <v>192</v>
      </c>
      <c r="AS418" t="s">
        <v>274</v>
      </c>
      <c r="AT418" t="s">
        <v>218</v>
      </c>
      <c r="AU418" t="s">
        <v>488</v>
      </c>
      <c r="AV418" t="s">
        <v>73</v>
      </c>
      <c r="AW418" t="s">
        <v>231</v>
      </c>
      <c r="AX418" t="s">
        <v>459</v>
      </c>
      <c r="AY418" t="s">
        <v>2764</v>
      </c>
    </row>
    <row r="419" spans="1:51" hidden="1" x14ac:dyDescent="0.3">
      <c r="A419" t="s">
        <v>2765</v>
      </c>
      <c r="B419" t="s">
        <v>2766</v>
      </c>
      <c r="C419" s="1" t="str">
        <f t="shared" si="61"/>
        <v>21:0868</v>
      </c>
      <c r="D419" s="1" t="str">
        <f t="shared" si="65"/>
        <v>21:0245</v>
      </c>
      <c r="E419" t="s">
        <v>2767</v>
      </c>
      <c r="F419" t="s">
        <v>2768</v>
      </c>
      <c r="H419">
        <v>75.980919200000002</v>
      </c>
      <c r="I419">
        <v>-98.101743600000006</v>
      </c>
      <c r="J419" s="1" t="str">
        <f t="shared" si="66"/>
        <v>NGR bulk stream sediment</v>
      </c>
      <c r="K419" s="1" t="str">
        <f t="shared" si="67"/>
        <v>-230 mesh (63 µm) (Bathurst Is., 1996)</v>
      </c>
      <c r="L419">
        <v>18</v>
      </c>
      <c r="M419" t="s">
        <v>1441</v>
      </c>
      <c r="N419">
        <v>418</v>
      </c>
      <c r="O419">
        <v>1</v>
      </c>
      <c r="P419" t="s">
        <v>89</v>
      </c>
      <c r="Q419" t="s">
        <v>56</v>
      </c>
      <c r="R419" t="s">
        <v>76</v>
      </c>
      <c r="S419" t="s">
        <v>1067</v>
      </c>
      <c r="T419" t="s">
        <v>238</v>
      </c>
      <c r="U419" t="s">
        <v>94</v>
      </c>
      <c r="V419" t="s">
        <v>94</v>
      </c>
      <c r="W419" t="s">
        <v>273</v>
      </c>
      <c r="X419" t="s">
        <v>271</v>
      </c>
      <c r="Y419" t="s">
        <v>1990</v>
      </c>
      <c r="Z419" t="s">
        <v>75</v>
      </c>
      <c r="AA419" t="s">
        <v>64</v>
      </c>
      <c r="AB419" t="s">
        <v>56</v>
      </c>
      <c r="AC419" t="s">
        <v>91</v>
      </c>
      <c r="AD419" t="s">
        <v>746</v>
      </c>
      <c r="AE419" t="s">
        <v>114</v>
      </c>
      <c r="AF419" t="s">
        <v>103</v>
      </c>
      <c r="AG419" t="s">
        <v>230</v>
      </c>
      <c r="AH419" t="s">
        <v>169</v>
      </c>
      <c r="AI419" t="s">
        <v>70</v>
      </c>
      <c r="AJ419" t="s">
        <v>1435</v>
      </c>
      <c r="AK419" t="s">
        <v>72</v>
      </c>
      <c r="AL419" t="s">
        <v>174</v>
      </c>
      <c r="AM419" t="s">
        <v>485</v>
      </c>
      <c r="AN419" t="s">
        <v>153</v>
      </c>
      <c r="AO419" t="s">
        <v>64</v>
      </c>
      <c r="AP419" t="s">
        <v>61</v>
      </c>
      <c r="AQ419" t="s">
        <v>57</v>
      </c>
      <c r="AR419" t="s">
        <v>273</v>
      </c>
      <c r="AS419" t="s">
        <v>190</v>
      </c>
      <c r="AT419" t="s">
        <v>231</v>
      </c>
      <c r="AU419" t="s">
        <v>230</v>
      </c>
      <c r="AV419" t="s">
        <v>73</v>
      </c>
      <c r="AW419" t="s">
        <v>580</v>
      </c>
      <c r="AX419" t="s">
        <v>967</v>
      </c>
      <c r="AY419" t="s">
        <v>2769</v>
      </c>
    </row>
    <row r="420" spans="1:51" hidden="1" x14ac:dyDescent="0.3">
      <c r="A420" t="s">
        <v>2770</v>
      </c>
      <c r="B420" t="s">
        <v>2771</v>
      </c>
      <c r="C420" s="1" t="str">
        <f t="shared" si="61"/>
        <v>21:0868</v>
      </c>
      <c r="D420" s="1" t="str">
        <f t="shared" si="65"/>
        <v>21:0245</v>
      </c>
      <c r="E420" t="s">
        <v>2772</v>
      </c>
      <c r="F420" t="s">
        <v>2773</v>
      </c>
      <c r="H420">
        <v>75.976843400000007</v>
      </c>
      <c r="I420">
        <v>-98.066614900000005</v>
      </c>
      <c r="J420" s="1" t="str">
        <f t="shared" si="66"/>
        <v>NGR bulk stream sediment</v>
      </c>
      <c r="K420" s="1" t="str">
        <f t="shared" si="67"/>
        <v>-230 mesh (63 µm) (Bathurst Is., 1996)</v>
      </c>
      <c r="L420">
        <v>18</v>
      </c>
      <c r="M420" t="s">
        <v>1454</v>
      </c>
      <c r="N420">
        <v>419</v>
      </c>
      <c r="O420">
        <v>1</v>
      </c>
      <c r="P420" t="s">
        <v>89</v>
      </c>
      <c r="Q420" t="s">
        <v>56</v>
      </c>
      <c r="R420" t="s">
        <v>428</v>
      </c>
      <c r="S420" t="s">
        <v>1320</v>
      </c>
      <c r="T420" t="s">
        <v>336</v>
      </c>
      <c r="U420" t="s">
        <v>63</v>
      </c>
      <c r="V420" t="s">
        <v>150</v>
      </c>
      <c r="W420" t="s">
        <v>918</v>
      </c>
      <c r="X420" t="s">
        <v>76</v>
      </c>
      <c r="Y420" t="s">
        <v>125</v>
      </c>
      <c r="Z420" t="s">
        <v>91</v>
      </c>
      <c r="AA420" t="s">
        <v>64</v>
      </c>
      <c r="AB420" t="s">
        <v>56</v>
      </c>
      <c r="AC420" t="s">
        <v>91</v>
      </c>
      <c r="AD420" t="s">
        <v>817</v>
      </c>
      <c r="AE420" t="s">
        <v>143</v>
      </c>
      <c r="AF420" t="s">
        <v>269</v>
      </c>
      <c r="AG420" t="s">
        <v>258</v>
      </c>
      <c r="AH420" t="s">
        <v>98</v>
      </c>
      <c r="AI420" t="s">
        <v>70</v>
      </c>
      <c r="AJ420" t="s">
        <v>1435</v>
      </c>
      <c r="AK420" t="s">
        <v>622</v>
      </c>
      <c r="AL420" t="s">
        <v>73</v>
      </c>
      <c r="AM420" t="s">
        <v>131</v>
      </c>
      <c r="AN420" t="s">
        <v>101</v>
      </c>
      <c r="AO420" t="s">
        <v>64</v>
      </c>
      <c r="AP420" t="s">
        <v>2774</v>
      </c>
      <c r="AQ420" t="s">
        <v>57</v>
      </c>
      <c r="AR420" t="s">
        <v>273</v>
      </c>
      <c r="AS420" t="s">
        <v>254</v>
      </c>
      <c r="AT420" t="s">
        <v>151</v>
      </c>
      <c r="AU420" t="s">
        <v>230</v>
      </c>
      <c r="AV420" t="s">
        <v>73</v>
      </c>
      <c r="AW420" t="s">
        <v>488</v>
      </c>
      <c r="AX420" t="s">
        <v>322</v>
      </c>
      <c r="AY420" t="s">
        <v>2775</v>
      </c>
    </row>
    <row r="421" spans="1:51" hidden="1" x14ac:dyDescent="0.3">
      <c r="A421" t="s">
        <v>2776</v>
      </c>
      <c r="B421" t="s">
        <v>2777</v>
      </c>
      <c r="C421" s="1" t="str">
        <f t="shared" si="61"/>
        <v>21:0868</v>
      </c>
      <c r="D421" s="1" t="str">
        <f t="shared" si="65"/>
        <v>21:0245</v>
      </c>
      <c r="E421" t="s">
        <v>2778</v>
      </c>
      <c r="F421" t="s">
        <v>2779</v>
      </c>
      <c r="H421">
        <v>75.965815500000005</v>
      </c>
      <c r="I421">
        <v>-97.976556000000002</v>
      </c>
      <c r="J421" s="1" t="str">
        <f t="shared" si="66"/>
        <v>NGR bulk stream sediment</v>
      </c>
      <c r="K421" s="1" t="str">
        <f t="shared" si="67"/>
        <v>-230 mesh (63 µm) (Bathurst Is., 1996)</v>
      </c>
      <c r="L421">
        <v>18</v>
      </c>
      <c r="M421" t="s">
        <v>1460</v>
      </c>
      <c r="N421">
        <v>420</v>
      </c>
      <c r="O421">
        <v>1</v>
      </c>
      <c r="P421" t="s">
        <v>70</v>
      </c>
      <c r="Q421" t="s">
        <v>56</v>
      </c>
      <c r="R421" t="s">
        <v>718</v>
      </c>
      <c r="S421" t="s">
        <v>2780</v>
      </c>
      <c r="T421" t="s">
        <v>75</v>
      </c>
      <c r="U421" t="s">
        <v>190</v>
      </c>
      <c r="V421" t="s">
        <v>254</v>
      </c>
      <c r="W421" t="s">
        <v>67</v>
      </c>
      <c r="X421" t="s">
        <v>64</v>
      </c>
      <c r="Y421" t="s">
        <v>940</v>
      </c>
      <c r="Z421" t="s">
        <v>150</v>
      </c>
      <c r="AA421" t="s">
        <v>64</v>
      </c>
      <c r="AB421" t="s">
        <v>56</v>
      </c>
      <c r="AC421" t="s">
        <v>76</v>
      </c>
      <c r="AD421" t="s">
        <v>297</v>
      </c>
      <c r="AE421" t="s">
        <v>2781</v>
      </c>
      <c r="AF421" t="s">
        <v>1442</v>
      </c>
      <c r="AG421" t="s">
        <v>147</v>
      </c>
      <c r="AH421" t="s">
        <v>485</v>
      </c>
      <c r="AI421" t="s">
        <v>70</v>
      </c>
      <c r="AJ421" t="s">
        <v>1435</v>
      </c>
      <c r="AK421" t="s">
        <v>72</v>
      </c>
      <c r="AL421" t="s">
        <v>73</v>
      </c>
      <c r="AM421" t="s">
        <v>94</v>
      </c>
      <c r="AN421" t="s">
        <v>242</v>
      </c>
      <c r="AO421" t="s">
        <v>64</v>
      </c>
      <c r="AP421" t="s">
        <v>437</v>
      </c>
      <c r="AQ421" t="s">
        <v>171</v>
      </c>
      <c r="AR421" t="s">
        <v>356</v>
      </c>
      <c r="AS421" t="s">
        <v>69</v>
      </c>
      <c r="AT421" t="s">
        <v>126</v>
      </c>
      <c r="AU421" t="s">
        <v>271</v>
      </c>
      <c r="AV421" t="s">
        <v>73</v>
      </c>
      <c r="AW421" t="s">
        <v>580</v>
      </c>
      <c r="AX421" t="s">
        <v>566</v>
      </c>
      <c r="AY421" t="s">
        <v>2782</v>
      </c>
    </row>
    <row r="422" spans="1:51" hidden="1" x14ac:dyDescent="0.3">
      <c r="A422" t="s">
        <v>2783</v>
      </c>
      <c r="B422" t="s">
        <v>2784</v>
      </c>
      <c r="C422" s="1" t="str">
        <f t="shared" si="61"/>
        <v>21:0868</v>
      </c>
      <c r="D422" s="1" t="str">
        <f t="shared" si="65"/>
        <v>21:0245</v>
      </c>
      <c r="E422" t="s">
        <v>280</v>
      </c>
      <c r="F422" t="s">
        <v>2785</v>
      </c>
      <c r="H422">
        <v>75.967621800000003</v>
      </c>
      <c r="I422">
        <v>-97.964934900000003</v>
      </c>
      <c r="J422" s="1" t="str">
        <f t="shared" si="66"/>
        <v>NGR bulk stream sediment</v>
      </c>
      <c r="K422" s="1" t="str">
        <f t="shared" si="67"/>
        <v>-230 mesh (63 µm) (Bathurst Is., 1996)</v>
      </c>
      <c r="L422">
        <v>18</v>
      </c>
      <c r="M422" t="s">
        <v>1466</v>
      </c>
      <c r="N422">
        <v>421</v>
      </c>
      <c r="O422">
        <v>1</v>
      </c>
      <c r="P422" t="s">
        <v>60</v>
      </c>
      <c r="Q422" t="s">
        <v>56</v>
      </c>
      <c r="R422" t="s">
        <v>146</v>
      </c>
      <c r="S422" t="s">
        <v>1286</v>
      </c>
      <c r="T422" t="s">
        <v>514</v>
      </c>
      <c r="U422" t="s">
        <v>99</v>
      </c>
      <c r="V422" t="s">
        <v>94</v>
      </c>
      <c r="W422" t="s">
        <v>274</v>
      </c>
      <c r="X422" t="s">
        <v>271</v>
      </c>
      <c r="Y422" t="s">
        <v>2583</v>
      </c>
      <c r="Z422" t="s">
        <v>76</v>
      </c>
      <c r="AA422" t="s">
        <v>64</v>
      </c>
      <c r="AB422" t="s">
        <v>56</v>
      </c>
      <c r="AC422" t="s">
        <v>91</v>
      </c>
      <c r="AD422" t="s">
        <v>353</v>
      </c>
      <c r="AE422" t="s">
        <v>143</v>
      </c>
      <c r="AF422" t="s">
        <v>288</v>
      </c>
      <c r="AG422" t="s">
        <v>130</v>
      </c>
      <c r="AH422" t="s">
        <v>592</v>
      </c>
      <c r="AI422" t="s">
        <v>70</v>
      </c>
      <c r="AJ422" t="s">
        <v>1435</v>
      </c>
      <c r="AK422" t="s">
        <v>72</v>
      </c>
      <c r="AL422" t="s">
        <v>73</v>
      </c>
      <c r="AM422" t="s">
        <v>592</v>
      </c>
      <c r="AN422" t="s">
        <v>327</v>
      </c>
      <c r="AO422" t="s">
        <v>64</v>
      </c>
      <c r="AP422" t="s">
        <v>540</v>
      </c>
      <c r="AQ422" t="s">
        <v>69</v>
      </c>
      <c r="AR422" t="s">
        <v>103</v>
      </c>
      <c r="AS422" t="s">
        <v>254</v>
      </c>
      <c r="AT422" t="s">
        <v>327</v>
      </c>
      <c r="AU422" t="s">
        <v>152</v>
      </c>
      <c r="AV422" t="s">
        <v>73</v>
      </c>
      <c r="AW422" t="s">
        <v>81</v>
      </c>
      <c r="AX422" t="s">
        <v>402</v>
      </c>
      <c r="AY422" t="s">
        <v>2786</v>
      </c>
    </row>
    <row r="423" spans="1:51" hidden="1" x14ac:dyDescent="0.3">
      <c r="A423" t="s">
        <v>2787</v>
      </c>
      <c r="B423" t="s">
        <v>2788</v>
      </c>
      <c r="C423" s="1" t="str">
        <f t="shared" si="61"/>
        <v>21:0868</v>
      </c>
      <c r="D423" s="1" t="str">
        <f t="shared" si="65"/>
        <v>21:0245</v>
      </c>
      <c r="E423" t="s">
        <v>2789</v>
      </c>
      <c r="F423" t="s">
        <v>2790</v>
      </c>
      <c r="H423">
        <v>75.966383899999997</v>
      </c>
      <c r="I423">
        <v>-97.945921999999996</v>
      </c>
      <c r="J423" s="1" t="str">
        <f t="shared" si="66"/>
        <v>NGR bulk stream sediment</v>
      </c>
      <c r="K423" s="1" t="str">
        <f t="shared" si="67"/>
        <v>-230 mesh (63 µm) (Bathurst Is., 1996)</v>
      </c>
      <c r="L423">
        <v>18</v>
      </c>
      <c r="M423" t="s">
        <v>1485</v>
      </c>
      <c r="N423">
        <v>422</v>
      </c>
      <c r="O423">
        <v>1</v>
      </c>
      <c r="P423" t="s">
        <v>91</v>
      </c>
      <c r="Q423" t="s">
        <v>56</v>
      </c>
      <c r="R423" t="s">
        <v>403</v>
      </c>
      <c r="S423" t="s">
        <v>2791</v>
      </c>
      <c r="T423" t="s">
        <v>75</v>
      </c>
      <c r="U423" t="s">
        <v>254</v>
      </c>
      <c r="V423" t="s">
        <v>150</v>
      </c>
      <c r="W423" t="s">
        <v>172</v>
      </c>
      <c r="X423" t="s">
        <v>60</v>
      </c>
      <c r="Y423" t="s">
        <v>929</v>
      </c>
      <c r="Z423" t="s">
        <v>94</v>
      </c>
      <c r="AA423" t="s">
        <v>64</v>
      </c>
      <c r="AB423" t="s">
        <v>56</v>
      </c>
      <c r="AC423" t="s">
        <v>94</v>
      </c>
      <c r="AD423" t="s">
        <v>353</v>
      </c>
      <c r="AE423" t="s">
        <v>170</v>
      </c>
      <c r="AF423" t="s">
        <v>193</v>
      </c>
      <c r="AG423" t="s">
        <v>106</v>
      </c>
      <c r="AH423" t="s">
        <v>82</v>
      </c>
      <c r="AI423" t="s">
        <v>70</v>
      </c>
      <c r="AJ423" t="s">
        <v>1435</v>
      </c>
      <c r="AK423" t="s">
        <v>72</v>
      </c>
      <c r="AL423" t="s">
        <v>73</v>
      </c>
      <c r="AM423" t="s">
        <v>328</v>
      </c>
      <c r="AN423" t="s">
        <v>231</v>
      </c>
      <c r="AO423" t="s">
        <v>64</v>
      </c>
      <c r="AP423" t="s">
        <v>2792</v>
      </c>
      <c r="AQ423" t="s">
        <v>55</v>
      </c>
      <c r="AR423" t="s">
        <v>382</v>
      </c>
      <c r="AS423" t="s">
        <v>75</v>
      </c>
      <c r="AT423" t="s">
        <v>231</v>
      </c>
      <c r="AU423" t="s">
        <v>174</v>
      </c>
      <c r="AV423" t="s">
        <v>73</v>
      </c>
      <c r="AW423" t="s">
        <v>327</v>
      </c>
      <c r="AX423" t="s">
        <v>967</v>
      </c>
      <c r="AY423" t="s">
        <v>1309</v>
      </c>
    </row>
    <row r="424" spans="1:51" hidden="1" x14ac:dyDescent="0.3">
      <c r="A424" t="s">
        <v>2793</v>
      </c>
      <c r="B424" t="s">
        <v>2794</v>
      </c>
      <c r="C424" s="1" t="str">
        <f t="shared" si="61"/>
        <v>21:0868</v>
      </c>
      <c r="D424" s="1" t="str">
        <f t="shared" si="65"/>
        <v>21:0245</v>
      </c>
      <c r="E424" t="s">
        <v>2795</v>
      </c>
      <c r="F424" t="s">
        <v>2796</v>
      </c>
      <c r="H424">
        <v>75.970268200000007</v>
      </c>
      <c r="I424">
        <v>-97.932257000000007</v>
      </c>
      <c r="J424" s="1" t="str">
        <f t="shared" si="66"/>
        <v>NGR bulk stream sediment</v>
      </c>
      <c r="K424" s="1" t="str">
        <f t="shared" si="67"/>
        <v>-230 mesh (63 µm) (Bathurst Is., 1996)</v>
      </c>
      <c r="L424">
        <v>18</v>
      </c>
      <c r="M424" t="s">
        <v>1492</v>
      </c>
      <c r="N424">
        <v>423</v>
      </c>
      <c r="O424">
        <v>1</v>
      </c>
      <c r="P424" t="s">
        <v>89</v>
      </c>
      <c r="Q424" t="s">
        <v>56</v>
      </c>
      <c r="R424" t="s">
        <v>68</v>
      </c>
      <c r="S424" t="s">
        <v>646</v>
      </c>
      <c r="T424" t="s">
        <v>94</v>
      </c>
      <c r="U424" t="s">
        <v>75</v>
      </c>
      <c r="V424" t="s">
        <v>76</v>
      </c>
      <c r="W424" t="s">
        <v>124</v>
      </c>
      <c r="X424" t="s">
        <v>64</v>
      </c>
      <c r="Y424" t="s">
        <v>504</v>
      </c>
      <c r="Z424" t="s">
        <v>94</v>
      </c>
      <c r="AA424" t="s">
        <v>64</v>
      </c>
      <c r="AB424" t="s">
        <v>56</v>
      </c>
      <c r="AC424" t="s">
        <v>60</v>
      </c>
      <c r="AD424" t="s">
        <v>793</v>
      </c>
      <c r="AE424" t="s">
        <v>143</v>
      </c>
      <c r="AF424" t="s">
        <v>103</v>
      </c>
      <c r="AG424" t="s">
        <v>271</v>
      </c>
      <c r="AH424" t="s">
        <v>358</v>
      </c>
      <c r="AI424" t="s">
        <v>70</v>
      </c>
      <c r="AJ424" t="s">
        <v>1435</v>
      </c>
      <c r="AK424" t="s">
        <v>72</v>
      </c>
      <c r="AL424" t="s">
        <v>73</v>
      </c>
      <c r="AM424" t="s">
        <v>173</v>
      </c>
      <c r="AN424" t="s">
        <v>153</v>
      </c>
      <c r="AO424" t="s">
        <v>64</v>
      </c>
      <c r="AP424" t="s">
        <v>414</v>
      </c>
      <c r="AQ424" t="s">
        <v>149</v>
      </c>
      <c r="AR424" t="s">
        <v>124</v>
      </c>
      <c r="AS424" t="s">
        <v>150</v>
      </c>
      <c r="AT424" t="s">
        <v>60</v>
      </c>
      <c r="AU424" t="s">
        <v>152</v>
      </c>
      <c r="AV424" t="s">
        <v>73</v>
      </c>
      <c r="AW424" t="s">
        <v>488</v>
      </c>
      <c r="AX424" t="s">
        <v>584</v>
      </c>
      <c r="AY424" t="s">
        <v>2797</v>
      </c>
    </row>
    <row r="425" spans="1:51" hidden="1" x14ac:dyDescent="0.3">
      <c r="A425" t="s">
        <v>2798</v>
      </c>
      <c r="B425" t="s">
        <v>2799</v>
      </c>
      <c r="C425" s="1" t="str">
        <f t="shared" si="61"/>
        <v>21:0868</v>
      </c>
      <c r="D425" s="1" t="str">
        <f t="shared" si="65"/>
        <v>21:0245</v>
      </c>
      <c r="E425" t="s">
        <v>2800</v>
      </c>
      <c r="F425" t="s">
        <v>2801</v>
      </c>
      <c r="H425">
        <v>75.957415999999995</v>
      </c>
      <c r="I425">
        <v>-97.910283399999997</v>
      </c>
      <c r="J425" s="1" t="str">
        <f t="shared" si="66"/>
        <v>NGR bulk stream sediment</v>
      </c>
      <c r="K425" s="1" t="str">
        <f t="shared" si="67"/>
        <v>-230 mesh (63 µm) (Bathurst Is., 1996)</v>
      </c>
      <c r="L425">
        <v>18</v>
      </c>
      <c r="M425" t="s">
        <v>1474</v>
      </c>
      <c r="N425">
        <v>424</v>
      </c>
      <c r="O425">
        <v>1</v>
      </c>
      <c r="P425" t="s">
        <v>89</v>
      </c>
      <c r="Q425" t="s">
        <v>56</v>
      </c>
      <c r="R425" t="s">
        <v>151</v>
      </c>
      <c r="S425" t="s">
        <v>2802</v>
      </c>
      <c r="T425" t="s">
        <v>183</v>
      </c>
      <c r="U425" t="s">
        <v>336</v>
      </c>
      <c r="V425" t="s">
        <v>91</v>
      </c>
      <c r="W425" t="s">
        <v>99</v>
      </c>
      <c r="X425" t="s">
        <v>64</v>
      </c>
      <c r="Y425" t="s">
        <v>2803</v>
      </c>
      <c r="Z425" t="s">
        <v>91</v>
      </c>
      <c r="AA425" t="s">
        <v>64</v>
      </c>
      <c r="AB425" t="s">
        <v>56</v>
      </c>
      <c r="AC425" t="s">
        <v>64</v>
      </c>
      <c r="AD425" t="s">
        <v>1644</v>
      </c>
      <c r="AE425" t="s">
        <v>143</v>
      </c>
      <c r="AF425" t="s">
        <v>55</v>
      </c>
      <c r="AG425" t="s">
        <v>167</v>
      </c>
      <c r="AH425" t="s">
        <v>151</v>
      </c>
      <c r="AI425" t="s">
        <v>70</v>
      </c>
      <c r="AJ425" t="s">
        <v>1435</v>
      </c>
      <c r="AK425" t="s">
        <v>72</v>
      </c>
      <c r="AL425" t="s">
        <v>73</v>
      </c>
      <c r="AM425" t="s">
        <v>151</v>
      </c>
      <c r="AN425" t="s">
        <v>130</v>
      </c>
      <c r="AO425" t="s">
        <v>64</v>
      </c>
      <c r="AP425" t="s">
        <v>369</v>
      </c>
      <c r="AQ425" t="s">
        <v>475</v>
      </c>
      <c r="AR425" t="s">
        <v>190</v>
      </c>
      <c r="AS425" t="s">
        <v>150</v>
      </c>
      <c r="AT425" t="s">
        <v>130</v>
      </c>
      <c r="AU425" t="s">
        <v>1051</v>
      </c>
      <c r="AV425" t="s">
        <v>73</v>
      </c>
      <c r="AW425" t="s">
        <v>152</v>
      </c>
      <c r="AX425" t="s">
        <v>353</v>
      </c>
      <c r="AY425" t="s">
        <v>660</v>
      </c>
    </row>
    <row r="426" spans="1:51" hidden="1" x14ac:dyDescent="0.3">
      <c r="A426" t="s">
        <v>2804</v>
      </c>
      <c r="B426" t="s">
        <v>2805</v>
      </c>
      <c r="C426" s="1" t="str">
        <f t="shared" si="61"/>
        <v>21:0868</v>
      </c>
      <c r="D426" s="1" t="str">
        <f t="shared" si="65"/>
        <v>21:0245</v>
      </c>
      <c r="E426" t="s">
        <v>2800</v>
      </c>
      <c r="F426" t="s">
        <v>2806</v>
      </c>
      <c r="H426">
        <v>75.957415999999995</v>
      </c>
      <c r="I426">
        <v>-97.910283399999997</v>
      </c>
      <c r="J426" s="1" t="str">
        <f t="shared" si="66"/>
        <v>NGR bulk stream sediment</v>
      </c>
      <c r="K426" s="1" t="str">
        <f t="shared" si="67"/>
        <v>-230 mesh (63 µm) (Bathurst Is., 1996)</v>
      </c>
      <c r="L426">
        <v>18</v>
      </c>
      <c r="M426" t="s">
        <v>1479</v>
      </c>
      <c r="N426">
        <v>425</v>
      </c>
      <c r="O426">
        <v>1</v>
      </c>
      <c r="P426" t="s">
        <v>89</v>
      </c>
      <c r="Q426" t="s">
        <v>56</v>
      </c>
      <c r="R426" t="s">
        <v>91</v>
      </c>
      <c r="S426" t="s">
        <v>1252</v>
      </c>
      <c r="T426" t="s">
        <v>666</v>
      </c>
      <c r="U426" t="s">
        <v>274</v>
      </c>
      <c r="V426" t="s">
        <v>76</v>
      </c>
      <c r="W426" t="s">
        <v>160</v>
      </c>
      <c r="X426" t="s">
        <v>271</v>
      </c>
      <c r="Y426" t="s">
        <v>771</v>
      </c>
      <c r="Z426" t="s">
        <v>118</v>
      </c>
      <c r="AA426" t="s">
        <v>64</v>
      </c>
      <c r="AB426" t="s">
        <v>56</v>
      </c>
      <c r="AC426" t="s">
        <v>118</v>
      </c>
      <c r="AD426" t="s">
        <v>142</v>
      </c>
      <c r="AE426" t="s">
        <v>143</v>
      </c>
      <c r="AF426" t="s">
        <v>124</v>
      </c>
      <c r="AG426" t="s">
        <v>167</v>
      </c>
      <c r="AH426" t="s">
        <v>145</v>
      </c>
      <c r="AI426" t="s">
        <v>70</v>
      </c>
      <c r="AJ426" t="s">
        <v>1435</v>
      </c>
      <c r="AK426" t="s">
        <v>72</v>
      </c>
      <c r="AL426" t="s">
        <v>73</v>
      </c>
      <c r="AM426" t="s">
        <v>299</v>
      </c>
      <c r="AN426" t="s">
        <v>73</v>
      </c>
      <c r="AO426" t="s">
        <v>64</v>
      </c>
      <c r="AP426" t="s">
        <v>289</v>
      </c>
      <c r="AQ426" t="s">
        <v>75</v>
      </c>
      <c r="AR426" t="s">
        <v>105</v>
      </c>
      <c r="AS426" t="s">
        <v>56</v>
      </c>
      <c r="AT426" t="s">
        <v>189</v>
      </c>
      <c r="AU426" t="s">
        <v>167</v>
      </c>
      <c r="AV426" t="s">
        <v>73</v>
      </c>
      <c r="AW426" t="s">
        <v>230</v>
      </c>
      <c r="AX426" t="s">
        <v>778</v>
      </c>
      <c r="AY426" t="s">
        <v>2807</v>
      </c>
    </row>
    <row r="427" spans="1:51" hidden="1" x14ac:dyDescent="0.3">
      <c r="A427" t="s">
        <v>2808</v>
      </c>
      <c r="B427" t="s">
        <v>2809</v>
      </c>
      <c r="C427" s="1" t="str">
        <f t="shared" si="61"/>
        <v>21:0868</v>
      </c>
      <c r="D427" s="1" t="str">
        <f t="shared" si="65"/>
        <v>21:0245</v>
      </c>
      <c r="E427" t="s">
        <v>2810</v>
      </c>
      <c r="F427" t="s">
        <v>2811</v>
      </c>
      <c r="H427">
        <v>75.953727700000002</v>
      </c>
      <c r="I427">
        <v>-97.915325899999999</v>
      </c>
      <c r="J427" s="1" t="str">
        <f t="shared" si="66"/>
        <v>NGR bulk stream sediment</v>
      </c>
      <c r="K427" s="1" t="str">
        <f t="shared" si="67"/>
        <v>-230 mesh (63 µm) (Bathurst Is., 1996)</v>
      </c>
      <c r="L427">
        <v>18</v>
      </c>
      <c r="M427" t="s">
        <v>1498</v>
      </c>
      <c r="N427">
        <v>426</v>
      </c>
      <c r="O427">
        <v>1</v>
      </c>
      <c r="P427" t="s">
        <v>89</v>
      </c>
      <c r="Q427" t="s">
        <v>56</v>
      </c>
      <c r="R427" t="s">
        <v>328</v>
      </c>
      <c r="S427" t="s">
        <v>665</v>
      </c>
      <c r="T427" t="s">
        <v>328</v>
      </c>
      <c r="U427" t="s">
        <v>150</v>
      </c>
      <c r="V427" t="s">
        <v>118</v>
      </c>
      <c r="W427" t="s">
        <v>171</v>
      </c>
      <c r="X427" t="s">
        <v>271</v>
      </c>
      <c r="Y427" t="s">
        <v>1643</v>
      </c>
      <c r="Z427" t="s">
        <v>91</v>
      </c>
      <c r="AA427" t="s">
        <v>64</v>
      </c>
      <c r="AB427" t="s">
        <v>56</v>
      </c>
      <c r="AC427" t="s">
        <v>118</v>
      </c>
      <c r="AD427" t="s">
        <v>353</v>
      </c>
      <c r="AE427" t="s">
        <v>143</v>
      </c>
      <c r="AF427" t="s">
        <v>357</v>
      </c>
      <c r="AG427" t="s">
        <v>580</v>
      </c>
      <c r="AH427" t="s">
        <v>145</v>
      </c>
      <c r="AI427" t="s">
        <v>70</v>
      </c>
      <c r="AJ427" t="s">
        <v>1435</v>
      </c>
      <c r="AK427" t="s">
        <v>72</v>
      </c>
      <c r="AL427" t="s">
        <v>73</v>
      </c>
      <c r="AM427" t="s">
        <v>145</v>
      </c>
      <c r="AN427" t="s">
        <v>60</v>
      </c>
      <c r="AO427" t="s">
        <v>64</v>
      </c>
      <c r="AP427" t="s">
        <v>2812</v>
      </c>
      <c r="AQ427" t="s">
        <v>69</v>
      </c>
      <c r="AR427" t="s">
        <v>124</v>
      </c>
      <c r="AS427" t="s">
        <v>75</v>
      </c>
      <c r="AT427" t="s">
        <v>580</v>
      </c>
      <c r="AU427" t="s">
        <v>152</v>
      </c>
      <c r="AV427" t="s">
        <v>73</v>
      </c>
      <c r="AW427" t="s">
        <v>81</v>
      </c>
      <c r="AX427" t="s">
        <v>402</v>
      </c>
      <c r="AY427" t="s">
        <v>2813</v>
      </c>
    </row>
    <row r="428" spans="1:51" hidden="1" x14ac:dyDescent="0.3">
      <c r="A428" t="s">
        <v>2814</v>
      </c>
      <c r="B428" t="s">
        <v>2815</v>
      </c>
      <c r="C428" s="1" t="str">
        <f t="shared" si="61"/>
        <v>21:0868</v>
      </c>
      <c r="D428" s="1" t="str">
        <f t="shared" si="65"/>
        <v>21:0245</v>
      </c>
      <c r="E428" t="s">
        <v>293</v>
      </c>
      <c r="F428" t="s">
        <v>2816</v>
      </c>
      <c r="H428">
        <v>75.959835100000006</v>
      </c>
      <c r="I428">
        <v>-97.882400200000006</v>
      </c>
      <c r="J428" s="1" t="str">
        <f t="shared" si="66"/>
        <v>NGR bulk stream sediment</v>
      </c>
      <c r="K428" s="1" t="str">
        <f t="shared" si="67"/>
        <v>-230 mesh (63 µm) (Bathurst Is., 1996)</v>
      </c>
      <c r="L428">
        <v>18</v>
      </c>
      <c r="M428" t="s">
        <v>1504</v>
      </c>
      <c r="N428">
        <v>427</v>
      </c>
      <c r="O428">
        <v>1</v>
      </c>
      <c r="P428" t="s">
        <v>118</v>
      </c>
      <c r="Q428" t="s">
        <v>56</v>
      </c>
      <c r="R428" t="s">
        <v>309</v>
      </c>
      <c r="S428" t="s">
        <v>2817</v>
      </c>
      <c r="T428" t="s">
        <v>718</v>
      </c>
      <c r="U428" t="s">
        <v>69</v>
      </c>
      <c r="V428" t="s">
        <v>94</v>
      </c>
      <c r="W428" t="s">
        <v>507</v>
      </c>
      <c r="X428" t="s">
        <v>64</v>
      </c>
      <c r="Y428" t="s">
        <v>1007</v>
      </c>
      <c r="Z428" t="s">
        <v>124</v>
      </c>
      <c r="AA428" t="s">
        <v>64</v>
      </c>
      <c r="AB428" t="s">
        <v>56</v>
      </c>
      <c r="AC428" t="s">
        <v>94</v>
      </c>
      <c r="AD428" t="s">
        <v>297</v>
      </c>
      <c r="AE428" t="s">
        <v>2818</v>
      </c>
      <c r="AF428" t="s">
        <v>78</v>
      </c>
      <c r="AG428" t="s">
        <v>231</v>
      </c>
      <c r="AH428" t="s">
        <v>328</v>
      </c>
      <c r="AI428" t="s">
        <v>70</v>
      </c>
      <c r="AJ428" t="s">
        <v>1435</v>
      </c>
      <c r="AK428" t="s">
        <v>72</v>
      </c>
      <c r="AL428" t="s">
        <v>73</v>
      </c>
      <c r="AM428" t="s">
        <v>368</v>
      </c>
      <c r="AN428" t="s">
        <v>91</v>
      </c>
      <c r="AO428" t="s">
        <v>64</v>
      </c>
      <c r="AP428" t="s">
        <v>340</v>
      </c>
      <c r="AQ428" t="s">
        <v>80</v>
      </c>
      <c r="AR428" t="s">
        <v>67</v>
      </c>
      <c r="AS428" t="s">
        <v>75</v>
      </c>
      <c r="AT428" t="s">
        <v>169</v>
      </c>
      <c r="AU428" t="s">
        <v>174</v>
      </c>
      <c r="AV428" t="s">
        <v>174</v>
      </c>
      <c r="AW428" t="s">
        <v>60</v>
      </c>
      <c r="AX428" t="s">
        <v>967</v>
      </c>
      <c r="AY428" t="s">
        <v>2819</v>
      </c>
    </row>
    <row r="429" spans="1:51" hidden="1" x14ac:dyDescent="0.3">
      <c r="A429" t="s">
        <v>2820</v>
      </c>
      <c r="B429" t="s">
        <v>2821</v>
      </c>
      <c r="C429" s="1" t="str">
        <f t="shared" si="61"/>
        <v>21:0868</v>
      </c>
      <c r="D429" s="1" t="str">
        <f t="shared" si="65"/>
        <v>21:0245</v>
      </c>
      <c r="E429" t="s">
        <v>2822</v>
      </c>
      <c r="F429" t="s">
        <v>2823</v>
      </c>
      <c r="H429">
        <v>75.966116200000002</v>
      </c>
      <c r="I429">
        <v>-97.8360196</v>
      </c>
      <c r="J429" s="1" t="str">
        <f t="shared" si="66"/>
        <v>NGR bulk stream sediment</v>
      </c>
      <c r="K429" s="1" t="str">
        <f t="shared" si="67"/>
        <v>-230 mesh (63 µm) (Bathurst Is., 1996)</v>
      </c>
      <c r="L429">
        <v>18</v>
      </c>
      <c r="M429" t="s">
        <v>1511</v>
      </c>
      <c r="N429">
        <v>428</v>
      </c>
      <c r="O429">
        <v>1</v>
      </c>
      <c r="P429" t="s">
        <v>89</v>
      </c>
      <c r="Q429" t="s">
        <v>56</v>
      </c>
      <c r="R429" t="s">
        <v>169</v>
      </c>
      <c r="S429" t="s">
        <v>411</v>
      </c>
      <c r="T429" t="s">
        <v>434</v>
      </c>
      <c r="U429" t="s">
        <v>113</v>
      </c>
      <c r="V429" t="s">
        <v>91</v>
      </c>
      <c r="W429" t="s">
        <v>124</v>
      </c>
      <c r="X429" t="s">
        <v>64</v>
      </c>
      <c r="Y429" t="s">
        <v>195</v>
      </c>
      <c r="Z429" t="s">
        <v>63</v>
      </c>
      <c r="AA429" t="s">
        <v>64</v>
      </c>
      <c r="AB429" t="s">
        <v>56</v>
      </c>
      <c r="AC429" t="s">
        <v>91</v>
      </c>
      <c r="AD429" t="s">
        <v>787</v>
      </c>
      <c r="AE429" t="s">
        <v>143</v>
      </c>
      <c r="AF429" t="s">
        <v>382</v>
      </c>
      <c r="AG429" t="s">
        <v>152</v>
      </c>
      <c r="AH429" t="s">
        <v>299</v>
      </c>
      <c r="AI429" t="s">
        <v>70</v>
      </c>
      <c r="AJ429" t="s">
        <v>1435</v>
      </c>
      <c r="AK429" t="s">
        <v>72</v>
      </c>
      <c r="AL429" t="s">
        <v>73</v>
      </c>
      <c r="AM429" t="s">
        <v>251</v>
      </c>
      <c r="AN429" t="s">
        <v>488</v>
      </c>
      <c r="AO429" t="s">
        <v>64</v>
      </c>
      <c r="AP429" t="s">
        <v>918</v>
      </c>
      <c r="AQ429" t="s">
        <v>69</v>
      </c>
      <c r="AR429" t="s">
        <v>274</v>
      </c>
      <c r="AS429" t="s">
        <v>75</v>
      </c>
      <c r="AT429" t="s">
        <v>327</v>
      </c>
      <c r="AU429" t="s">
        <v>152</v>
      </c>
      <c r="AV429" t="s">
        <v>73</v>
      </c>
      <c r="AW429" t="s">
        <v>488</v>
      </c>
      <c r="AX429" t="s">
        <v>144</v>
      </c>
      <c r="AY429" t="s">
        <v>2824</v>
      </c>
    </row>
    <row r="430" spans="1:51" hidden="1" x14ac:dyDescent="0.3">
      <c r="A430" t="s">
        <v>2825</v>
      </c>
      <c r="B430" t="s">
        <v>2826</v>
      </c>
      <c r="C430" s="1" t="str">
        <f t="shared" si="61"/>
        <v>21:0868</v>
      </c>
      <c r="D430" s="1" t="str">
        <f t="shared" si="65"/>
        <v>21:0245</v>
      </c>
      <c r="E430" t="s">
        <v>2827</v>
      </c>
      <c r="F430" t="s">
        <v>2828</v>
      </c>
      <c r="H430">
        <v>75.973457199999999</v>
      </c>
      <c r="I430">
        <v>-97.821079100000006</v>
      </c>
      <c r="J430" s="1" t="str">
        <f t="shared" si="66"/>
        <v>NGR bulk stream sediment</v>
      </c>
      <c r="K430" s="1" t="str">
        <f t="shared" si="67"/>
        <v>-230 mesh (63 µm) (Bathurst Is., 1996)</v>
      </c>
      <c r="L430">
        <v>18</v>
      </c>
      <c r="M430" t="s">
        <v>1518</v>
      </c>
      <c r="N430">
        <v>429</v>
      </c>
      <c r="O430">
        <v>1</v>
      </c>
      <c r="P430" t="s">
        <v>89</v>
      </c>
      <c r="Q430" t="s">
        <v>56</v>
      </c>
      <c r="R430" t="s">
        <v>126</v>
      </c>
      <c r="S430" t="s">
        <v>2829</v>
      </c>
      <c r="T430" t="s">
        <v>428</v>
      </c>
      <c r="U430" t="s">
        <v>75</v>
      </c>
      <c r="V430" t="s">
        <v>91</v>
      </c>
      <c r="W430" t="s">
        <v>274</v>
      </c>
      <c r="X430" t="s">
        <v>64</v>
      </c>
      <c r="Y430" t="s">
        <v>496</v>
      </c>
      <c r="Z430" t="s">
        <v>63</v>
      </c>
      <c r="AA430" t="s">
        <v>64</v>
      </c>
      <c r="AB430" t="s">
        <v>56</v>
      </c>
      <c r="AC430" t="s">
        <v>60</v>
      </c>
      <c r="AD430" t="s">
        <v>793</v>
      </c>
      <c r="AE430" t="s">
        <v>143</v>
      </c>
      <c r="AF430" t="s">
        <v>57</v>
      </c>
      <c r="AG430" t="s">
        <v>230</v>
      </c>
      <c r="AH430" t="s">
        <v>435</v>
      </c>
      <c r="AI430" t="s">
        <v>70</v>
      </c>
      <c r="AJ430" t="s">
        <v>1435</v>
      </c>
      <c r="AK430" t="s">
        <v>72</v>
      </c>
      <c r="AL430" t="s">
        <v>230</v>
      </c>
      <c r="AM430" t="s">
        <v>251</v>
      </c>
      <c r="AN430" t="s">
        <v>106</v>
      </c>
      <c r="AO430" t="s">
        <v>64</v>
      </c>
      <c r="AP430" t="s">
        <v>369</v>
      </c>
      <c r="AQ430" t="s">
        <v>99</v>
      </c>
      <c r="AR430" t="s">
        <v>274</v>
      </c>
      <c r="AS430" t="s">
        <v>75</v>
      </c>
      <c r="AT430" t="s">
        <v>212</v>
      </c>
      <c r="AU430" t="s">
        <v>175</v>
      </c>
      <c r="AV430" t="s">
        <v>73</v>
      </c>
      <c r="AW430" t="s">
        <v>130</v>
      </c>
      <c r="AX430" t="s">
        <v>339</v>
      </c>
      <c r="AY430" t="s">
        <v>2830</v>
      </c>
    </row>
    <row r="431" spans="1:51" hidden="1" x14ac:dyDescent="0.3">
      <c r="A431" t="s">
        <v>2831</v>
      </c>
      <c r="B431" t="s">
        <v>2832</v>
      </c>
      <c r="C431" s="1" t="str">
        <f t="shared" si="61"/>
        <v>21:0868</v>
      </c>
      <c r="D431" s="1" t="str">
        <f t="shared" si="65"/>
        <v>21:0245</v>
      </c>
      <c r="E431" t="s">
        <v>2833</v>
      </c>
      <c r="F431" t="s">
        <v>2834</v>
      </c>
      <c r="H431">
        <v>75.981980399999998</v>
      </c>
      <c r="I431">
        <v>-97.7629673</v>
      </c>
      <c r="J431" s="1" t="str">
        <f t="shared" si="66"/>
        <v>NGR bulk stream sediment</v>
      </c>
      <c r="K431" s="1" t="str">
        <f t="shared" si="67"/>
        <v>-230 mesh (63 µm) (Bathurst Is., 1996)</v>
      </c>
      <c r="L431">
        <v>18</v>
      </c>
      <c r="M431" t="s">
        <v>1524</v>
      </c>
      <c r="N431">
        <v>430</v>
      </c>
      <c r="O431">
        <v>1</v>
      </c>
      <c r="P431" t="s">
        <v>89</v>
      </c>
      <c r="Q431" t="s">
        <v>56</v>
      </c>
      <c r="R431" t="s">
        <v>60</v>
      </c>
      <c r="S431" t="s">
        <v>2656</v>
      </c>
      <c r="T431" t="s">
        <v>242</v>
      </c>
      <c r="U431" t="s">
        <v>76</v>
      </c>
      <c r="V431" t="s">
        <v>60</v>
      </c>
      <c r="W431" t="s">
        <v>78</v>
      </c>
      <c r="X431" t="s">
        <v>64</v>
      </c>
      <c r="Y431" t="s">
        <v>2835</v>
      </c>
      <c r="Z431" t="s">
        <v>140</v>
      </c>
      <c r="AA431" t="s">
        <v>64</v>
      </c>
      <c r="AB431" t="s">
        <v>56</v>
      </c>
      <c r="AC431" t="s">
        <v>60</v>
      </c>
      <c r="AD431" t="s">
        <v>740</v>
      </c>
      <c r="AE431" t="s">
        <v>143</v>
      </c>
      <c r="AF431" t="s">
        <v>103</v>
      </c>
      <c r="AG431" t="s">
        <v>479</v>
      </c>
      <c r="AH431" t="s">
        <v>91</v>
      </c>
      <c r="AI431" t="s">
        <v>70</v>
      </c>
      <c r="AJ431" t="s">
        <v>1435</v>
      </c>
      <c r="AK431" t="s">
        <v>72</v>
      </c>
      <c r="AL431" t="s">
        <v>152</v>
      </c>
      <c r="AM431" t="s">
        <v>514</v>
      </c>
      <c r="AN431" t="s">
        <v>60</v>
      </c>
      <c r="AO431" t="s">
        <v>64</v>
      </c>
      <c r="AP431" t="s">
        <v>369</v>
      </c>
      <c r="AQ431" t="s">
        <v>140</v>
      </c>
      <c r="AR431" t="s">
        <v>273</v>
      </c>
      <c r="AS431" t="s">
        <v>190</v>
      </c>
      <c r="AT431" t="s">
        <v>358</v>
      </c>
      <c r="AU431" t="s">
        <v>174</v>
      </c>
      <c r="AV431" t="s">
        <v>73</v>
      </c>
      <c r="AW431" t="s">
        <v>435</v>
      </c>
      <c r="AX431" t="s">
        <v>405</v>
      </c>
      <c r="AY431" t="s">
        <v>2836</v>
      </c>
    </row>
    <row r="432" spans="1:51" hidden="1" x14ac:dyDescent="0.3">
      <c r="A432" t="s">
        <v>2837</v>
      </c>
      <c r="B432" t="s">
        <v>2838</v>
      </c>
      <c r="C432" s="1" t="str">
        <f t="shared" si="61"/>
        <v>21:0868</v>
      </c>
      <c r="D432" s="1" t="str">
        <f>HYPERLINK("http://geochem.nrcan.gc.ca/cdogs/content/svy/svy_e.htm", "")</f>
        <v/>
      </c>
      <c r="G432" s="1" t="str">
        <f>HYPERLINK("http://geochem.nrcan.gc.ca/cdogs/content/cr_/cr_00261_e.htm", "261")</f>
        <v>261</v>
      </c>
      <c r="J432" t="s">
        <v>1529</v>
      </c>
      <c r="K432" t="s">
        <v>1530</v>
      </c>
      <c r="L432">
        <v>18</v>
      </c>
      <c r="M432" t="s">
        <v>1531</v>
      </c>
      <c r="N432">
        <v>431</v>
      </c>
      <c r="O432">
        <v>8</v>
      </c>
      <c r="P432" t="s">
        <v>78</v>
      </c>
      <c r="Q432" t="s">
        <v>56</v>
      </c>
      <c r="R432" t="s">
        <v>190</v>
      </c>
      <c r="S432" t="s">
        <v>1077</v>
      </c>
      <c r="T432" t="s">
        <v>73</v>
      </c>
      <c r="U432" t="s">
        <v>60</v>
      </c>
      <c r="V432" t="s">
        <v>204</v>
      </c>
      <c r="W432" t="s">
        <v>1327</v>
      </c>
      <c r="X432" t="s">
        <v>76</v>
      </c>
      <c r="Y432" t="s">
        <v>2839</v>
      </c>
      <c r="Z432" t="s">
        <v>94</v>
      </c>
      <c r="AA432" t="s">
        <v>64</v>
      </c>
      <c r="AB432" t="s">
        <v>56</v>
      </c>
      <c r="AC432" t="s">
        <v>91</v>
      </c>
      <c r="AD432" t="s">
        <v>955</v>
      </c>
      <c r="AE432" t="s">
        <v>1159</v>
      </c>
      <c r="AF432" t="s">
        <v>351</v>
      </c>
      <c r="AG432" t="s">
        <v>81</v>
      </c>
      <c r="AH432" t="s">
        <v>190</v>
      </c>
      <c r="AI432" t="s">
        <v>70</v>
      </c>
      <c r="AJ432" t="s">
        <v>1025</v>
      </c>
      <c r="AK432" t="s">
        <v>72</v>
      </c>
      <c r="AL432" t="s">
        <v>73</v>
      </c>
      <c r="AM432" t="s">
        <v>75</v>
      </c>
      <c r="AN432" t="s">
        <v>251</v>
      </c>
      <c r="AO432" t="s">
        <v>63</v>
      </c>
      <c r="AP432" t="s">
        <v>1384</v>
      </c>
      <c r="AQ432" t="s">
        <v>80</v>
      </c>
      <c r="AR432" t="s">
        <v>192</v>
      </c>
      <c r="AS432" t="s">
        <v>140</v>
      </c>
      <c r="AT432" t="s">
        <v>74</v>
      </c>
      <c r="AU432" t="s">
        <v>258</v>
      </c>
      <c r="AV432" t="s">
        <v>73</v>
      </c>
      <c r="AW432" t="s">
        <v>169</v>
      </c>
      <c r="AX432" t="s">
        <v>489</v>
      </c>
      <c r="AY432" t="s">
        <v>2840</v>
      </c>
    </row>
    <row r="433" spans="1:51" hidden="1" x14ac:dyDescent="0.3">
      <c r="A433" t="s">
        <v>2841</v>
      </c>
      <c r="B433" t="s">
        <v>2842</v>
      </c>
      <c r="C433" s="1" t="str">
        <f t="shared" si="61"/>
        <v>21:0868</v>
      </c>
      <c r="D433" s="1" t="str">
        <f t="shared" ref="D433:D452" si="68">HYPERLINK("http://geochem.nrcan.gc.ca/cdogs/content/svy/svy210245_e.htm", "21:0245")</f>
        <v>21:0245</v>
      </c>
      <c r="E433" t="s">
        <v>305</v>
      </c>
      <c r="F433" t="s">
        <v>2843</v>
      </c>
      <c r="H433">
        <v>75.978678500000001</v>
      </c>
      <c r="I433">
        <v>-97.751788099999999</v>
      </c>
      <c r="J433" s="1" t="str">
        <f t="shared" ref="J433:J452" si="69">HYPERLINK("http://geochem.nrcan.gc.ca/cdogs/content/kwd/kwd020030_e.htm", "NGR bulk stream sediment")</f>
        <v>NGR bulk stream sediment</v>
      </c>
      <c r="K433" s="1" t="str">
        <f t="shared" ref="K433:K452" si="70">HYPERLINK("http://geochem.nrcan.gc.ca/cdogs/content/kwd/kwd080098_e.htm", "-230 mesh (63 µm) (Bathurst Is., 1996)")</f>
        <v>-230 mesh (63 µm) (Bathurst Is., 1996)</v>
      </c>
      <c r="L433">
        <v>18</v>
      </c>
      <c r="M433" t="s">
        <v>1537</v>
      </c>
      <c r="N433">
        <v>432</v>
      </c>
      <c r="O433">
        <v>1</v>
      </c>
      <c r="P433" t="s">
        <v>89</v>
      </c>
      <c r="Q433" t="s">
        <v>56</v>
      </c>
      <c r="R433" t="s">
        <v>251</v>
      </c>
      <c r="S433" t="s">
        <v>283</v>
      </c>
      <c r="T433" t="s">
        <v>218</v>
      </c>
      <c r="U433" t="s">
        <v>113</v>
      </c>
      <c r="V433" t="s">
        <v>76</v>
      </c>
      <c r="W433" t="s">
        <v>114</v>
      </c>
      <c r="X433" t="s">
        <v>64</v>
      </c>
      <c r="Y433" t="s">
        <v>2747</v>
      </c>
      <c r="Z433" t="s">
        <v>190</v>
      </c>
      <c r="AA433" t="s">
        <v>64</v>
      </c>
      <c r="AB433" t="s">
        <v>56</v>
      </c>
      <c r="AC433" t="s">
        <v>64</v>
      </c>
      <c r="AD433" t="s">
        <v>778</v>
      </c>
      <c r="AE433" t="s">
        <v>143</v>
      </c>
      <c r="AF433" t="s">
        <v>124</v>
      </c>
      <c r="AG433" t="s">
        <v>152</v>
      </c>
      <c r="AH433" t="s">
        <v>169</v>
      </c>
      <c r="AI433" t="s">
        <v>70</v>
      </c>
      <c r="AJ433" t="s">
        <v>1435</v>
      </c>
      <c r="AK433" t="s">
        <v>72</v>
      </c>
      <c r="AL433" t="s">
        <v>153</v>
      </c>
      <c r="AM433" t="s">
        <v>207</v>
      </c>
      <c r="AN433" t="s">
        <v>580</v>
      </c>
      <c r="AO433" t="s">
        <v>64</v>
      </c>
      <c r="AP433" t="s">
        <v>116</v>
      </c>
      <c r="AQ433" t="s">
        <v>140</v>
      </c>
      <c r="AR433" t="s">
        <v>172</v>
      </c>
      <c r="AS433" t="s">
        <v>105</v>
      </c>
      <c r="AT433" t="s">
        <v>91</v>
      </c>
      <c r="AU433" t="s">
        <v>130</v>
      </c>
      <c r="AV433" t="s">
        <v>73</v>
      </c>
      <c r="AW433" t="s">
        <v>225</v>
      </c>
      <c r="AX433" t="s">
        <v>177</v>
      </c>
      <c r="AY433" t="s">
        <v>2844</v>
      </c>
    </row>
    <row r="434" spans="1:51" hidden="1" x14ac:dyDescent="0.3">
      <c r="A434" t="s">
        <v>2845</v>
      </c>
      <c r="B434" t="s">
        <v>2846</v>
      </c>
      <c r="C434" s="1" t="str">
        <f t="shared" si="61"/>
        <v>21:0868</v>
      </c>
      <c r="D434" s="1" t="str">
        <f t="shared" si="68"/>
        <v>21:0245</v>
      </c>
      <c r="E434" t="s">
        <v>2762</v>
      </c>
      <c r="F434" t="s">
        <v>2847</v>
      </c>
      <c r="H434">
        <v>75.985295300000004</v>
      </c>
      <c r="I434">
        <v>-98.494757500000006</v>
      </c>
      <c r="J434" s="1" t="str">
        <f t="shared" si="69"/>
        <v>NGR bulk stream sediment</v>
      </c>
      <c r="K434" s="1" t="str">
        <f t="shared" si="70"/>
        <v>-230 mesh (63 µm) (Bathurst Is., 1996)</v>
      </c>
      <c r="L434">
        <v>18</v>
      </c>
      <c r="M434" t="s">
        <v>1447</v>
      </c>
      <c r="N434">
        <v>433</v>
      </c>
      <c r="O434">
        <v>1</v>
      </c>
      <c r="P434" t="s">
        <v>89</v>
      </c>
      <c r="Q434" t="s">
        <v>56</v>
      </c>
      <c r="R434" t="s">
        <v>446</v>
      </c>
      <c r="S434" t="s">
        <v>201</v>
      </c>
      <c r="T434" t="s">
        <v>55</v>
      </c>
      <c r="U434" t="s">
        <v>64</v>
      </c>
      <c r="V434" t="s">
        <v>113</v>
      </c>
      <c r="W434" t="s">
        <v>772</v>
      </c>
      <c r="X434" t="s">
        <v>91</v>
      </c>
      <c r="Y434" t="s">
        <v>222</v>
      </c>
      <c r="Z434" t="s">
        <v>113</v>
      </c>
      <c r="AA434" t="s">
        <v>64</v>
      </c>
      <c r="AB434" t="s">
        <v>56</v>
      </c>
      <c r="AC434" t="s">
        <v>69</v>
      </c>
      <c r="AD434" t="s">
        <v>2803</v>
      </c>
      <c r="AE434" t="s">
        <v>2173</v>
      </c>
      <c r="AF434" t="s">
        <v>61</v>
      </c>
      <c r="AG434" t="s">
        <v>488</v>
      </c>
      <c r="AH434" t="s">
        <v>129</v>
      </c>
      <c r="AI434" t="s">
        <v>70</v>
      </c>
      <c r="AJ434" t="s">
        <v>1435</v>
      </c>
      <c r="AK434" t="s">
        <v>72</v>
      </c>
      <c r="AL434" t="s">
        <v>73</v>
      </c>
      <c r="AM434" t="s">
        <v>139</v>
      </c>
      <c r="AN434" t="s">
        <v>218</v>
      </c>
      <c r="AO434" t="s">
        <v>64</v>
      </c>
      <c r="AP434" t="s">
        <v>2848</v>
      </c>
      <c r="AQ434" t="s">
        <v>356</v>
      </c>
      <c r="AR434" t="s">
        <v>918</v>
      </c>
      <c r="AS434" t="s">
        <v>103</v>
      </c>
      <c r="AT434" t="s">
        <v>313</v>
      </c>
      <c r="AU434" t="s">
        <v>488</v>
      </c>
      <c r="AV434" t="s">
        <v>73</v>
      </c>
      <c r="AW434" t="s">
        <v>126</v>
      </c>
      <c r="AX434" t="s">
        <v>539</v>
      </c>
      <c r="AY434" t="s">
        <v>2849</v>
      </c>
    </row>
    <row r="435" spans="1:51" hidden="1" x14ac:dyDescent="0.3">
      <c r="A435" t="s">
        <v>2850</v>
      </c>
      <c r="B435" t="s">
        <v>2851</v>
      </c>
      <c r="C435" s="1" t="str">
        <f t="shared" si="61"/>
        <v>21:0868</v>
      </c>
      <c r="D435" s="1" t="str">
        <f t="shared" si="68"/>
        <v>21:0245</v>
      </c>
      <c r="E435" t="s">
        <v>318</v>
      </c>
      <c r="F435" t="s">
        <v>2852</v>
      </c>
      <c r="H435">
        <v>75.892540199999999</v>
      </c>
      <c r="I435">
        <v>-98.184078900000003</v>
      </c>
      <c r="J435" s="1" t="str">
        <f t="shared" si="69"/>
        <v>NGR bulk stream sediment</v>
      </c>
      <c r="K435" s="1" t="str">
        <f t="shared" si="70"/>
        <v>-230 mesh (63 µm) (Bathurst Is., 1996)</v>
      </c>
      <c r="L435">
        <v>18</v>
      </c>
      <c r="M435" t="s">
        <v>1543</v>
      </c>
      <c r="N435">
        <v>434</v>
      </c>
      <c r="O435">
        <v>1</v>
      </c>
      <c r="P435" t="s">
        <v>91</v>
      </c>
      <c r="Q435" t="s">
        <v>56</v>
      </c>
      <c r="R435" t="s">
        <v>354</v>
      </c>
      <c r="S435" t="s">
        <v>138</v>
      </c>
      <c r="T435" t="s">
        <v>75</v>
      </c>
      <c r="U435" t="s">
        <v>60</v>
      </c>
      <c r="V435" t="s">
        <v>113</v>
      </c>
      <c r="W435" t="s">
        <v>192</v>
      </c>
      <c r="X435" t="s">
        <v>76</v>
      </c>
      <c r="Y435" t="s">
        <v>2016</v>
      </c>
      <c r="Z435" t="s">
        <v>185</v>
      </c>
      <c r="AA435" t="s">
        <v>64</v>
      </c>
      <c r="AB435" t="s">
        <v>56</v>
      </c>
      <c r="AC435" t="s">
        <v>64</v>
      </c>
      <c r="AD435" t="s">
        <v>566</v>
      </c>
      <c r="AE435" t="s">
        <v>367</v>
      </c>
      <c r="AF435" t="s">
        <v>337</v>
      </c>
      <c r="AG435" t="s">
        <v>175</v>
      </c>
      <c r="AH435" t="s">
        <v>423</v>
      </c>
      <c r="AI435" t="s">
        <v>70</v>
      </c>
      <c r="AJ435" t="s">
        <v>1435</v>
      </c>
      <c r="AK435" t="s">
        <v>72</v>
      </c>
      <c r="AL435" t="s">
        <v>73</v>
      </c>
      <c r="AM435" t="s">
        <v>227</v>
      </c>
      <c r="AN435" t="s">
        <v>225</v>
      </c>
      <c r="AO435" t="s">
        <v>64</v>
      </c>
      <c r="AP435" t="s">
        <v>415</v>
      </c>
      <c r="AQ435" t="s">
        <v>356</v>
      </c>
      <c r="AR435" t="s">
        <v>342</v>
      </c>
      <c r="AS435" t="s">
        <v>124</v>
      </c>
      <c r="AT435" t="s">
        <v>275</v>
      </c>
      <c r="AU435" t="s">
        <v>189</v>
      </c>
      <c r="AV435" t="s">
        <v>73</v>
      </c>
      <c r="AW435" t="s">
        <v>101</v>
      </c>
      <c r="AX435" t="s">
        <v>107</v>
      </c>
      <c r="AY435" t="s">
        <v>2853</v>
      </c>
    </row>
    <row r="436" spans="1:51" hidden="1" x14ac:dyDescent="0.3">
      <c r="A436" t="s">
        <v>2854</v>
      </c>
      <c r="B436" t="s">
        <v>2855</v>
      </c>
      <c r="C436" s="1" t="str">
        <f t="shared" si="61"/>
        <v>21:0868</v>
      </c>
      <c r="D436" s="1" t="str">
        <f t="shared" si="68"/>
        <v>21:0245</v>
      </c>
      <c r="E436" t="s">
        <v>2856</v>
      </c>
      <c r="F436" t="s">
        <v>2857</v>
      </c>
      <c r="H436">
        <v>75.895700899999994</v>
      </c>
      <c r="I436">
        <v>-98.191179300000002</v>
      </c>
      <c r="J436" s="1" t="str">
        <f t="shared" si="69"/>
        <v>NGR bulk stream sediment</v>
      </c>
      <c r="K436" s="1" t="str">
        <f t="shared" si="70"/>
        <v>-230 mesh (63 µm) (Bathurst Is., 1996)</v>
      </c>
      <c r="L436">
        <v>18</v>
      </c>
      <c r="M436" t="s">
        <v>1549</v>
      </c>
      <c r="N436">
        <v>435</v>
      </c>
      <c r="O436">
        <v>1</v>
      </c>
      <c r="P436" t="s">
        <v>89</v>
      </c>
      <c r="Q436" t="s">
        <v>56</v>
      </c>
      <c r="R436" t="s">
        <v>251</v>
      </c>
      <c r="S436" t="s">
        <v>1148</v>
      </c>
      <c r="T436" t="s">
        <v>168</v>
      </c>
      <c r="U436" t="s">
        <v>118</v>
      </c>
      <c r="V436" t="s">
        <v>94</v>
      </c>
      <c r="W436" t="s">
        <v>607</v>
      </c>
      <c r="X436" t="s">
        <v>60</v>
      </c>
      <c r="Y436" t="s">
        <v>1704</v>
      </c>
      <c r="Z436" t="s">
        <v>113</v>
      </c>
      <c r="AA436" t="s">
        <v>64</v>
      </c>
      <c r="AB436" t="s">
        <v>56</v>
      </c>
      <c r="AC436" t="s">
        <v>64</v>
      </c>
      <c r="AD436" t="s">
        <v>339</v>
      </c>
      <c r="AE436" t="s">
        <v>143</v>
      </c>
      <c r="AF436" t="s">
        <v>97</v>
      </c>
      <c r="AG436" t="s">
        <v>167</v>
      </c>
      <c r="AH436" t="s">
        <v>275</v>
      </c>
      <c r="AI436" t="s">
        <v>70</v>
      </c>
      <c r="AJ436" t="s">
        <v>1435</v>
      </c>
      <c r="AK436" t="s">
        <v>622</v>
      </c>
      <c r="AL436" t="s">
        <v>73</v>
      </c>
      <c r="AM436" t="s">
        <v>183</v>
      </c>
      <c r="AN436" t="s">
        <v>327</v>
      </c>
      <c r="AO436" t="s">
        <v>64</v>
      </c>
      <c r="AP436" t="s">
        <v>369</v>
      </c>
      <c r="AQ436" t="s">
        <v>124</v>
      </c>
      <c r="AR436" t="s">
        <v>192</v>
      </c>
      <c r="AS436" t="s">
        <v>105</v>
      </c>
      <c r="AT436" t="s">
        <v>76</v>
      </c>
      <c r="AU436" t="s">
        <v>488</v>
      </c>
      <c r="AV436" t="s">
        <v>73</v>
      </c>
      <c r="AW436" t="s">
        <v>435</v>
      </c>
      <c r="AX436" t="s">
        <v>651</v>
      </c>
      <c r="AY436" t="s">
        <v>781</v>
      </c>
    </row>
    <row r="437" spans="1:51" hidden="1" x14ac:dyDescent="0.3">
      <c r="A437" t="s">
        <v>2858</v>
      </c>
      <c r="B437" t="s">
        <v>2859</v>
      </c>
      <c r="C437" s="1" t="str">
        <f t="shared" si="61"/>
        <v>21:0868</v>
      </c>
      <c r="D437" s="1" t="str">
        <f t="shared" si="68"/>
        <v>21:0245</v>
      </c>
      <c r="E437" t="s">
        <v>2860</v>
      </c>
      <c r="F437" t="s">
        <v>2861</v>
      </c>
      <c r="H437">
        <v>75.887673000000007</v>
      </c>
      <c r="I437">
        <v>-98.162969099999998</v>
      </c>
      <c r="J437" s="1" t="str">
        <f t="shared" si="69"/>
        <v>NGR bulk stream sediment</v>
      </c>
      <c r="K437" s="1" t="str">
        <f t="shared" si="70"/>
        <v>-230 mesh (63 µm) (Bathurst Is., 1996)</v>
      </c>
      <c r="L437">
        <v>18</v>
      </c>
      <c r="M437" t="s">
        <v>1557</v>
      </c>
      <c r="N437">
        <v>436</v>
      </c>
      <c r="O437">
        <v>1</v>
      </c>
      <c r="P437" t="s">
        <v>89</v>
      </c>
      <c r="Q437" t="s">
        <v>56</v>
      </c>
      <c r="R437" t="s">
        <v>256</v>
      </c>
      <c r="S437" t="s">
        <v>1302</v>
      </c>
      <c r="T437" t="s">
        <v>300</v>
      </c>
      <c r="U437" t="s">
        <v>76</v>
      </c>
      <c r="V437" t="s">
        <v>118</v>
      </c>
      <c r="W437" t="s">
        <v>607</v>
      </c>
      <c r="X437" t="s">
        <v>60</v>
      </c>
      <c r="Y437" t="s">
        <v>1724</v>
      </c>
      <c r="Z437" t="s">
        <v>63</v>
      </c>
      <c r="AA437" t="s">
        <v>64</v>
      </c>
      <c r="AB437" t="s">
        <v>56</v>
      </c>
      <c r="AC437" t="s">
        <v>118</v>
      </c>
      <c r="AD437" t="s">
        <v>284</v>
      </c>
      <c r="AE437" t="s">
        <v>143</v>
      </c>
      <c r="AF437" t="s">
        <v>59</v>
      </c>
      <c r="AG437" t="s">
        <v>167</v>
      </c>
      <c r="AH437" t="s">
        <v>218</v>
      </c>
      <c r="AI437" t="s">
        <v>91</v>
      </c>
      <c r="AJ437" t="s">
        <v>1435</v>
      </c>
      <c r="AK437" t="s">
        <v>72</v>
      </c>
      <c r="AL437" t="s">
        <v>73</v>
      </c>
      <c r="AM437" t="s">
        <v>94</v>
      </c>
      <c r="AN437" t="s">
        <v>580</v>
      </c>
      <c r="AO437" t="s">
        <v>64</v>
      </c>
      <c r="AP437" t="s">
        <v>369</v>
      </c>
      <c r="AQ437" t="s">
        <v>171</v>
      </c>
      <c r="AR437" t="s">
        <v>210</v>
      </c>
      <c r="AS437" t="s">
        <v>57</v>
      </c>
      <c r="AT437" t="s">
        <v>101</v>
      </c>
      <c r="AU437" t="s">
        <v>271</v>
      </c>
      <c r="AV437" t="s">
        <v>152</v>
      </c>
      <c r="AW437" t="s">
        <v>225</v>
      </c>
      <c r="AX437" t="s">
        <v>301</v>
      </c>
      <c r="AY437" t="s">
        <v>2862</v>
      </c>
    </row>
    <row r="438" spans="1:51" hidden="1" x14ac:dyDescent="0.3">
      <c r="A438" t="s">
        <v>2863</v>
      </c>
      <c r="B438" t="s">
        <v>2864</v>
      </c>
      <c r="C438" s="1" t="str">
        <f t="shared" si="61"/>
        <v>21:0868</v>
      </c>
      <c r="D438" s="1" t="str">
        <f t="shared" si="68"/>
        <v>21:0245</v>
      </c>
      <c r="E438" t="s">
        <v>332</v>
      </c>
      <c r="F438" t="s">
        <v>2865</v>
      </c>
      <c r="H438">
        <v>75.904519300000004</v>
      </c>
      <c r="I438">
        <v>-98.104195300000001</v>
      </c>
      <c r="J438" s="1" t="str">
        <f t="shared" si="69"/>
        <v>NGR bulk stream sediment</v>
      </c>
      <c r="K438" s="1" t="str">
        <f t="shared" si="70"/>
        <v>-230 mesh (63 µm) (Bathurst Is., 1996)</v>
      </c>
      <c r="L438">
        <v>19</v>
      </c>
      <c r="M438" t="s">
        <v>1432</v>
      </c>
      <c r="N438">
        <v>437</v>
      </c>
      <c r="O438">
        <v>7</v>
      </c>
      <c r="P438" t="s">
        <v>89</v>
      </c>
      <c r="Q438" t="s">
        <v>56</v>
      </c>
      <c r="R438" t="s">
        <v>126</v>
      </c>
      <c r="S438" t="s">
        <v>1066</v>
      </c>
      <c r="T438" t="s">
        <v>238</v>
      </c>
      <c r="U438" t="s">
        <v>60</v>
      </c>
      <c r="V438" t="s">
        <v>76</v>
      </c>
      <c r="W438" t="s">
        <v>311</v>
      </c>
      <c r="X438" t="s">
        <v>271</v>
      </c>
      <c r="Y438" t="s">
        <v>804</v>
      </c>
      <c r="Z438" t="s">
        <v>150</v>
      </c>
      <c r="AA438" t="s">
        <v>64</v>
      </c>
      <c r="AB438" t="s">
        <v>56</v>
      </c>
      <c r="AC438" t="s">
        <v>64</v>
      </c>
      <c r="AD438" t="s">
        <v>583</v>
      </c>
      <c r="AE438" t="s">
        <v>143</v>
      </c>
      <c r="AF438" t="s">
        <v>541</v>
      </c>
      <c r="AG438" t="s">
        <v>144</v>
      </c>
      <c r="AH438" t="s">
        <v>147</v>
      </c>
      <c r="AI438" t="s">
        <v>70</v>
      </c>
      <c r="AJ438" t="s">
        <v>1435</v>
      </c>
      <c r="AK438" t="s">
        <v>72</v>
      </c>
      <c r="AL438" t="s">
        <v>73</v>
      </c>
      <c r="AM438" t="s">
        <v>168</v>
      </c>
      <c r="AN438" t="s">
        <v>212</v>
      </c>
      <c r="AO438" t="s">
        <v>64</v>
      </c>
      <c r="AP438" t="s">
        <v>369</v>
      </c>
      <c r="AQ438" t="s">
        <v>140</v>
      </c>
      <c r="AR438" t="s">
        <v>273</v>
      </c>
      <c r="AS438" t="s">
        <v>163</v>
      </c>
      <c r="AT438" t="s">
        <v>91</v>
      </c>
      <c r="AU438" t="s">
        <v>258</v>
      </c>
      <c r="AV438" t="s">
        <v>152</v>
      </c>
      <c r="AW438" t="s">
        <v>60</v>
      </c>
      <c r="AX438" t="s">
        <v>780</v>
      </c>
      <c r="AY438" t="s">
        <v>2866</v>
      </c>
    </row>
    <row r="439" spans="1:51" hidden="1" x14ac:dyDescent="0.3">
      <c r="A439" t="s">
        <v>2867</v>
      </c>
      <c r="B439" t="s">
        <v>2868</v>
      </c>
      <c r="C439" s="1" t="str">
        <f t="shared" si="61"/>
        <v>21:0868</v>
      </c>
      <c r="D439" s="1" t="str">
        <f t="shared" si="68"/>
        <v>21:0245</v>
      </c>
      <c r="E439" t="s">
        <v>2869</v>
      </c>
      <c r="F439" t="s">
        <v>2870</v>
      </c>
      <c r="H439">
        <v>75.877671899999996</v>
      </c>
      <c r="I439">
        <v>-98.248040000000003</v>
      </c>
      <c r="J439" s="1" t="str">
        <f t="shared" si="69"/>
        <v>NGR bulk stream sediment</v>
      </c>
      <c r="K439" s="1" t="str">
        <f t="shared" si="70"/>
        <v>-230 mesh (63 µm) (Bathurst Is., 1996)</v>
      </c>
      <c r="L439">
        <v>19</v>
      </c>
      <c r="M439" t="s">
        <v>1441</v>
      </c>
      <c r="N439">
        <v>438</v>
      </c>
      <c r="O439">
        <v>1</v>
      </c>
      <c r="P439" t="s">
        <v>89</v>
      </c>
      <c r="Q439" t="s">
        <v>56</v>
      </c>
      <c r="R439" t="s">
        <v>146</v>
      </c>
      <c r="S439" t="s">
        <v>1124</v>
      </c>
      <c r="T439" t="s">
        <v>206</v>
      </c>
      <c r="U439" t="s">
        <v>254</v>
      </c>
      <c r="V439" t="s">
        <v>76</v>
      </c>
      <c r="W439" t="s">
        <v>80</v>
      </c>
      <c r="X439" t="s">
        <v>271</v>
      </c>
      <c r="Y439" t="s">
        <v>703</v>
      </c>
      <c r="Z439" t="s">
        <v>91</v>
      </c>
      <c r="AA439" t="s">
        <v>64</v>
      </c>
      <c r="AB439" t="s">
        <v>56</v>
      </c>
      <c r="AC439" t="s">
        <v>64</v>
      </c>
      <c r="AD439" t="s">
        <v>584</v>
      </c>
      <c r="AE439" t="s">
        <v>143</v>
      </c>
      <c r="AF439" t="s">
        <v>172</v>
      </c>
      <c r="AG439" t="s">
        <v>152</v>
      </c>
      <c r="AH439" t="s">
        <v>68</v>
      </c>
      <c r="AI439" t="s">
        <v>70</v>
      </c>
      <c r="AJ439" t="s">
        <v>1435</v>
      </c>
      <c r="AK439" t="s">
        <v>72</v>
      </c>
      <c r="AL439" t="s">
        <v>73</v>
      </c>
      <c r="AM439" t="s">
        <v>76</v>
      </c>
      <c r="AN439" t="s">
        <v>73</v>
      </c>
      <c r="AO439" t="s">
        <v>64</v>
      </c>
      <c r="AP439" t="s">
        <v>229</v>
      </c>
      <c r="AQ439" t="s">
        <v>163</v>
      </c>
      <c r="AR439" t="s">
        <v>103</v>
      </c>
      <c r="AS439" t="s">
        <v>105</v>
      </c>
      <c r="AT439" t="s">
        <v>151</v>
      </c>
      <c r="AU439" t="s">
        <v>230</v>
      </c>
      <c r="AV439" t="s">
        <v>73</v>
      </c>
      <c r="AW439" t="s">
        <v>106</v>
      </c>
      <c r="AX439" t="s">
        <v>339</v>
      </c>
      <c r="AY439" t="s">
        <v>2871</v>
      </c>
    </row>
    <row r="440" spans="1:51" hidden="1" x14ac:dyDescent="0.3">
      <c r="A440" t="s">
        <v>2872</v>
      </c>
      <c r="B440" t="s">
        <v>2873</v>
      </c>
      <c r="C440" s="1" t="str">
        <f t="shared" si="61"/>
        <v>21:0868</v>
      </c>
      <c r="D440" s="1" t="str">
        <f t="shared" si="68"/>
        <v>21:0245</v>
      </c>
      <c r="E440" t="s">
        <v>2874</v>
      </c>
      <c r="F440" t="s">
        <v>2875</v>
      </c>
      <c r="H440">
        <v>75.871654300000003</v>
      </c>
      <c r="I440">
        <v>-98.215834400000006</v>
      </c>
      <c r="J440" s="1" t="str">
        <f t="shared" si="69"/>
        <v>NGR bulk stream sediment</v>
      </c>
      <c r="K440" s="1" t="str">
        <f t="shared" si="70"/>
        <v>-230 mesh (63 µm) (Bathurst Is., 1996)</v>
      </c>
      <c r="L440">
        <v>19</v>
      </c>
      <c r="M440" t="s">
        <v>1454</v>
      </c>
      <c r="N440">
        <v>439</v>
      </c>
      <c r="O440">
        <v>1</v>
      </c>
      <c r="P440" t="s">
        <v>89</v>
      </c>
      <c r="Q440" t="s">
        <v>56</v>
      </c>
      <c r="R440" t="s">
        <v>270</v>
      </c>
      <c r="S440" t="s">
        <v>1174</v>
      </c>
      <c r="T440" t="s">
        <v>382</v>
      </c>
      <c r="U440" t="s">
        <v>150</v>
      </c>
      <c r="V440" t="s">
        <v>118</v>
      </c>
      <c r="W440" t="s">
        <v>128</v>
      </c>
      <c r="X440" t="s">
        <v>60</v>
      </c>
      <c r="Y440" t="s">
        <v>189</v>
      </c>
      <c r="Z440" t="s">
        <v>76</v>
      </c>
      <c r="AA440" t="s">
        <v>64</v>
      </c>
      <c r="AB440" t="s">
        <v>56</v>
      </c>
      <c r="AC440" t="s">
        <v>64</v>
      </c>
      <c r="AD440" t="s">
        <v>284</v>
      </c>
      <c r="AE440" t="s">
        <v>143</v>
      </c>
      <c r="AF440" t="s">
        <v>607</v>
      </c>
      <c r="AG440" t="s">
        <v>271</v>
      </c>
      <c r="AH440" t="s">
        <v>74</v>
      </c>
      <c r="AI440" t="s">
        <v>70</v>
      </c>
      <c r="AJ440" t="s">
        <v>1435</v>
      </c>
      <c r="AK440" t="s">
        <v>72</v>
      </c>
      <c r="AL440" t="s">
        <v>73</v>
      </c>
      <c r="AM440" t="s">
        <v>275</v>
      </c>
      <c r="AN440" t="s">
        <v>435</v>
      </c>
      <c r="AO440" t="s">
        <v>64</v>
      </c>
      <c r="AP440" t="s">
        <v>848</v>
      </c>
      <c r="AQ440" t="s">
        <v>336</v>
      </c>
      <c r="AR440" t="s">
        <v>204</v>
      </c>
      <c r="AS440" t="s">
        <v>163</v>
      </c>
      <c r="AT440" t="s">
        <v>435</v>
      </c>
      <c r="AU440" t="s">
        <v>258</v>
      </c>
      <c r="AV440" t="s">
        <v>73</v>
      </c>
      <c r="AW440" t="s">
        <v>153</v>
      </c>
      <c r="AX440" t="s">
        <v>154</v>
      </c>
      <c r="AY440" t="s">
        <v>2876</v>
      </c>
    </row>
    <row r="441" spans="1:51" hidden="1" x14ac:dyDescent="0.3">
      <c r="A441" t="s">
        <v>2877</v>
      </c>
      <c r="B441" t="s">
        <v>2878</v>
      </c>
      <c r="C441" s="1" t="str">
        <f t="shared" si="61"/>
        <v>21:0868</v>
      </c>
      <c r="D441" s="1" t="str">
        <f t="shared" si="68"/>
        <v>21:0245</v>
      </c>
      <c r="E441" t="s">
        <v>2879</v>
      </c>
      <c r="F441" t="s">
        <v>2880</v>
      </c>
      <c r="H441">
        <v>75.872045200000002</v>
      </c>
      <c r="I441">
        <v>-98.198378399999996</v>
      </c>
      <c r="J441" s="1" t="str">
        <f t="shared" si="69"/>
        <v>NGR bulk stream sediment</v>
      </c>
      <c r="K441" s="1" t="str">
        <f t="shared" si="70"/>
        <v>-230 mesh (63 µm) (Bathurst Is., 1996)</v>
      </c>
      <c r="L441">
        <v>19</v>
      </c>
      <c r="M441" t="s">
        <v>1474</v>
      </c>
      <c r="N441">
        <v>440</v>
      </c>
      <c r="O441">
        <v>1</v>
      </c>
      <c r="P441" t="s">
        <v>89</v>
      </c>
      <c r="Q441" t="s">
        <v>56</v>
      </c>
      <c r="R441" t="s">
        <v>91</v>
      </c>
      <c r="S441" t="s">
        <v>1046</v>
      </c>
      <c r="T441" t="s">
        <v>150</v>
      </c>
      <c r="U441" t="s">
        <v>190</v>
      </c>
      <c r="V441" t="s">
        <v>76</v>
      </c>
      <c r="W441" t="s">
        <v>103</v>
      </c>
      <c r="X441" t="s">
        <v>64</v>
      </c>
      <c r="Y441" t="s">
        <v>924</v>
      </c>
      <c r="Z441" t="s">
        <v>91</v>
      </c>
      <c r="AA441" t="s">
        <v>64</v>
      </c>
      <c r="AB441" t="s">
        <v>56</v>
      </c>
      <c r="AC441" t="s">
        <v>64</v>
      </c>
      <c r="AD441" t="s">
        <v>165</v>
      </c>
      <c r="AE441" t="s">
        <v>143</v>
      </c>
      <c r="AF441" t="s">
        <v>288</v>
      </c>
      <c r="AG441" t="s">
        <v>479</v>
      </c>
      <c r="AH441" t="s">
        <v>169</v>
      </c>
      <c r="AI441" t="s">
        <v>70</v>
      </c>
      <c r="AJ441" t="s">
        <v>1435</v>
      </c>
      <c r="AK441" t="s">
        <v>72</v>
      </c>
      <c r="AL441" t="s">
        <v>73</v>
      </c>
      <c r="AM441" t="s">
        <v>169</v>
      </c>
      <c r="AN441" t="s">
        <v>153</v>
      </c>
      <c r="AO441" t="s">
        <v>64</v>
      </c>
      <c r="AP441" t="s">
        <v>772</v>
      </c>
      <c r="AQ441" t="s">
        <v>149</v>
      </c>
      <c r="AR441" t="s">
        <v>357</v>
      </c>
      <c r="AS441" t="s">
        <v>99</v>
      </c>
      <c r="AT441" t="s">
        <v>225</v>
      </c>
      <c r="AU441" t="s">
        <v>152</v>
      </c>
      <c r="AV441" t="s">
        <v>73</v>
      </c>
      <c r="AW441" t="s">
        <v>130</v>
      </c>
      <c r="AX441" t="s">
        <v>584</v>
      </c>
      <c r="AY441" t="s">
        <v>968</v>
      </c>
    </row>
    <row r="442" spans="1:51" hidden="1" x14ac:dyDescent="0.3">
      <c r="A442" t="s">
        <v>2881</v>
      </c>
      <c r="B442" t="s">
        <v>2882</v>
      </c>
      <c r="C442" s="1" t="str">
        <f t="shared" si="61"/>
        <v>21:0868</v>
      </c>
      <c r="D442" s="1" t="str">
        <f t="shared" si="68"/>
        <v>21:0245</v>
      </c>
      <c r="E442" t="s">
        <v>2879</v>
      </c>
      <c r="F442" t="s">
        <v>2883</v>
      </c>
      <c r="H442">
        <v>75.872045200000002</v>
      </c>
      <c r="I442">
        <v>-98.198378399999996</v>
      </c>
      <c r="J442" s="1" t="str">
        <f t="shared" si="69"/>
        <v>NGR bulk stream sediment</v>
      </c>
      <c r="K442" s="1" t="str">
        <f t="shared" si="70"/>
        <v>-230 mesh (63 µm) (Bathurst Is., 1996)</v>
      </c>
      <c r="L442">
        <v>19</v>
      </c>
      <c r="M442" t="s">
        <v>1479</v>
      </c>
      <c r="N442">
        <v>441</v>
      </c>
      <c r="O442">
        <v>1</v>
      </c>
      <c r="P442" t="s">
        <v>89</v>
      </c>
      <c r="Q442" t="s">
        <v>56</v>
      </c>
      <c r="R442" t="s">
        <v>256</v>
      </c>
      <c r="S442" t="s">
        <v>1107</v>
      </c>
      <c r="T442" t="s">
        <v>254</v>
      </c>
      <c r="U442" t="s">
        <v>55</v>
      </c>
      <c r="V442" t="s">
        <v>118</v>
      </c>
      <c r="W442" t="s">
        <v>78</v>
      </c>
      <c r="X442" t="s">
        <v>271</v>
      </c>
      <c r="Y442" t="s">
        <v>810</v>
      </c>
      <c r="Z442" t="s">
        <v>91</v>
      </c>
      <c r="AA442" t="s">
        <v>64</v>
      </c>
      <c r="AB442" t="s">
        <v>56</v>
      </c>
      <c r="AC442" t="s">
        <v>64</v>
      </c>
      <c r="AD442" t="s">
        <v>746</v>
      </c>
      <c r="AE442" t="s">
        <v>143</v>
      </c>
      <c r="AF442" t="s">
        <v>393</v>
      </c>
      <c r="AG442" t="s">
        <v>175</v>
      </c>
      <c r="AH442" t="s">
        <v>93</v>
      </c>
      <c r="AI442" t="s">
        <v>70</v>
      </c>
      <c r="AJ442" t="s">
        <v>1435</v>
      </c>
      <c r="AK442" t="s">
        <v>72</v>
      </c>
      <c r="AL442" t="s">
        <v>73</v>
      </c>
      <c r="AM442" t="s">
        <v>256</v>
      </c>
      <c r="AN442" t="s">
        <v>153</v>
      </c>
      <c r="AO442" t="s">
        <v>64</v>
      </c>
      <c r="AP442" t="s">
        <v>209</v>
      </c>
      <c r="AQ442" t="s">
        <v>190</v>
      </c>
      <c r="AR442" t="s">
        <v>288</v>
      </c>
      <c r="AS442" t="s">
        <v>69</v>
      </c>
      <c r="AT442" t="s">
        <v>125</v>
      </c>
      <c r="AU442" t="s">
        <v>152</v>
      </c>
      <c r="AV442" t="s">
        <v>73</v>
      </c>
      <c r="AW442" t="s">
        <v>488</v>
      </c>
      <c r="AX442" t="s">
        <v>566</v>
      </c>
      <c r="AY442" t="s">
        <v>2884</v>
      </c>
    </row>
    <row r="443" spans="1:51" hidden="1" x14ac:dyDescent="0.3">
      <c r="A443" t="s">
        <v>2885</v>
      </c>
      <c r="B443" t="s">
        <v>2886</v>
      </c>
      <c r="C443" s="1" t="str">
        <f t="shared" si="61"/>
        <v>21:0868</v>
      </c>
      <c r="D443" s="1" t="str">
        <f t="shared" si="68"/>
        <v>21:0245</v>
      </c>
      <c r="E443" t="s">
        <v>332</v>
      </c>
      <c r="F443" t="s">
        <v>2887</v>
      </c>
      <c r="H443">
        <v>75.904519300000004</v>
      </c>
      <c r="I443">
        <v>-98.104195300000001</v>
      </c>
      <c r="J443" s="1" t="str">
        <f t="shared" si="69"/>
        <v>NGR bulk stream sediment</v>
      </c>
      <c r="K443" s="1" t="str">
        <f t="shared" si="70"/>
        <v>-230 mesh (63 µm) (Bathurst Is., 1996)</v>
      </c>
      <c r="L443">
        <v>19</v>
      </c>
      <c r="M443" t="s">
        <v>1447</v>
      </c>
      <c r="N443">
        <v>442</v>
      </c>
      <c r="O443">
        <v>1</v>
      </c>
      <c r="P443" t="s">
        <v>91</v>
      </c>
      <c r="Q443" t="s">
        <v>56</v>
      </c>
      <c r="R443" t="s">
        <v>299</v>
      </c>
      <c r="S443" t="s">
        <v>816</v>
      </c>
      <c r="T443" t="s">
        <v>220</v>
      </c>
      <c r="U443" t="s">
        <v>60</v>
      </c>
      <c r="V443" t="s">
        <v>94</v>
      </c>
      <c r="W443" t="s">
        <v>311</v>
      </c>
      <c r="X443" t="s">
        <v>60</v>
      </c>
      <c r="Y443" t="s">
        <v>2888</v>
      </c>
      <c r="Z443" t="s">
        <v>75</v>
      </c>
      <c r="AA443" t="s">
        <v>64</v>
      </c>
      <c r="AB443" t="s">
        <v>56</v>
      </c>
      <c r="AC443" t="s">
        <v>60</v>
      </c>
      <c r="AD443" t="s">
        <v>817</v>
      </c>
      <c r="AE443" t="s">
        <v>143</v>
      </c>
      <c r="AF443" t="s">
        <v>298</v>
      </c>
      <c r="AG443" t="s">
        <v>167</v>
      </c>
      <c r="AH443" t="s">
        <v>256</v>
      </c>
      <c r="AI443" t="s">
        <v>70</v>
      </c>
      <c r="AJ443" t="s">
        <v>1435</v>
      </c>
      <c r="AK443" t="s">
        <v>72</v>
      </c>
      <c r="AL443" t="s">
        <v>73</v>
      </c>
      <c r="AM443" t="s">
        <v>282</v>
      </c>
      <c r="AN443" t="s">
        <v>189</v>
      </c>
      <c r="AO443" t="s">
        <v>64</v>
      </c>
      <c r="AP443" t="s">
        <v>369</v>
      </c>
      <c r="AQ443" t="s">
        <v>274</v>
      </c>
      <c r="AR443" t="s">
        <v>104</v>
      </c>
      <c r="AS443" t="s">
        <v>57</v>
      </c>
      <c r="AT443" t="s">
        <v>101</v>
      </c>
      <c r="AU443" t="s">
        <v>258</v>
      </c>
      <c r="AV443" t="s">
        <v>152</v>
      </c>
      <c r="AW443" t="s">
        <v>151</v>
      </c>
      <c r="AX443" t="s">
        <v>531</v>
      </c>
      <c r="AY443" t="s">
        <v>1968</v>
      </c>
    </row>
    <row r="444" spans="1:51" hidden="1" x14ac:dyDescent="0.3">
      <c r="A444" t="s">
        <v>2889</v>
      </c>
      <c r="B444" t="s">
        <v>2890</v>
      </c>
      <c r="C444" s="1" t="str">
        <f t="shared" si="61"/>
        <v>21:0868</v>
      </c>
      <c r="D444" s="1" t="str">
        <f t="shared" si="68"/>
        <v>21:0245</v>
      </c>
      <c r="E444" t="s">
        <v>348</v>
      </c>
      <c r="F444" t="s">
        <v>2891</v>
      </c>
      <c r="H444">
        <v>75.903335600000005</v>
      </c>
      <c r="I444">
        <v>-98.056778899999998</v>
      </c>
      <c r="J444" s="1" t="str">
        <f t="shared" si="69"/>
        <v>NGR bulk stream sediment</v>
      </c>
      <c r="K444" s="1" t="str">
        <f t="shared" si="70"/>
        <v>-230 mesh (63 µm) (Bathurst Is., 1996)</v>
      </c>
      <c r="L444">
        <v>19</v>
      </c>
      <c r="M444" t="s">
        <v>1460</v>
      </c>
      <c r="N444">
        <v>443</v>
      </c>
      <c r="O444">
        <v>1</v>
      </c>
      <c r="P444" t="s">
        <v>89</v>
      </c>
      <c r="Q444" t="s">
        <v>56</v>
      </c>
      <c r="R444" t="s">
        <v>93</v>
      </c>
      <c r="S444" t="s">
        <v>564</v>
      </c>
      <c r="T444" t="s">
        <v>80</v>
      </c>
      <c r="U444" t="s">
        <v>113</v>
      </c>
      <c r="V444" t="s">
        <v>63</v>
      </c>
      <c r="W444" t="s">
        <v>541</v>
      </c>
      <c r="X444" t="s">
        <v>60</v>
      </c>
      <c r="Y444" t="s">
        <v>1000</v>
      </c>
      <c r="Z444" t="s">
        <v>150</v>
      </c>
      <c r="AA444" t="s">
        <v>64</v>
      </c>
      <c r="AB444" t="s">
        <v>56</v>
      </c>
      <c r="AC444" t="s">
        <v>64</v>
      </c>
      <c r="AD444" t="s">
        <v>787</v>
      </c>
      <c r="AE444" t="s">
        <v>143</v>
      </c>
      <c r="AF444" t="s">
        <v>298</v>
      </c>
      <c r="AG444" t="s">
        <v>175</v>
      </c>
      <c r="AH444" t="s">
        <v>146</v>
      </c>
      <c r="AI444" t="s">
        <v>70</v>
      </c>
      <c r="AJ444" t="s">
        <v>1435</v>
      </c>
      <c r="AK444" t="s">
        <v>72</v>
      </c>
      <c r="AL444" t="s">
        <v>73</v>
      </c>
      <c r="AM444" t="s">
        <v>514</v>
      </c>
      <c r="AN444" t="s">
        <v>580</v>
      </c>
      <c r="AO444" t="s">
        <v>64</v>
      </c>
      <c r="AP444" t="s">
        <v>415</v>
      </c>
      <c r="AQ444" t="s">
        <v>274</v>
      </c>
      <c r="AR444" t="s">
        <v>289</v>
      </c>
      <c r="AS444" t="s">
        <v>274</v>
      </c>
      <c r="AT444" t="s">
        <v>592</v>
      </c>
      <c r="AU444" t="s">
        <v>271</v>
      </c>
      <c r="AV444" t="s">
        <v>73</v>
      </c>
      <c r="AW444" t="s">
        <v>151</v>
      </c>
      <c r="AX444" t="s">
        <v>531</v>
      </c>
      <c r="AY444" t="s">
        <v>2892</v>
      </c>
    </row>
    <row r="445" spans="1:51" hidden="1" x14ac:dyDescent="0.3">
      <c r="A445" t="s">
        <v>2893</v>
      </c>
      <c r="B445" t="s">
        <v>2894</v>
      </c>
      <c r="C445" s="1" t="str">
        <f t="shared" si="61"/>
        <v>21:0868</v>
      </c>
      <c r="D445" s="1" t="str">
        <f t="shared" si="68"/>
        <v>21:0245</v>
      </c>
      <c r="E445" t="s">
        <v>362</v>
      </c>
      <c r="F445" t="s">
        <v>2895</v>
      </c>
      <c r="H445">
        <v>75.842651099999998</v>
      </c>
      <c r="I445">
        <v>-98.026304999999994</v>
      </c>
      <c r="J445" s="1" t="str">
        <f t="shared" si="69"/>
        <v>NGR bulk stream sediment</v>
      </c>
      <c r="K445" s="1" t="str">
        <f t="shared" si="70"/>
        <v>-230 mesh (63 µm) (Bathurst Is., 1996)</v>
      </c>
      <c r="L445">
        <v>19</v>
      </c>
      <c r="M445" t="s">
        <v>1466</v>
      </c>
      <c r="N445">
        <v>444</v>
      </c>
      <c r="O445">
        <v>1</v>
      </c>
      <c r="P445" t="s">
        <v>89</v>
      </c>
      <c r="Q445" t="s">
        <v>56</v>
      </c>
      <c r="R445" t="s">
        <v>299</v>
      </c>
      <c r="S445" t="s">
        <v>1532</v>
      </c>
      <c r="T445" t="s">
        <v>256</v>
      </c>
      <c r="U445" t="s">
        <v>94</v>
      </c>
      <c r="V445" t="s">
        <v>76</v>
      </c>
      <c r="W445" t="s">
        <v>140</v>
      </c>
      <c r="X445" t="s">
        <v>64</v>
      </c>
      <c r="Y445" t="s">
        <v>677</v>
      </c>
      <c r="Z445" t="s">
        <v>94</v>
      </c>
      <c r="AA445" t="s">
        <v>64</v>
      </c>
      <c r="AB445" t="s">
        <v>56</v>
      </c>
      <c r="AC445" t="s">
        <v>60</v>
      </c>
      <c r="AD445" t="s">
        <v>165</v>
      </c>
      <c r="AE445" t="s">
        <v>143</v>
      </c>
      <c r="AF445" t="s">
        <v>288</v>
      </c>
      <c r="AG445" t="s">
        <v>144</v>
      </c>
      <c r="AH445" t="s">
        <v>231</v>
      </c>
      <c r="AI445" t="s">
        <v>70</v>
      </c>
      <c r="AJ445" t="s">
        <v>1435</v>
      </c>
      <c r="AK445" t="s">
        <v>72</v>
      </c>
      <c r="AL445" t="s">
        <v>73</v>
      </c>
      <c r="AM445" t="s">
        <v>93</v>
      </c>
      <c r="AN445" t="s">
        <v>271</v>
      </c>
      <c r="AO445" t="s">
        <v>64</v>
      </c>
      <c r="AP445" t="s">
        <v>369</v>
      </c>
      <c r="AQ445" t="s">
        <v>190</v>
      </c>
      <c r="AR445" t="s">
        <v>311</v>
      </c>
      <c r="AS445" t="s">
        <v>99</v>
      </c>
      <c r="AT445" t="s">
        <v>176</v>
      </c>
      <c r="AU445" t="s">
        <v>152</v>
      </c>
      <c r="AV445" t="s">
        <v>73</v>
      </c>
      <c r="AW445" t="s">
        <v>153</v>
      </c>
      <c r="AX445" t="s">
        <v>566</v>
      </c>
      <c r="AY445" t="s">
        <v>103</v>
      </c>
    </row>
    <row r="446" spans="1:51" hidden="1" x14ac:dyDescent="0.3">
      <c r="A446" t="s">
        <v>2896</v>
      </c>
      <c r="B446" t="s">
        <v>2897</v>
      </c>
      <c r="C446" s="1" t="str">
        <f t="shared" si="61"/>
        <v>21:0868</v>
      </c>
      <c r="D446" s="1" t="str">
        <f t="shared" si="68"/>
        <v>21:0245</v>
      </c>
      <c r="E446" t="s">
        <v>375</v>
      </c>
      <c r="F446" t="s">
        <v>2898</v>
      </c>
      <c r="H446">
        <v>75.847414099999995</v>
      </c>
      <c r="I446">
        <v>-98.0634704</v>
      </c>
      <c r="J446" s="1" t="str">
        <f t="shared" si="69"/>
        <v>NGR bulk stream sediment</v>
      </c>
      <c r="K446" s="1" t="str">
        <f t="shared" si="70"/>
        <v>-230 mesh (63 µm) (Bathurst Is., 1996)</v>
      </c>
      <c r="L446">
        <v>19</v>
      </c>
      <c r="M446" t="s">
        <v>1485</v>
      </c>
      <c r="N446">
        <v>445</v>
      </c>
      <c r="O446">
        <v>1</v>
      </c>
      <c r="P446" t="s">
        <v>89</v>
      </c>
      <c r="Q446" t="s">
        <v>56</v>
      </c>
      <c r="R446" t="s">
        <v>242</v>
      </c>
      <c r="S446" t="s">
        <v>1908</v>
      </c>
      <c r="T446" t="s">
        <v>270</v>
      </c>
      <c r="U446" t="s">
        <v>76</v>
      </c>
      <c r="V446" t="s">
        <v>118</v>
      </c>
      <c r="W446" t="s">
        <v>59</v>
      </c>
      <c r="X446" t="s">
        <v>64</v>
      </c>
      <c r="Y446" t="s">
        <v>739</v>
      </c>
      <c r="Z446" t="s">
        <v>163</v>
      </c>
      <c r="AA446" t="s">
        <v>64</v>
      </c>
      <c r="AB446" t="s">
        <v>56</v>
      </c>
      <c r="AC446" t="s">
        <v>271</v>
      </c>
      <c r="AD446" t="s">
        <v>778</v>
      </c>
      <c r="AE446" t="s">
        <v>143</v>
      </c>
      <c r="AF446" t="s">
        <v>163</v>
      </c>
      <c r="AG446" t="s">
        <v>167</v>
      </c>
      <c r="AH446" t="s">
        <v>68</v>
      </c>
      <c r="AI446" t="s">
        <v>70</v>
      </c>
      <c r="AJ446" t="s">
        <v>1435</v>
      </c>
      <c r="AK446" t="s">
        <v>72</v>
      </c>
      <c r="AL446" t="s">
        <v>271</v>
      </c>
      <c r="AM446" t="s">
        <v>270</v>
      </c>
      <c r="AN446" t="s">
        <v>435</v>
      </c>
      <c r="AO446" t="s">
        <v>64</v>
      </c>
      <c r="AP446" t="s">
        <v>192</v>
      </c>
      <c r="AQ446" t="s">
        <v>171</v>
      </c>
      <c r="AR446" t="s">
        <v>393</v>
      </c>
      <c r="AS446" t="s">
        <v>336</v>
      </c>
      <c r="AT446" t="s">
        <v>358</v>
      </c>
      <c r="AU446" t="s">
        <v>174</v>
      </c>
      <c r="AV446" t="s">
        <v>73</v>
      </c>
      <c r="AW446" t="s">
        <v>125</v>
      </c>
      <c r="AX446" t="s">
        <v>301</v>
      </c>
      <c r="AY446" t="s">
        <v>872</v>
      </c>
    </row>
    <row r="447" spans="1:51" hidden="1" x14ac:dyDescent="0.3">
      <c r="A447" t="s">
        <v>2899</v>
      </c>
      <c r="B447" t="s">
        <v>2900</v>
      </c>
      <c r="C447" s="1" t="str">
        <f t="shared" si="61"/>
        <v>21:0868</v>
      </c>
      <c r="D447" s="1" t="str">
        <f t="shared" si="68"/>
        <v>21:0245</v>
      </c>
      <c r="E447" t="s">
        <v>387</v>
      </c>
      <c r="F447" t="s">
        <v>2901</v>
      </c>
      <c r="H447">
        <v>75.977861000000004</v>
      </c>
      <c r="I447">
        <v>-98.201586800000001</v>
      </c>
      <c r="J447" s="1" t="str">
        <f t="shared" si="69"/>
        <v>NGR bulk stream sediment</v>
      </c>
      <c r="K447" s="1" t="str">
        <f t="shared" si="70"/>
        <v>-230 mesh (63 µm) (Bathurst Is., 1996)</v>
      </c>
      <c r="L447">
        <v>19</v>
      </c>
      <c r="M447" t="s">
        <v>1492</v>
      </c>
      <c r="N447">
        <v>446</v>
      </c>
      <c r="O447">
        <v>1</v>
      </c>
      <c r="P447" t="s">
        <v>89</v>
      </c>
      <c r="Q447" t="s">
        <v>56</v>
      </c>
      <c r="R447" t="s">
        <v>666</v>
      </c>
      <c r="S447" t="s">
        <v>1012</v>
      </c>
      <c r="T447" t="s">
        <v>69</v>
      </c>
      <c r="U447" t="s">
        <v>118</v>
      </c>
      <c r="V447" t="s">
        <v>185</v>
      </c>
      <c r="W447" t="s">
        <v>192</v>
      </c>
      <c r="X447" t="s">
        <v>60</v>
      </c>
      <c r="Y447" t="s">
        <v>647</v>
      </c>
      <c r="Z447" t="s">
        <v>113</v>
      </c>
      <c r="AA447" t="s">
        <v>64</v>
      </c>
      <c r="AB447" t="s">
        <v>56</v>
      </c>
      <c r="AC447" t="s">
        <v>94</v>
      </c>
      <c r="AD447" t="s">
        <v>177</v>
      </c>
      <c r="AE447" t="s">
        <v>143</v>
      </c>
      <c r="AF447" t="s">
        <v>370</v>
      </c>
      <c r="AG447" t="s">
        <v>265</v>
      </c>
      <c r="AH447" t="s">
        <v>168</v>
      </c>
      <c r="AI447" t="s">
        <v>91</v>
      </c>
      <c r="AJ447" t="s">
        <v>1435</v>
      </c>
      <c r="AK447" t="s">
        <v>72</v>
      </c>
      <c r="AL447" t="s">
        <v>73</v>
      </c>
      <c r="AM447" t="s">
        <v>226</v>
      </c>
      <c r="AN447" t="s">
        <v>435</v>
      </c>
      <c r="AO447" t="s">
        <v>64</v>
      </c>
      <c r="AP447" t="s">
        <v>2902</v>
      </c>
      <c r="AQ447" t="s">
        <v>80</v>
      </c>
      <c r="AR447" t="s">
        <v>324</v>
      </c>
      <c r="AS447" t="s">
        <v>163</v>
      </c>
      <c r="AT447" t="s">
        <v>76</v>
      </c>
      <c r="AU447" t="s">
        <v>81</v>
      </c>
      <c r="AV447" t="s">
        <v>174</v>
      </c>
      <c r="AW447" t="s">
        <v>435</v>
      </c>
      <c r="AX447" t="s">
        <v>459</v>
      </c>
      <c r="AY447" t="s">
        <v>2903</v>
      </c>
    </row>
    <row r="448" spans="1:51" hidden="1" x14ac:dyDescent="0.3">
      <c r="A448" t="s">
        <v>2904</v>
      </c>
      <c r="B448" t="s">
        <v>2905</v>
      </c>
      <c r="C448" s="1" t="str">
        <f t="shared" si="61"/>
        <v>21:0868</v>
      </c>
      <c r="D448" s="1" t="str">
        <f t="shared" si="68"/>
        <v>21:0245</v>
      </c>
      <c r="E448" t="s">
        <v>2906</v>
      </c>
      <c r="F448" t="s">
        <v>2907</v>
      </c>
      <c r="H448">
        <v>75.978741400000004</v>
      </c>
      <c r="I448">
        <v>-98.194068099999996</v>
      </c>
      <c r="J448" s="1" t="str">
        <f t="shared" si="69"/>
        <v>NGR bulk stream sediment</v>
      </c>
      <c r="K448" s="1" t="str">
        <f t="shared" si="70"/>
        <v>-230 mesh (63 µm) (Bathurst Is., 1996)</v>
      </c>
      <c r="L448">
        <v>19</v>
      </c>
      <c r="M448" t="s">
        <v>1498</v>
      </c>
      <c r="N448">
        <v>447</v>
      </c>
      <c r="O448">
        <v>1</v>
      </c>
      <c r="P448" t="s">
        <v>89</v>
      </c>
      <c r="Q448" t="s">
        <v>56</v>
      </c>
      <c r="R448" t="s">
        <v>826</v>
      </c>
      <c r="S448" t="s">
        <v>917</v>
      </c>
      <c r="T448" t="s">
        <v>254</v>
      </c>
      <c r="U448" t="s">
        <v>63</v>
      </c>
      <c r="V448" t="s">
        <v>75</v>
      </c>
      <c r="W448" t="s">
        <v>208</v>
      </c>
      <c r="X448" t="s">
        <v>76</v>
      </c>
      <c r="Y448" t="s">
        <v>2908</v>
      </c>
      <c r="Z448" t="s">
        <v>63</v>
      </c>
      <c r="AA448" t="s">
        <v>64</v>
      </c>
      <c r="AB448" t="s">
        <v>56</v>
      </c>
      <c r="AC448" t="s">
        <v>76</v>
      </c>
      <c r="AD448" t="s">
        <v>177</v>
      </c>
      <c r="AE448" t="s">
        <v>320</v>
      </c>
      <c r="AF448" t="s">
        <v>202</v>
      </c>
      <c r="AG448" t="s">
        <v>153</v>
      </c>
      <c r="AH448" t="s">
        <v>1111</v>
      </c>
      <c r="AI448" t="s">
        <v>70</v>
      </c>
      <c r="AJ448" t="s">
        <v>1435</v>
      </c>
      <c r="AK448" t="s">
        <v>72</v>
      </c>
      <c r="AL448" t="s">
        <v>81</v>
      </c>
      <c r="AM448" t="s">
        <v>150</v>
      </c>
      <c r="AN448" t="s">
        <v>101</v>
      </c>
      <c r="AO448" t="s">
        <v>64</v>
      </c>
      <c r="AP448" t="s">
        <v>243</v>
      </c>
      <c r="AQ448" t="s">
        <v>607</v>
      </c>
      <c r="AR448" t="s">
        <v>209</v>
      </c>
      <c r="AS448" t="s">
        <v>311</v>
      </c>
      <c r="AT448" t="s">
        <v>118</v>
      </c>
      <c r="AU448" t="s">
        <v>189</v>
      </c>
      <c r="AV448" t="s">
        <v>73</v>
      </c>
      <c r="AW448" t="s">
        <v>123</v>
      </c>
      <c r="AX448" t="s">
        <v>417</v>
      </c>
      <c r="AY448" t="s">
        <v>2909</v>
      </c>
    </row>
    <row r="449" spans="1:51" hidden="1" x14ac:dyDescent="0.3">
      <c r="A449" t="s">
        <v>2910</v>
      </c>
      <c r="B449" t="s">
        <v>2911</v>
      </c>
      <c r="C449" s="1" t="str">
        <f t="shared" si="61"/>
        <v>21:0868</v>
      </c>
      <c r="D449" s="1" t="str">
        <f t="shared" si="68"/>
        <v>21:0245</v>
      </c>
      <c r="E449" t="s">
        <v>2912</v>
      </c>
      <c r="F449" t="s">
        <v>2913</v>
      </c>
      <c r="H449">
        <v>75.983163200000007</v>
      </c>
      <c r="I449">
        <v>-98.205951600000006</v>
      </c>
      <c r="J449" s="1" t="str">
        <f t="shared" si="69"/>
        <v>NGR bulk stream sediment</v>
      </c>
      <c r="K449" s="1" t="str">
        <f t="shared" si="70"/>
        <v>-230 mesh (63 µm) (Bathurst Is., 1996)</v>
      </c>
      <c r="L449">
        <v>19</v>
      </c>
      <c r="M449" t="s">
        <v>1504</v>
      </c>
      <c r="N449">
        <v>448</v>
      </c>
      <c r="O449">
        <v>1</v>
      </c>
      <c r="P449" t="s">
        <v>89</v>
      </c>
      <c r="Q449" t="s">
        <v>56</v>
      </c>
      <c r="R449" t="s">
        <v>254</v>
      </c>
      <c r="S449" t="s">
        <v>1286</v>
      </c>
      <c r="T449" t="s">
        <v>99</v>
      </c>
      <c r="U449" t="s">
        <v>60</v>
      </c>
      <c r="V449" t="s">
        <v>99</v>
      </c>
      <c r="W449" t="s">
        <v>505</v>
      </c>
      <c r="X449" t="s">
        <v>76</v>
      </c>
      <c r="Y449" t="s">
        <v>2445</v>
      </c>
      <c r="Z449" t="s">
        <v>94</v>
      </c>
      <c r="AA449" t="s">
        <v>64</v>
      </c>
      <c r="AB449" t="s">
        <v>56</v>
      </c>
      <c r="AC449" t="s">
        <v>190</v>
      </c>
      <c r="AD449" t="s">
        <v>167</v>
      </c>
      <c r="AE449" t="s">
        <v>143</v>
      </c>
      <c r="AF449" t="s">
        <v>188</v>
      </c>
      <c r="AG449" t="s">
        <v>514</v>
      </c>
      <c r="AH449" t="s">
        <v>391</v>
      </c>
      <c r="AI449" t="s">
        <v>70</v>
      </c>
      <c r="AJ449" t="s">
        <v>1435</v>
      </c>
      <c r="AK449" t="s">
        <v>72</v>
      </c>
      <c r="AL449" t="s">
        <v>130</v>
      </c>
      <c r="AM449" t="s">
        <v>368</v>
      </c>
      <c r="AN449" t="s">
        <v>514</v>
      </c>
      <c r="AO449" t="s">
        <v>64</v>
      </c>
      <c r="AP449" t="s">
        <v>2914</v>
      </c>
      <c r="AQ449" t="s">
        <v>78</v>
      </c>
      <c r="AR449" t="s">
        <v>223</v>
      </c>
      <c r="AS449" t="s">
        <v>103</v>
      </c>
      <c r="AT449" t="s">
        <v>218</v>
      </c>
      <c r="AU449" t="s">
        <v>189</v>
      </c>
      <c r="AV449" t="s">
        <v>130</v>
      </c>
      <c r="AW449" t="s">
        <v>145</v>
      </c>
      <c r="AX449" t="s">
        <v>417</v>
      </c>
      <c r="AY449" t="s">
        <v>2915</v>
      </c>
    </row>
    <row r="450" spans="1:51" hidden="1" x14ac:dyDescent="0.3">
      <c r="A450" t="s">
        <v>2916</v>
      </c>
      <c r="B450" t="s">
        <v>2917</v>
      </c>
      <c r="C450" s="1" t="str">
        <f t="shared" ref="C450:C513" si="71">HYPERLINK("http://geochem.nrcan.gc.ca/cdogs/content/bdl/bdl210868_e.htm", "21:0868")</f>
        <v>21:0868</v>
      </c>
      <c r="D450" s="1" t="str">
        <f t="shared" si="68"/>
        <v>21:0245</v>
      </c>
      <c r="E450" t="s">
        <v>2918</v>
      </c>
      <c r="F450" t="s">
        <v>2919</v>
      </c>
      <c r="H450">
        <v>75.987092399999995</v>
      </c>
      <c r="I450">
        <v>-98.270149700000005</v>
      </c>
      <c r="J450" s="1" t="str">
        <f t="shared" si="69"/>
        <v>NGR bulk stream sediment</v>
      </c>
      <c r="K450" s="1" t="str">
        <f t="shared" si="70"/>
        <v>-230 mesh (63 µm) (Bathurst Is., 1996)</v>
      </c>
      <c r="L450">
        <v>19</v>
      </c>
      <c r="M450" t="s">
        <v>1511</v>
      </c>
      <c r="N450">
        <v>449</v>
      </c>
      <c r="O450">
        <v>1</v>
      </c>
      <c r="P450" t="s">
        <v>89</v>
      </c>
      <c r="Q450" t="s">
        <v>56</v>
      </c>
      <c r="R450" t="s">
        <v>211</v>
      </c>
      <c r="S450" t="s">
        <v>201</v>
      </c>
      <c r="T450" t="s">
        <v>149</v>
      </c>
      <c r="U450" t="s">
        <v>118</v>
      </c>
      <c r="V450" t="s">
        <v>150</v>
      </c>
      <c r="W450" t="s">
        <v>414</v>
      </c>
      <c r="X450" t="s">
        <v>91</v>
      </c>
      <c r="Y450" t="s">
        <v>1814</v>
      </c>
      <c r="Z450" t="s">
        <v>113</v>
      </c>
      <c r="AA450" t="s">
        <v>64</v>
      </c>
      <c r="AB450" t="s">
        <v>56</v>
      </c>
      <c r="AC450" t="s">
        <v>118</v>
      </c>
      <c r="AD450" t="s">
        <v>405</v>
      </c>
      <c r="AE450" t="s">
        <v>143</v>
      </c>
      <c r="AF450" t="s">
        <v>412</v>
      </c>
      <c r="AG450" t="s">
        <v>212</v>
      </c>
      <c r="AH450" t="s">
        <v>185</v>
      </c>
      <c r="AI450" t="s">
        <v>70</v>
      </c>
      <c r="AJ450" t="s">
        <v>1435</v>
      </c>
      <c r="AK450" t="s">
        <v>72</v>
      </c>
      <c r="AL450" t="s">
        <v>488</v>
      </c>
      <c r="AM450" t="s">
        <v>150</v>
      </c>
      <c r="AN450" t="s">
        <v>101</v>
      </c>
      <c r="AO450" t="s">
        <v>64</v>
      </c>
      <c r="AP450" t="s">
        <v>2920</v>
      </c>
      <c r="AQ450" t="s">
        <v>325</v>
      </c>
      <c r="AR450" t="s">
        <v>772</v>
      </c>
      <c r="AS450" t="s">
        <v>274</v>
      </c>
      <c r="AT450" t="s">
        <v>218</v>
      </c>
      <c r="AU450" t="s">
        <v>488</v>
      </c>
      <c r="AV450" t="s">
        <v>271</v>
      </c>
      <c r="AW450" t="s">
        <v>123</v>
      </c>
      <c r="AX450" t="s">
        <v>383</v>
      </c>
      <c r="AY450" t="s">
        <v>632</v>
      </c>
    </row>
    <row r="451" spans="1:51" hidden="1" x14ac:dyDescent="0.3">
      <c r="A451" t="s">
        <v>2921</v>
      </c>
      <c r="B451" t="s">
        <v>2922</v>
      </c>
      <c r="C451" s="1" t="str">
        <f t="shared" si="71"/>
        <v>21:0868</v>
      </c>
      <c r="D451" s="1" t="str">
        <f t="shared" si="68"/>
        <v>21:0245</v>
      </c>
      <c r="E451" t="s">
        <v>2923</v>
      </c>
      <c r="F451" t="s">
        <v>2924</v>
      </c>
      <c r="H451">
        <v>75.984702799999994</v>
      </c>
      <c r="I451">
        <v>-98.265314500000002</v>
      </c>
      <c r="J451" s="1" t="str">
        <f t="shared" si="69"/>
        <v>NGR bulk stream sediment</v>
      </c>
      <c r="K451" s="1" t="str">
        <f t="shared" si="70"/>
        <v>-230 mesh (63 µm) (Bathurst Is., 1996)</v>
      </c>
      <c r="L451">
        <v>19</v>
      </c>
      <c r="M451" t="s">
        <v>1518</v>
      </c>
      <c r="N451">
        <v>450</v>
      </c>
      <c r="O451">
        <v>1</v>
      </c>
      <c r="P451" t="s">
        <v>89</v>
      </c>
      <c r="Q451" t="s">
        <v>56</v>
      </c>
      <c r="R451" t="s">
        <v>131</v>
      </c>
      <c r="S451" t="s">
        <v>1037</v>
      </c>
      <c r="T451" t="s">
        <v>354</v>
      </c>
      <c r="U451" t="s">
        <v>76</v>
      </c>
      <c r="V451" t="s">
        <v>63</v>
      </c>
      <c r="W451" t="s">
        <v>59</v>
      </c>
      <c r="X451" t="s">
        <v>271</v>
      </c>
      <c r="Y451" t="s">
        <v>565</v>
      </c>
      <c r="Z451" t="s">
        <v>254</v>
      </c>
      <c r="AA451" t="s">
        <v>64</v>
      </c>
      <c r="AB451" t="s">
        <v>56</v>
      </c>
      <c r="AC451" t="s">
        <v>64</v>
      </c>
      <c r="AD451" t="s">
        <v>165</v>
      </c>
      <c r="AE451" t="s">
        <v>143</v>
      </c>
      <c r="AF451" t="s">
        <v>210</v>
      </c>
      <c r="AG451" t="s">
        <v>106</v>
      </c>
      <c r="AH451" t="s">
        <v>146</v>
      </c>
      <c r="AI451" t="s">
        <v>70</v>
      </c>
      <c r="AJ451" t="s">
        <v>1435</v>
      </c>
      <c r="AK451" t="s">
        <v>72</v>
      </c>
      <c r="AL451" t="s">
        <v>258</v>
      </c>
      <c r="AM451" t="s">
        <v>354</v>
      </c>
      <c r="AN451" t="s">
        <v>580</v>
      </c>
      <c r="AO451" t="s">
        <v>64</v>
      </c>
      <c r="AP451" t="s">
        <v>505</v>
      </c>
      <c r="AQ451" t="s">
        <v>274</v>
      </c>
      <c r="AR451" t="s">
        <v>524</v>
      </c>
      <c r="AS451" t="s">
        <v>55</v>
      </c>
      <c r="AT451" t="s">
        <v>145</v>
      </c>
      <c r="AU451" t="s">
        <v>258</v>
      </c>
      <c r="AV451" t="s">
        <v>73</v>
      </c>
      <c r="AW451" t="s">
        <v>225</v>
      </c>
      <c r="AX451" t="s">
        <v>177</v>
      </c>
      <c r="AY451" t="s">
        <v>2925</v>
      </c>
    </row>
    <row r="452" spans="1:51" hidden="1" x14ac:dyDescent="0.3">
      <c r="A452" t="s">
        <v>2926</v>
      </c>
      <c r="B452" t="s">
        <v>2927</v>
      </c>
      <c r="C452" s="1" t="str">
        <f t="shared" si="71"/>
        <v>21:0868</v>
      </c>
      <c r="D452" s="1" t="str">
        <f t="shared" si="68"/>
        <v>21:0245</v>
      </c>
      <c r="E452" t="s">
        <v>2928</v>
      </c>
      <c r="F452" t="s">
        <v>2929</v>
      </c>
      <c r="H452">
        <v>75.954550699999999</v>
      </c>
      <c r="I452">
        <v>-98.191256300000006</v>
      </c>
      <c r="J452" s="1" t="str">
        <f t="shared" si="69"/>
        <v>NGR bulk stream sediment</v>
      </c>
      <c r="K452" s="1" t="str">
        <f t="shared" si="70"/>
        <v>-230 mesh (63 µm) (Bathurst Is., 1996)</v>
      </c>
      <c r="L452">
        <v>19</v>
      </c>
      <c r="M452" t="s">
        <v>1524</v>
      </c>
      <c r="N452">
        <v>451</v>
      </c>
      <c r="O452">
        <v>1</v>
      </c>
      <c r="P452" t="s">
        <v>89</v>
      </c>
      <c r="Q452" t="s">
        <v>56</v>
      </c>
      <c r="R452" t="s">
        <v>113</v>
      </c>
      <c r="S452" t="s">
        <v>1012</v>
      </c>
      <c r="T452" t="s">
        <v>190</v>
      </c>
      <c r="U452" t="s">
        <v>63</v>
      </c>
      <c r="V452" t="s">
        <v>113</v>
      </c>
      <c r="W452" t="s">
        <v>720</v>
      </c>
      <c r="X452" t="s">
        <v>91</v>
      </c>
      <c r="Y452" t="s">
        <v>1562</v>
      </c>
      <c r="Z452" t="s">
        <v>63</v>
      </c>
      <c r="AA452" t="s">
        <v>64</v>
      </c>
      <c r="AB452" t="s">
        <v>56</v>
      </c>
      <c r="AC452" t="s">
        <v>185</v>
      </c>
      <c r="AD452" t="s">
        <v>539</v>
      </c>
      <c r="AE452" t="s">
        <v>143</v>
      </c>
      <c r="AF452" t="s">
        <v>92</v>
      </c>
      <c r="AG452" t="s">
        <v>256</v>
      </c>
      <c r="AH452" t="s">
        <v>423</v>
      </c>
      <c r="AI452" t="s">
        <v>70</v>
      </c>
      <c r="AJ452" t="s">
        <v>1435</v>
      </c>
      <c r="AK452" t="s">
        <v>72</v>
      </c>
      <c r="AL452" t="s">
        <v>73</v>
      </c>
      <c r="AM452" t="s">
        <v>185</v>
      </c>
      <c r="AN452" t="s">
        <v>169</v>
      </c>
      <c r="AO452" t="s">
        <v>64</v>
      </c>
      <c r="AP452" t="s">
        <v>2930</v>
      </c>
      <c r="AQ452" t="s">
        <v>325</v>
      </c>
      <c r="AR452" t="s">
        <v>351</v>
      </c>
      <c r="AS452" t="s">
        <v>311</v>
      </c>
      <c r="AT452" t="s">
        <v>74</v>
      </c>
      <c r="AU452" t="s">
        <v>189</v>
      </c>
      <c r="AV452" t="s">
        <v>73</v>
      </c>
      <c r="AW452" t="s">
        <v>145</v>
      </c>
      <c r="AX452" t="s">
        <v>245</v>
      </c>
      <c r="AY452" t="s">
        <v>575</v>
      </c>
    </row>
    <row r="453" spans="1:51" hidden="1" x14ac:dyDescent="0.3">
      <c r="A453" t="s">
        <v>2931</v>
      </c>
      <c r="B453" t="s">
        <v>2932</v>
      </c>
      <c r="C453" s="1" t="str">
        <f t="shared" si="71"/>
        <v>21:0868</v>
      </c>
      <c r="D453" s="1" t="str">
        <f>HYPERLINK("http://geochem.nrcan.gc.ca/cdogs/content/svy/svy_e.htm", "")</f>
        <v/>
      </c>
      <c r="G453" s="1" t="str">
        <f>HYPERLINK("http://geochem.nrcan.gc.ca/cdogs/content/cr_/cr_00261_e.htm", "261")</f>
        <v>261</v>
      </c>
      <c r="J453" t="s">
        <v>1529</v>
      </c>
      <c r="K453" t="s">
        <v>1530</v>
      </c>
      <c r="L453">
        <v>19</v>
      </c>
      <c r="M453" t="s">
        <v>1531</v>
      </c>
      <c r="N453">
        <v>452</v>
      </c>
      <c r="O453">
        <v>8</v>
      </c>
      <c r="P453" t="s">
        <v>140</v>
      </c>
      <c r="Q453" t="s">
        <v>56</v>
      </c>
      <c r="R453" t="s">
        <v>190</v>
      </c>
      <c r="S453" t="s">
        <v>1203</v>
      </c>
      <c r="T453" t="s">
        <v>73</v>
      </c>
      <c r="U453" t="s">
        <v>60</v>
      </c>
      <c r="V453" t="s">
        <v>204</v>
      </c>
      <c r="W453" t="s">
        <v>1124</v>
      </c>
      <c r="X453" t="s">
        <v>118</v>
      </c>
      <c r="Y453" t="s">
        <v>2933</v>
      </c>
      <c r="Z453" t="s">
        <v>118</v>
      </c>
      <c r="AA453" t="s">
        <v>64</v>
      </c>
      <c r="AB453" t="s">
        <v>56</v>
      </c>
      <c r="AC453" t="s">
        <v>64</v>
      </c>
      <c r="AD453" t="s">
        <v>827</v>
      </c>
      <c r="AE453" t="s">
        <v>437</v>
      </c>
      <c r="AF453" t="s">
        <v>342</v>
      </c>
      <c r="AG453" t="s">
        <v>81</v>
      </c>
      <c r="AH453" t="s">
        <v>190</v>
      </c>
      <c r="AI453" t="s">
        <v>70</v>
      </c>
      <c r="AJ453" t="s">
        <v>1435</v>
      </c>
      <c r="AK453" t="s">
        <v>72</v>
      </c>
      <c r="AL453" t="s">
        <v>106</v>
      </c>
      <c r="AM453" t="s">
        <v>75</v>
      </c>
      <c r="AN453" t="s">
        <v>101</v>
      </c>
      <c r="AO453" t="s">
        <v>63</v>
      </c>
      <c r="AP453" t="s">
        <v>2462</v>
      </c>
      <c r="AQ453" t="s">
        <v>204</v>
      </c>
      <c r="AR453" t="s">
        <v>223</v>
      </c>
      <c r="AS453" t="s">
        <v>274</v>
      </c>
      <c r="AT453" t="s">
        <v>82</v>
      </c>
      <c r="AU453" t="s">
        <v>271</v>
      </c>
      <c r="AV453" t="s">
        <v>271</v>
      </c>
      <c r="AW453" t="s">
        <v>76</v>
      </c>
      <c r="AX453" t="s">
        <v>508</v>
      </c>
      <c r="AY453" t="s">
        <v>2339</v>
      </c>
    </row>
    <row r="454" spans="1:51" hidden="1" x14ac:dyDescent="0.3">
      <c r="A454" t="s">
        <v>2934</v>
      </c>
      <c r="B454" t="s">
        <v>2935</v>
      </c>
      <c r="C454" s="1" t="str">
        <f t="shared" si="71"/>
        <v>21:0868</v>
      </c>
      <c r="D454" s="1" t="str">
        <f t="shared" ref="D454:D470" si="72">HYPERLINK("http://geochem.nrcan.gc.ca/cdogs/content/svy/svy210245_e.htm", "21:0245")</f>
        <v>21:0245</v>
      </c>
      <c r="E454" t="s">
        <v>2936</v>
      </c>
      <c r="F454" t="s">
        <v>2937</v>
      </c>
      <c r="H454">
        <v>75.954282699999993</v>
      </c>
      <c r="I454">
        <v>-98.186140199999997</v>
      </c>
      <c r="J454" s="1" t="str">
        <f t="shared" ref="J454:J470" si="73">HYPERLINK("http://geochem.nrcan.gc.ca/cdogs/content/kwd/kwd020030_e.htm", "NGR bulk stream sediment")</f>
        <v>NGR bulk stream sediment</v>
      </c>
      <c r="K454" s="1" t="str">
        <f t="shared" ref="K454:K470" si="74">HYPERLINK("http://geochem.nrcan.gc.ca/cdogs/content/kwd/kwd080098_e.htm", "-230 mesh (63 µm) (Bathurst Is., 1996)")</f>
        <v>-230 mesh (63 µm) (Bathurst Is., 1996)</v>
      </c>
      <c r="L454">
        <v>19</v>
      </c>
      <c r="M454" t="s">
        <v>1537</v>
      </c>
      <c r="N454">
        <v>453</v>
      </c>
      <c r="O454">
        <v>1</v>
      </c>
      <c r="P454" t="s">
        <v>89</v>
      </c>
      <c r="Q454" t="s">
        <v>56</v>
      </c>
      <c r="R454" t="s">
        <v>307</v>
      </c>
      <c r="S454" t="s">
        <v>184</v>
      </c>
      <c r="T454" t="s">
        <v>377</v>
      </c>
      <c r="U454" t="s">
        <v>60</v>
      </c>
      <c r="V454" t="s">
        <v>63</v>
      </c>
      <c r="W454" t="s">
        <v>67</v>
      </c>
      <c r="X454" t="s">
        <v>60</v>
      </c>
      <c r="Y454" t="s">
        <v>212</v>
      </c>
      <c r="Z454" t="s">
        <v>75</v>
      </c>
      <c r="AA454" t="s">
        <v>64</v>
      </c>
      <c r="AB454" t="s">
        <v>56</v>
      </c>
      <c r="AC454" t="s">
        <v>91</v>
      </c>
      <c r="AD454" t="s">
        <v>284</v>
      </c>
      <c r="AE454" t="s">
        <v>143</v>
      </c>
      <c r="AF454" t="s">
        <v>67</v>
      </c>
      <c r="AG454" t="s">
        <v>212</v>
      </c>
      <c r="AH454" t="s">
        <v>328</v>
      </c>
      <c r="AI454" t="s">
        <v>70</v>
      </c>
      <c r="AJ454" t="s">
        <v>1435</v>
      </c>
      <c r="AK454" t="s">
        <v>72</v>
      </c>
      <c r="AL454" t="s">
        <v>73</v>
      </c>
      <c r="AM454" t="s">
        <v>270</v>
      </c>
      <c r="AN454" t="s">
        <v>125</v>
      </c>
      <c r="AO454" t="s">
        <v>64</v>
      </c>
      <c r="AP454" t="s">
        <v>2938</v>
      </c>
      <c r="AQ454" t="s">
        <v>160</v>
      </c>
      <c r="AR454" t="s">
        <v>59</v>
      </c>
      <c r="AS454" t="s">
        <v>140</v>
      </c>
      <c r="AT454" t="s">
        <v>123</v>
      </c>
      <c r="AU454" t="s">
        <v>258</v>
      </c>
      <c r="AV454" t="s">
        <v>73</v>
      </c>
      <c r="AW454" t="s">
        <v>176</v>
      </c>
      <c r="AX454" t="s">
        <v>479</v>
      </c>
      <c r="AY454" t="s">
        <v>2939</v>
      </c>
    </row>
    <row r="455" spans="1:51" hidden="1" x14ac:dyDescent="0.3">
      <c r="A455" t="s">
        <v>2940</v>
      </c>
      <c r="B455" t="s">
        <v>2941</v>
      </c>
      <c r="C455" s="1" t="str">
        <f t="shared" si="71"/>
        <v>21:0868</v>
      </c>
      <c r="D455" s="1" t="str">
        <f t="shared" si="72"/>
        <v>21:0245</v>
      </c>
      <c r="E455" t="s">
        <v>2942</v>
      </c>
      <c r="F455" t="s">
        <v>2943</v>
      </c>
      <c r="H455">
        <v>75.958867600000005</v>
      </c>
      <c r="I455">
        <v>-98.203900300000001</v>
      </c>
      <c r="J455" s="1" t="str">
        <f t="shared" si="73"/>
        <v>NGR bulk stream sediment</v>
      </c>
      <c r="K455" s="1" t="str">
        <f t="shared" si="74"/>
        <v>-230 mesh (63 µm) (Bathurst Is., 1996)</v>
      </c>
      <c r="L455">
        <v>19</v>
      </c>
      <c r="M455" t="s">
        <v>1543</v>
      </c>
      <c r="N455">
        <v>454</v>
      </c>
      <c r="O455">
        <v>1</v>
      </c>
      <c r="P455" t="s">
        <v>89</v>
      </c>
      <c r="Q455" t="s">
        <v>56</v>
      </c>
      <c r="R455" t="s">
        <v>75</v>
      </c>
      <c r="S455" t="s">
        <v>1012</v>
      </c>
      <c r="T455" t="s">
        <v>254</v>
      </c>
      <c r="U455" t="s">
        <v>118</v>
      </c>
      <c r="V455" t="s">
        <v>185</v>
      </c>
      <c r="W455" t="s">
        <v>342</v>
      </c>
      <c r="X455" t="s">
        <v>91</v>
      </c>
      <c r="Y455" t="s">
        <v>2944</v>
      </c>
      <c r="Z455" t="s">
        <v>118</v>
      </c>
      <c r="AA455" t="s">
        <v>64</v>
      </c>
      <c r="AB455" t="s">
        <v>56</v>
      </c>
      <c r="AC455" t="s">
        <v>185</v>
      </c>
      <c r="AD455" t="s">
        <v>276</v>
      </c>
      <c r="AE455" t="s">
        <v>143</v>
      </c>
      <c r="AF455" t="s">
        <v>241</v>
      </c>
      <c r="AG455" t="s">
        <v>403</v>
      </c>
      <c r="AH455" t="s">
        <v>98</v>
      </c>
      <c r="AI455" t="s">
        <v>70</v>
      </c>
      <c r="AJ455" t="s">
        <v>1435</v>
      </c>
      <c r="AK455" t="s">
        <v>72</v>
      </c>
      <c r="AL455" t="s">
        <v>73</v>
      </c>
      <c r="AM455" t="s">
        <v>446</v>
      </c>
      <c r="AN455" t="s">
        <v>101</v>
      </c>
      <c r="AO455" t="s">
        <v>64</v>
      </c>
      <c r="AP455" t="s">
        <v>2945</v>
      </c>
      <c r="AQ455" t="s">
        <v>356</v>
      </c>
      <c r="AR455" t="s">
        <v>414</v>
      </c>
      <c r="AS455" t="s">
        <v>103</v>
      </c>
      <c r="AT455" t="s">
        <v>93</v>
      </c>
      <c r="AU455" t="s">
        <v>81</v>
      </c>
      <c r="AV455" t="s">
        <v>73</v>
      </c>
      <c r="AW455" t="s">
        <v>358</v>
      </c>
      <c r="AX455" t="s">
        <v>383</v>
      </c>
      <c r="AY455" t="s">
        <v>2946</v>
      </c>
    </row>
    <row r="456" spans="1:51" hidden="1" x14ac:dyDescent="0.3">
      <c r="A456" t="s">
        <v>2947</v>
      </c>
      <c r="B456" t="s">
        <v>2948</v>
      </c>
      <c r="C456" s="1" t="str">
        <f t="shared" si="71"/>
        <v>21:0868</v>
      </c>
      <c r="D456" s="1" t="str">
        <f t="shared" si="72"/>
        <v>21:0245</v>
      </c>
      <c r="E456" t="s">
        <v>397</v>
      </c>
      <c r="F456" t="s">
        <v>2949</v>
      </c>
      <c r="H456">
        <v>75.954476099999994</v>
      </c>
      <c r="I456">
        <v>-98.072427200000007</v>
      </c>
      <c r="J456" s="1" t="str">
        <f t="shared" si="73"/>
        <v>NGR bulk stream sediment</v>
      </c>
      <c r="K456" s="1" t="str">
        <f t="shared" si="74"/>
        <v>-230 mesh (63 µm) (Bathurst Is., 1996)</v>
      </c>
      <c r="L456">
        <v>19</v>
      </c>
      <c r="M456" t="s">
        <v>1549</v>
      </c>
      <c r="N456">
        <v>455</v>
      </c>
      <c r="O456">
        <v>1</v>
      </c>
      <c r="P456" t="s">
        <v>89</v>
      </c>
      <c r="Q456" t="s">
        <v>56</v>
      </c>
      <c r="R456" t="s">
        <v>485</v>
      </c>
      <c r="S456" t="s">
        <v>882</v>
      </c>
      <c r="T456" t="s">
        <v>275</v>
      </c>
      <c r="U456" t="s">
        <v>150</v>
      </c>
      <c r="V456" t="s">
        <v>94</v>
      </c>
      <c r="W456" t="s">
        <v>399</v>
      </c>
      <c r="X456" t="s">
        <v>60</v>
      </c>
      <c r="Y456" t="s">
        <v>1856</v>
      </c>
      <c r="Z456" t="s">
        <v>118</v>
      </c>
      <c r="AA456" t="s">
        <v>64</v>
      </c>
      <c r="AB456" t="s">
        <v>56</v>
      </c>
      <c r="AC456" t="s">
        <v>63</v>
      </c>
      <c r="AD456" t="s">
        <v>165</v>
      </c>
      <c r="AE456" t="s">
        <v>143</v>
      </c>
      <c r="AF456" t="s">
        <v>79</v>
      </c>
      <c r="AG456" t="s">
        <v>126</v>
      </c>
      <c r="AH456" t="s">
        <v>218</v>
      </c>
      <c r="AI456" t="s">
        <v>70</v>
      </c>
      <c r="AJ456" t="s">
        <v>1435</v>
      </c>
      <c r="AK456" t="s">
        <v>72</v>
      </c>
      <c r="AL456" t="s">
        <v>258</v>
      </c>
      <c r="AM456" t="s">
        <v>307</v>
      </c>
      <c r="AN456" t="s">
        <v>126</v>
      </c>
      <c r="AO456" t="s">
        <v>64</v>
      </c>
      <c r="AP456" t="s">
        <v>856</v>
      </c>
      <c r="AQ456" t="s">
        <v>57</v>
      </c>
      <c r="AR456" t="s">
        <v>607</v>
      </c>
      <c r="AS456" t="s">
        <v>69</v>
      </c>
      <c r="AT456" t="s">
        <v>358</v>
      </c>
      <c r="AU456" t="s">
        <v>174</v>
      </c>
      <c r="AV456" t="s">
        <v>73</v>
      </c>
      <c r="AW456" t="s">
        <v>327</v>
      </c>
      <c r="AX456" t="s">
        <v>780</v>
      </c>
      <c r="AY456" t="s">
        <v>2950</v>
      </c>
    </row>
    <row r="457" spans="1:51" hidden="1" x14ac:dyDescent="0.3">
      <c r="A457" t="s">
        <v>2951</v>
      </c>
      <c r="B457" t="s">
        <v>2952</v>
      </c>
      <c r="C457" s="1" t="str">
        <f t="shared" si="71"/>
        <v>21:0868</v>
      </c>
      <c r="D457" s="1" t="str">
        <f t="shared" si="72"/>
        <v>21:0245</v>
      </c>
      <c r="E457" t="s">
        <v>409</v>
      </c>
      <c r="F457" t="s">
        <v>2953</v>
      </c>
      <c r="H457">
        <v>75.948109400000007</v>
      </c>
      <c r="I457">
        <v>-98.062285399999993</v>
      </c>
      <c r="J457" s="1" t="str">
        <f t="shared" si="73"/>
        <v>NGR bulk stream sediment</v>
      </c>
      <c r="K457" s="1" t="str">
        <f t="shared" si="74"/>
        <v>-230 mesh (63 µm) (Bathurst Is., 1996)</v>
      </c>
      <c r="L457">
        <v>19</v>
      </c>
      <c r="M457" t="s">
        <v>1557</v>
      </c>
      <c r="N457">
        <v>456</v>
      </c>
      <c r="O457">
        <v>1</v>
      </c>
      <c r="P457" t="s">
        <v>89</v>
      </c>
      <c r="Q457" t="s">
        <v>56</v>
      </c>
      <c r="R457" t="s">
        <v>326</v>
      </c>
      <c r="S457" t="s">
        <v>2741</v>
      </c>
      <c r="T457" t="s">
        <v>211</v>
      </c>
      <c r="U457" t="s">
        <v>63</v>
      </c>
      <c r="V457" t="s">
        <v>254</v>
      </c>
      <c r="W457" t="s">
        <v>128</v>
      </c>
      <c r="X457" t="s">
        <v>60</v>
      </c>
      <c r="Y457" t="s">
        <v>621</v>
      </c>
      <c r="Z457" t="s">
        <v>94</v>
      </c>
      <c r="AA457" t="s">
        <v>64</v>
      </c>
      <c r="AB457" t="s">
        <v>56</v>
      </c>
      <c r="AC457" t="s">
        <v>94</v>
      </c>
      <c r="AD457" t="s">
        <v>297</v>
      </c>
      <c r="AE457" t="s">
        <v>143</v>
      </c>
      <c r="AF457" t="s">
        <v>59</v>
      </c>
      <c r="AG457" t="s">
        <v>189</v>
      </c>
      <c r="AH457" t="s">
        <v>168</v>
      </c>
      <c r="AI457" t="s">
        <v>70</v>
      </c>
      <c r="AJ457" t="s">
        <v>1435</v>
      </c>
      <c r="AK457" t="s">
        <v>72</v>
      </c>
      <c r="AL457" t="s">
        <v>73</v>
      </c>
      <c r="AM457" t="s">
        <v>94</v>
      </c>
      <c r="AN457" t="s">
        <v>151</v>
      </c>
      <c r="AO457" t="s">
        <v>64</v>
      </c>
      <c r="AP457" t="s">
        <v>2954</v>
      </c>
      <c r="AQ457" t="s">
        <v>57</v>
      </c>
      <c r="AR457" t="s">
        <v>607</v>
      </c>
      <c r="AS457" t="s">
        <v>55</v>
      </c>
      <c r="AT457" t="s">
        <v>358</v>
      </c>
      <c r="AU457" t="s">
        <v>258</v>
      </c>
      <c r="AV457" t="s">
        <v>73</v>
      </c>
      <c r="AW457" t="s">
        <v>327</v>
      </c>
      <c r="AX457" t="s">
        <v>167</v>
      </c>
      <c r="AY457" t="s">
        <v>2955</v>
      </c>
    </row>
    <row r="458" spans="1:51" hidden="1" x14ac:dyDescent="0.3">
      <c r="A458" t="s">
        <v>2956</v>
      </c>
      <c r="B458" t="s">
        <v>2957</v>
      </c>
      <c r="C458" s="1" t="str">
        <f t="shared" si="71"/>
        <v>21:0868</v>
      </c>
      <c r="D458" s="1" t="str">
        <f t="shared" si="72"/>
        <v>21:0245</v>
      </c>
      <c r="E458" t="s">
        <v>2958</v>
      </c>
      <c r="F458" t="s">
        <v>2959</v>
      </c>
      <c r="H458">
        <v>75.802347100000006</v>
      </c>
      <c r="I458">
        <v>-99.199391000000006</v>
      </c>
      <c r="J458" s="1" t="str">
        <f t="shared" si="73"/>
        <v>NGR bulk stream sediment</v>
      </c>
      <c r="K458" s="1" t="str">
        <f t="shared" si="74"/>
        <v>-230 mesh (63 µm) (Bathurst Is., 1996)</v>
      </c>
      <c r="L458">
        <v>20</v>
      </c>
      <c r="M458" t="s">
        <v>1432</v>
      </c>
      <c r="N458">
        <v>457</v>
      </c>
      <c r="O458">
        <v>7</v>
      </c>
      <c r="P458" t="s">
        <v>89</v>
      </c>
      <c r="Q458" t="s">
        <v>56</v>
      </c>
      <c r="R458" t="s">
        <v>75</v>
      </c>
      <c r="S458" t="s">
        <v>2829</v>
      </c>
      <c r="T458" t="s">
        <v>368</v>
      </c>
      <c r="U458" t="s">
        <v>271</v>
      </c>
      <c r="V458" t="s">
        <v>185</v>
      </c>
      <c r="W458" t="s">
        <v>209</v>
      </c>
      <c r="X458" t="s">
        <v>91</v>
      </c>
      <c r="Y458" t="s">
        <v>1599</v>
      </c>
      <c r="Z458" t="s">
        <v>94</v>
      </c>
      <c r="AA458" t="s">
        <v>64</v>
      </c>
      <c r="AB458" t="s">
        <v>56</v>
      </c>
      <c r="AC458" t="s">
        <v>185</v>
      </c>
      <c r="AD458" t="s">
        <v>174</v>
      </c>
      <c r="AE458" t="s">
        <v>143</v>
      </c>
      <c r="AF458" t="s">
        <v>285</v>
      </c>
      <c r="AG458" t="s">
        <v>256</v>
      </c>
      <c r="AH458" t="s">
        <v>403</v>
      </c>
      <c r="AI458" t="s">
        <v>70</v>
      </c>
      <c r="AJ458" t="s">
        <v>1435</v>
      </c>
      <c r="AK458" t="s">
        <v>72</v>
      </c>
      <c r="AL458" t="s">
        <v>73</v>
      </c>
      <c r="AM458" t="s">
        <v>555</v>
      </c>
      <c r="AN458" t="s">
        <v>358</v>
      </c>
      <c r="AO458" t="s">
        <v>64</v>
      </c>
      <c r="AP458" t="s">
        <v>2960</v>
      </c>
      <c r="AQ458" t="s">
        <v>80</v>
      </c>
      <c r="AR458" t="s">
        <v>298</v>
      </c>
      <c r="AS458" t="s">
        <v>160</v>
      </c>
      <c r="AT458" t="s">
        <v>256</v>
      </c>
      <c r="AU458" t="s">
        <v>271</v>
      </c>
      <c r="AV458" t="s">
        <v>73</v>
      </c>
      <c r="AW458" t="s">
        <v>435</v>
      </c>
      <c r="AX458" t="s">
        <v>531</v>
      </c>
      <c r="AY458" t="s">
        <v>2961</v>
      </c>
    </row>
    <row r="459" spans="1:51" hidden="1" x14ac:dyDescent="0.3">
      <c r="A459" t="s">
        <v>2962</v>
      </c>
      <c r="B459" t="s">
        <v>2963</v>
      </c>
      <c r="C459" s="1" t="str">
        <f t="shared" si="71"/>
        <v>21:0868</v>
      </c>
      <c r="D459" s="1" t="str">
        <f t="shared" si="72"/>
        <v>21:0245</v>
      </c>
      <c r="E459" t="s">
        <v>421</v>
      </c>
      <c r="F459" t="s">
        <v>2964</v>
      </c>
      <c r="H459">
        <v>75.796957699999993</v>
      </c>
      <c r="I459">
        <v>-99.140423600000005</v>
      </c>
      <c r="J459" s="1" t="str">
        <f t="shared" si="73"/>
        <v>NGR bulk stream sediment</v>
      </c>
      <c r="K459" s="1" t="str">
        <f t="shared" si="74"/>
        <v>-230 mesh (63 µm) (Bathurst Is., 1996)</v>
      </c>
      <c r="L459">
        <v>20</v>
      </c>
      <c r="M459" t="s">
        <v>1441</v>
      </c>
      <c r="N459">
        <v>458</v>
      </c>
      <c r="O459">
        <v>1</v>
      </c>
      <c r="P459" t="s">
        <v>89</v>
      </c>
      <c r="Q459" t="s">
        <v>56</v>
      </c>
      <c r="R459" t="s">
        <v>403</v>
      </c>
      <c r="S459" t="s">
        <v>751</v>
      </c>
      <c r="T459" t="s">
        <v>98</v>
      </c>
      <c r="U459" t="s">
        <v>118</v>
      </c>
      <c r="V459" t="s">
        <v>150</v>
      </c>
      <c r="W459" t="s">
        <v>266</v>
      </c>
      <c r="X459" t="s">
        <v>91</v>
      </c>
      <c r="Y459" t="s">
        <v>2965</v>
      </c>
      <c r="Z459" t="s">
        <v>150</v>
      </c>
      <c r="AA459" t="s">
        <v>64</v>
      </c>
      <c r="AB459" t="s">
        <v>56</v>
      </c>
      <c r="AC459" t="s">
        <v>113</v>
      </c>
      <c r="AD459" t="s">
        <v>195</v>
      </c>
      <c r="AE459" t="s">
        <v>2225</v>
      </c>
      <c r="AF459" t="s">
        <v>918</v>
      </c>
      <c r="AG459" t="s">
        <v>74</v>
      </c>
      <c r="AH459" t="s">
        <v>270</v>
      </c>
      <c r="AI459" t="s">
        <v>70</v>
      </c>
      <c r="AJ459" t="s">
        <v>1435</v>
      </c>
      <c r="AK459" t="s">
        <v>72</v>
      </c>
      <c r="AL459" t="s">
        <v>73</v>
      </c>
      <c r="AM459" t="s">
        <v>113</v>
      </c>
      <c r="AN459" t="s">
        <v>173</v>
      </c>
      <c r="AO459" t="s">
        <v>64</v>
      </c>
      <c r="AP459" t="s">
        <v>92</v>
      </c>
      <c r="AQ459" t="s">
        <v>78</v>
      </c>
      <c r="AR459" t="s">
        <v>266</v>
      </c>
      <c r="AS459" t="s">
        <v>160</v>
      </c>
      <c r="AT459" t="s">
        <v>218</v>
      </c>
      <c r="AU459" t="s">
        <v>258</v>
      </c>
      <c r="AV459" t="s">
        <v>73</v>
      </c>
      <c r="AW459" t="s">
        <v>435</v>
      </c>
      <c r="AX459" t="s">
        <v>850</v>
      </c>
      <c r="AY459" t="s">
        <v>2966</v>
      </c>
    </row>
    <row r="460" spans="1:51" hidden="1" x14ac:dyDescent="0.3">
      <c r="A460" t="s">
        <v>2967</v>
      </c>
      <c r="B460" t="s">
        <v>2968</v>
      </c>
      <c r="C460" s="1" t="str">
        <f t="shared" si="71"/>
        <v>21:0868</v>
      </c>
      <c r="D460" s="1" t="str">
        <f t="shared" si="72"/>
        <v>21:0245</v>
      </c>
      <c r="E460" t="s">
        <v>2969</v>
      </c>
      <c r="F460" t="s">
        <v>2970</v>
      </c>
      <c r="H460">
        <v>75.794914800000001</v>
      </c>
      <c r="I460">
        <v>-99.123063200000004</v>
      </c>
      <c r="J460" s="1" t="str">
        <f t="shared" si="73"/>
        <v>NGR bulk stream sediment</v>
      </c>
      <c r="K460" s="1" t="str">
        <f t="shared" si="74"/>
        <v>-230 mesh (63 µm) (Bathurst Is., 1996)</v>
      </c>
      <c r="L460">
        <v>20</v>
      </c>
      <c r="M460" t="s">
        <v>1454</v>
      </c>
      <c r="N460">
        <v>459</v>
      </c>
      <c r="O460">
        <v>1</v>
      </c>
      <c r="P460" t="s">
        <v>91</v>
      </c>
      <c r="Q460" t="s">
        <v>56</v>
      </c>
      <c r="R460" t="s">
        <v>275</v>
      </c>
      <c r="S460" t="s">
        <v>547</v>
      </c>
      <c r="T460" t="s">
        <v>105</v>
      </c>
      <c r="U460" t="s">
        <v>64</v>
      </c>
      <c r="V460" t="s">
        <v>113</v>
      </c>
      <c r="W460" t="s">
        <v>918</v>
      </c>
      <c r="X460" t="s">
        <v>91</v>
      </c>
      <c r="Y460" t="s">
        <v>989</v>
      </c>
      <c r="Z460" t="s">
        <v>113</v>
      </c>
      <c r="AA460" t="s">
        <v>64</v>
      </c>
      <c r="AB460" t="s">
        <v>56</v>
      </c>
      <c r="AC460" t="s">
        <v>75</v>
      </c>
      <c r="AD460" t="s">
        <v>426</v>
      </c>
      <c r="AE460" t="s">
        <v>143</v>
      </c>
      <c r="AF460" t="s">
        <v>401</v>
      </c>
      <c r="AG460" t="s">
        <v>271</v>
      </c>
      <c r="AH460" t="s">
        <v>444</v>
      </c>
      <c r="AI460" t="s">
        <v>70</v>
      </c>
      <c r="AJ460" t="s">
        <v>1435</v>
      </c>
      <c r="AK460" t="s">
        <v>72</v>
      </c>
      <c r="AL460" t="s">
        <v>73</v>
      </c>
      <c r="AM460" t="s">
        <v>150</v>
      </c>
      <c r="AN460" t="s">
        <v>76</v>
      </c>
      <c r="AO460" t="s">
        <v>64</v>
      </c>
      <c r="AP460" t="s">
        <v>2041</v>
      </c>
      <c r="AQ460" t="s">
        <v>541</v>
      </c>
      <c r="AR460" t="s">
        <v>221</v>
      </c>
      <c r="AS460" t="s">
        <v>311</v>
      </c>
      <c r="AT460" t="s">
        <v>307</v>
      </c>
      <c r="AU460" t="s">
        <v>106</v>
      </c>
      <c r="AV460" t="s">
        <v>174</v>
      </c>
      <c r="AW460" t="s">
        <v>91</v>
      </c>
      <c r="AX460" t="s">
        <v>232</v>
      </c>
      <c r="AY460" t="s">
        <v>2971</v>
      </c>
    </row>
    <row r="461" spans="1:51" hidden="1" x14ac:dyDescent="0.3">
      <c r="A461" t="s">
        <v>2972</v>
      </c>
      <c r="B461" t="s">
        <v>2973</v>
      </c>
      <c r="C461" s="1" t="str">
        <f t="shared" si="71"/>
        <v>21:0868</v>
      </c>
      <c r="D461" s="1" t="str">
        <f t="shared" si="72"/>
        <v>21:0245</v>
      </c>
      <c r="E461" t="s">
        <v>2974</v>
      </c>
      <c r="F461" t="s">
        <v>2975</v>
      </c>
      <c r="H461">
        <v>75.783642900000004</v>
      </c>
      <c r="I461">
        <v>-99.032501999999994</v>
      </c>
      <c r="J461" s="1" t="str">
        <f t="shared" si="73"/>
        <v>NGR bulk stream sediment</v>
      </c>
      <c r="K461" s="1" t="str">
        <f t="shared" si="74"/>
        <v>-230 mesh (63 µm) (Bathurst Is., 1996)</v>
      </c>
      <c r="L461">
        <v>20</v>
      </c>
      <c r="M461" t="s">
        <v>1460</v>
      </c>
      <c r="N461">
        <v>460</v>
      </c>
      <c r="O461">
        <v>1</v>
      </c>
      <c r="P461" t="s">
        <v>89</v>
      </c>
      <c r="Q461" t="s">
        <v>56</v>
      </c>
      <c r="R461" t="s">
        <v>168</v>
      </c>
      <c r="S461" t="s">
        <v>982</v>
      </c>
      <c r="T461" t="s">
        <v>282</v>
      </c>
      <c r="U461" t="s">
        <v>91</v>
      </c>
      <c r="V461" t="s">
        <v>94</v>
      </c>
      <c r="W461" t="s">
        <v>223</v>
      </c>
      <c r="X461" t="s">
        <v>60</v>
      </c>
      <c r="Y461" t="s">
        <v>1973</v>
      </c>
      <c r="Z461" t="s">
        <v>254</v>
      </c>
      <c r="AA461" t="s">
        <v>64</v>
      </c>
      <c r="AB461" t="s">
        <v>56</v>
      </c>
      <c r="AC461" t="s">
        <v>64</v>
      </c>
      <c r="AD461" t="s">
        <v>977</v>
      </c>
      <c r="AE461" t="s">
        <v>143</v>
      </c>
      <c r="AF461" t="s">
        <v>116</v>
      </c>
      <c r="AG461" t="s">
        <v>327</v>
      </c>
      <c r="AH461" t="s">
        <v>309</v>
      </c>
      <c r="AI461" t="s">
        <v>70</v>
      </c>
      <c r="AJ461" t="s">
        <v>1435</v>
      </c>
      <c r="AK461" t="s">
        <v>72</v>
      </c>
      <c r="AL461" t="s">
        <v>488</v>
      </c>
      <c r="AM461" t="s">
        <v>162</v>
      </c>
      <c r="AN461" t="s">
        <v>592</v>
      </c>
      <c r="AO461" t="s">
        <v>64</v>
      </c>
      <c r="AP461" t="s">
        <v>549</v>
      </c>
      <c r="AQ461" t="s">
        <v>78</v>
      </c>
      <c r="AR461" t="s">
        <v>97</v>
      </c>
      <c r="AS461" t="s">
        <v>288</v>
      </c>
      <c r="AT461" t="s">
        <v>313</v>
      </c>
      <c r="AU461" t="s">
        <v>488</v>
      </c>
      <c r="AV461" t="s">
        <v>174</v>
      </c>
      <c r="AW461" t="s">
        <v>126</v>
      </c>
      <c r="AX461" t="s">
        <v>314</v>
      </c>
      <c r="AY461" t="s">
        <v>713</v>
      </c>
    </row>
    <row r="462" spans="1:51" hidden="1" x14ac:dyDescent="0.3">
      <c r="A462" t="s">
        <v>2976</v>
      </c>
      <c r="B462" t="s">
        <v>2977</v>
      </c>
      <c r="C462" s="1" t="str">
        <f t="shared" si="71"/>
        <v>21:0868</v>
      </c>
      <c r="D462" s="1" t="str">
        <f t="shared" si="72"/>
        <v>21:0245</v>
      </c>
      <c r="E462" t="s">
        <v>2978</v>
      </c>
      <c r="F462" t="s">
        <v>2979</v>
      </c>
      <c r="H462">
        <v>75.785408200000006</v>
      </c>
      <c r="I462">
        <v>-99.034475999999998</v>
      </c>
      <c r="J462" s="1" t="str">
        <f t="shared" si="73"/>
        <v>NGR bulk stream sediment</v>
      </c>
      <c r="K462" s="1" t="str">
        <f t="shared" si="74"/>
        <v>-230 mesh (63 µm) (Bathurst Is., 1996)</v>
      </c>
      <c r="L462">
        <v>20</v>
      </c>
      <c r="M462" t="s">
        <v>1466</v>
      </c>
      <c r="N462">
        <v>461</v>
      </c>
      <c r="O462">
        <v>1</v>
      </c>
      <c r="P462" t="s">
        <v>89</v>
      </c>
      <c r="Q462" t="s">
        <v>56</v>
      </c>
      <c r="R462" t="s">
        <v>146</v>
      </c>
      <c r="S462" t="s">
        <v>537</v>
      </c>
      <c r="T462" t="s">
        <v>307</v>
      </c>
      <c r="U462" t="s">
        <v>271</v>
      </c>
      <c r="V462" t="s">
        <v>94</v>
      </c>
      <c r="W462" t="s">
        <v>59</v>
      </c>
      <c r="X462" t="s">
        <v>60</v>
      </c>
      <c r="Y462" t="s">
        <v>2980</v>
      </c>
      <c r="Z462" t="s">
        <v>63</v>
      </c>
      <c r="AA462" t="s">
        <v>64</v>
      </c>
      <c r="AB462" t="s">
        <v>56</v>
      </c>
      <c r="AC462" t="s">
        <v>113</v>
      </c>
      <c r="AD462" t="s">
        <v>2803</v>
      </c>
      <c r="AE462" t="s">
        <v>143</v>
      </c>
      <c r="AF462" t="s">
        <v>221</v>
      </c>
      <c r="AG462" t="s">
        <v>271</v>
      </c>
      <c r="AH462" t="s">
        <v>328</v>
      </c>
      <c r="AI462" t="s">
        <v>70</v>
      </c>
      <c r="AJ462" t="s">
        <v>1435</v>
      </c>
      <c r="AK462" t="s">
        <v>72</v>
      </c>
      <c r="AL462" t="s">
        <v>73</v>
      </c>
      <c r="AM462" t="s">
        <v>444</v>
      </c>
      <c r="AN462" t="s">
        <v>358</v>
      </c>
      <c r="AO462" t="s">
        <v>64</v>
      </c>
      <c r="AP462" t="s">
        <v>1746</v>
      </c>
      <c r="AQ462" t="s">
        <v>288</v>
      </c>
      <c r="AR462" t="s">
        <v>918</v>
      </c>
      <c r="AS462" t="s">
        <v>140</v>
      </c>
      <c r="AT462" t="s">
        <v>76</v>
      </c>
      <c r="AU462" t="s">
        <v>81</v>
      </c>
      <c r="AV462" t="s">
        <v>152</v>
      </c>
      <c r="AW462" t="s">
        <v>225</v>
      </c>
      <c r="AX462" t="s">
        <v>301</v>
      </c>
      <c r="AY462" t="s">
        <v>2359</v>
      </c>
    </row>
    <row r="463" spans="1:51" hidden="1" x14ac:dyDescent="0.3">
      <c r="A463" t="s">
        <v>2981</v>
      </c>
      <c r="B463" t="s">
        <v>2982</v>
      </c>
      <c r="C463" s="1" t="str">
        <f t="shared" si="71"/>
        <v>21:0868</v>
      </c>
      <c r="D463" s="1" t="str">
        <f t="shared" si="72"/>
        <v>21:0245</v>
      </c>
      <c r="E463" t="s">
        <v>2983</v>
      </c>
      <c r="F463" t="s">
        <v>2984</v>
      </c>
      <c r="H463">
        <v>75.817356000000004</v>
      </c>
      <c r="I463">
        <v>-99.046325300000007</v>
      </c>
      <c r="J463" s="1" t="str">
        <f t="shared" si="73"/>
        <v>NGR bulk stream sediment</v>
      </c>
      <c r="K463" s="1" t="str">
        <f t="shared" si="74"/>
        <v>-230 mesh (63 µm) (Bathurst Is., 1996)</v>
      </c>
      <c r="L463">
        <v>20</v>
      </c>
      <c r="M463" t="s">
        <v>1474</v>
      </c>
      <c r="N463">
        <v>462</v>
      </c>
      <c r="O463">
        <v>1</v>
      </c>
      <c r="P463" t="s">
        <v>89</v>
      </c>
      <c r="Q463" t="s">
        <v>56</v>
      </c>
      <c r="R463" t="s">
        <v>100</v>
      </c>
      <c r="S463" t="s">
        <v>882</v>
      </c>
      <c r="T463" t="s">
        <v>168</v>
      </c>
      <c r="U463" t="s">
        <v>271</v>
      </c>
      <c r="V463" t="s">
        <v>94</v>
      </c>
      <c r="W463" t="s">
        <v>370</v>
      </c>
      <c r="X463" t="s">
        <v>91</v>
      </c>
      <c r="Y463" t="s">
        <v>1650</v>
      </c>
      <c r="Z463" t="s">
        <v>150</v>
      </c>
      <c r="AA463" t="s">
        <v>64</v>
      </c>
      <c r="AB463" t="s">
        <v>56</v>
      </c>
      <c r="AC463" t="s">
        <v>63</v>
      </c>
      <c r="AD463" t="s">
        <v>81</v>
      </c>
      <c r="AE463" t="s">
        <v>143</v>
      </c>
      <c r="AF463" t="s">
        <v>507</v>
      </c>
      <c r="AG463" t="s">
        <v>299</v>
      </c>
      <c r="AH463" t="s">
        <v>434</v>
      </c>
      <c r="AI463" t="s">
        <v>70</v>
      </c>
      <c r="AJ463" t="s">
        <v>1435</v>
      </c>
      <c r="AK463" t="s">
        <v>72</v>
      </c>
      <c r="AL463" t="s">
        <v>73</v>
      </c>
      <c r="AM463" t="s">
        <v>381</v>
      </c>
      <c r="AN463" t="s">
        <v>147</v>
      </c>
      <c r="AO463" t="s">
        <v>64</v>
      </c>
      <c r="AP463" t="s">
        <v>2812</v>
      </c>
      <c r="AQ463" t="s">
        <v>311</v>
      </c>
      <c r="AR463" t="s">
        <v>79</v>
      </c>
      <c r="AS463" t="s">
        <v>274</v>
      </c>
      <c r="AT463" t="s">
        <v>93</v>
      </c>
      <c r="AU463" t="s">
        <v>488</v>
      </c>
      <c r="AV463" t="s">
        <v>174</v>
      </c>
      <c r="AW463" t="s">
        <v>358</v>
      </c>
      <c r="AX463" t="s">
        <v>314</v>
      </c>
      <c r="AY463" t="s">
        <v>2985</v>
      </c>
    </row>
    <row r="464" spans="1:51" hidden="1" x14ac:dyDescent="0.3">
      <c r="A464" t="s">
        <v>2986</v>
      </c>
      <c r="B464" t="s">
        <v>2987</v>
      </c>
      <c r="C464" s="1" t="str">
        <f t="shared" si="71"/>
        <v>21:0868</v>
      </c>
      <c r="D464" s="1" t="str">
        <f t="shared" si="72"/>
        <v>21:0245</v>
      </c>
      <c r="E464" t="s">
        <v>2983</v>
      </c>
      <c r="F464" t="s">
        <v>2988</v>
      </c>
      <c r="H464">
        <v>75.817356000000004</v>
      </c>
      <c r="I464">
        <v>-99.046325300000007</v>
      </c>
      <c r="J464" s="1" t="str">
        <f t="shared" si="73"/>
        <v>NGR bulk stream sediment</v>
      </c>
      <c r="K464" s="1" t="str">
        <f t="shared" si="74"/>
        <v>-230 mesh (63 µm) (Bathurst Is., 1996)</v>
      </c>
      <c r="L464">
        <v>20</v>
      </c>
      <c r="M464" t="s">
        <v>1479</v>
      </c>
      <c r="N464">
        <v>463</v>
      </c>
      <c r="O464">
        <v>1</v>
      </c>
      <c r="P464" t="s">
        <v>89</v>
      </c>
      <c r="Q464" t="s">
        <v>56</v>
      </c>
      <c r="R464" t="s">
        <v>270</v>
      </c>
      <c r="S464" t="s">
        <v>1404</v>
      </c>
      <c r="T464" t="s">
        <v>63</v>
      </c>
      <c r="U464" t="s">
        <v>271</v>
      </c>
      <c r="V464" t="s">
        <v>63</v>
      </c>
      <c r="W464" t="s">
        <v>61</v>
      </c>
      <c r="X464" t="s">
        <v>91</v>
      </c>
      <c r="Y464" t="s">
        <v>847</v>
      </c>
      <c r="Z464" t="s">
        <v>150</v>
      </c>
      <c r="AA464" t="s">
        <v>64</v>
      </c>
      <c r="AB464" t="s">
        <v>56</v>
      </c>
      <c r="AC464" t="s">
        <v>91</v>
      </c>
      <c r="AD464" t="s">
        <v>2577</v>
      </c>
      <c r="AE464" t="s">
        <v>143</v>
      </c>
      <c r="AF464" t="s">
        <v>507</v>
      </c>
      <c r="AG464" t="s">
        <v>101</v>
      </c>
      <c r="AH464" t="s">
        <v>98</v>
      </c>
      <c r="AI464" t="s">
        <v>70</v>
      </c>
      <c r="AJ464" t="s">
        <v>1435</v>
      </c>
      <c r="AK464" t="s">
        <v>72</v>
      </c>
      <c r="AL464" t="s">
        <v>73</v>
      </c>
      <c r="AM464" t="s">
        <v>162</v>
      </c>
      <c r="AN464" t="s">
        <v>218</v>
      </c>
      <c r="AO464" t="s">
        <v>64</v>
      </c>
      <c r="AP464" t="s">
        <v>1184</v>
      </c>
      <c r="AQ464" t="s">
        <v>325</v>
      </c>
      <c r="AR464" t="s">
        <v>324</v>
      </c>
      <c r="AS464" t="s">
        <v>124</v>
      </c>
      <c r="AT464" t="s">
        <v>218</v>
      </c>
      <c r="AU464" t="s">
        <v>189</v>
      </c>
      <c r="AV464" t="s">
        <v>258</v>
      </c>
      <c r="AW464" t="s">
        <v>126</v>
      </c>
      <c r="AX464" t="s">
        <v>383</v>
      </c>
      <c r="AY464" t="s">
        <v>2989</v>
      </c>
    </row>
    <row r="465" spans="1:51" hidden="1" x14ac:dyDescent="0.3">
      <c r="A465" t="s">
        <v>2990</v>
      </c>
      <c r="B465" t="s">
        <v>2991</v>
      </c>
      <c r="C465" s="1" t="str">
        <f t="shared" si="71"/>
        <v>21:0868</v>
      </c>
      <c r="D465" s="1" t="str">
        <f t="shared" si="72"/>
        <v>21:0245</v>
      </c>
      <c r="E465" t="s">
        <v>2992</v>
      </c>
      <c r="F465" t="s">
        <v>2993</v>
      </c>
      <c r="H465">
        <v>75.818636699999999</v>
      </c>
      <c r="I465">
        <v>-99.050278500000005</v>
      </c>
      <c r="J465" s="1" t="str">
        <f t="shared" si="73"/>
        <v>NGR bulk stream sediment</v>
      </c>
      <c r="K465" s="1" t="str">
        <f t="shared" si="74"/>
        <v>-230 mesh (63 µm) (Bathurst Is., 1996)</v>
      </c>
      <c r="L465">
        <v>20</v>
      </c>
      <c r="M465" t="s">
        <v>1485</v>
      </c>
      <c r="N465">
        <v>464</v>
      </c>
      <c r="O465">
        <v>1</v>
      </c>
      <c r="P465" t="s">
        <v>89</v>
      </c>
      <c r="Q465" t="s">
        <v>56</v>
      </c>
      <c r="R465" t="s">
        <v>275</v>
      </c>
      <c r="S465" t="s">
        <v>547</v>
      </c>
      <c r="T465" t="s">
        <v>55</v>
      </c>
      <c r="U465" t="s">
        <v>91</v>
      </c>
      <c r="V465" t="s">
        <v>94</v>
      </c>
      <c r="W465" t="s">
        <v>370</v>
      </c>
      <c r="X465" t="s">
        <v>60</v>
      </c>
      <c r="Y465" t="s">
        <v>2980</v>
      </c>
      <c r="Z465" t="s">
        <v>254</v>
      </c>
      <c r="AA465" t="s">
        <v>64</v>
      </c>
      <c r="AB465" t="s">
        <v>56</v>
      </c>
      <c r="AC465" t="s">
        <v>185</v>
      </c>
      <c r="AD465" t="s">
        <v>728</v>
      </c>
      <c r="AE465" t="s">
        <v>143</v>
      </c>
      <c r="AF465" t="s">
        <v>342</v>
      </c>
      <c r="AG465" t="s">
        <v>153</v>
      </c>
      <c r="AH465" t="s">
        <v>207</v>
      </c>
      <c r="AI465" t="s">
        <v>70</v>
      </c>
      <c r="AJ465" t="s">
        <v>1435</v>
      </c>
      <c r="AK465" t="s">
        <v>622</v>
      </c>
      <c r="AL465" t="s">
        <v>73</v>
      </c>
      <c r="AM465" t="s">
        <v>113</v>
      </c>
      <c r="AN465" t="s">
        <v>93</v>
      </c>
      <c r="AO465" t="s">
        <v>64</v>
      </c>
      <c r="AP465" t="s">
        <v>1014</v>
      </c>
      <c r="AQ465" t="s">
        <v>80</v>
      </c>
      <c r="AR465" t="s">
        <v>289</v>
      </c>
      <c r="AS465" t="s">
        <v>160</v>
      </c>
      <c r="AT465" t="s">
        <v>256</v>
      </c>
      <c r="AU465" t="s">
        <v>81</v>
      </c>
      <c r="AV465" t="s">
        <v>73</v>
      </c>
      <c r="AW465" t="s">
        <v>91</v>
      </c>
      <c r="AX465" t="s">
        <v>232</v>
      </c>
      <c r="AY465" t="s">
        <v>2994</v>
      </c>
    </row>
    <row r="466" spans="1:51" hidden="1" x14ac:dyDescent="0.3">
      <c r="A466" t="s">
        <v>2995</v>
      </c>
      <c r="B466" t="s">
        <v>2996</v>
      </c>
      <c r="C466" s="1" t="str">
        <f t="shared" si="71"/>
        <v>21:0868</v>
      </c>
      <c r="D466" s="1" t="str">
        <f t="shared" si="72"/>
        <v>21:0245</v>
      </c>
      <c r="E466" t="s">
        <v>2997</v>
      </c>
      <c r="F466" t="s">
        <v>2998</v>
      </c>
      <c r="H466">
        <v>75.799774999999997</v>
      </c>
      <c r="I466">
        <v>-99.199355600000004</v>
      </c>
      <c r="J466" s="1" t="str">
        <f t="shared" si="73"/>
        <v>NGR bulk stream sediment</v>
      </c>
      <c r="K466" s="1" t="str">
        <f t="shared" si="74"/>
        <v>-230 mesh (63 µm) (Bathurst Is., 1996)</v>
      </c>
      <c r="L466">
        <v>20</v>
      </c>
      <c r="M466" t="s">
        <v>1492</v>
      </c>
      <c r="N466">
        <v>465</v>
      </c>
      <c r="O466">
        <v>1</v>
      </c>
      <c r="P466" t="s">
        <v>91</v>
      </c>
      <c r="Q466" t="s">
        <v>56</v>
      </c>
      <c r="R466" t="s">
        <v>227</v>
      </c>
      <c r="S466" t="s">
        <v>495</v>
      </c>
      <c r="T466" t="s">
        <v>254</v>
      </c>
      <c r="U466" t="s">
        <v>76</v>
      </c>
      <c r="V466" t="s">
        <v>150</v>
      </c>
      <c r="W466" t="s">
        <v>624</v>
      </c>
      <c r="X466" t="s">
        <v>91</v>
      </c>
      <c r="Y466" t="s">
        <v>352</v>
      </c>
      <c r="Z466" t="s">
        <v>94</v>
      </c>
      <c r="AA466" t="s">
        <v>64</v>
      </c>
      <c r="AB466" t="s">
        <v>56</v>
      </c>
      <c r="AC466" t="s">
        <v>55</v>
      </c>
      <c r="AD466" t="s">
        <v>449</v>
      </c>
      <c r="AE466" t="s">
        <v>143</v>
      </c>
      <c r="AF466" t="s">
        <v>401</v>
      </c>
      <c r="AG466" t="s">
        <v>242</v>
      </c>
      <c r="AH466" t="s">
        <v>162</v>
      </c>
      <c r="AI466" t="s">
        <v>70</v>
      </c>
      <c r="AJ466" t="s">
        <v>1435</v>
      </c>
      <c r="AK466" t="s">
        <v>72</v>
      </c>
      <c r="AL466" t="s">
        <v>73</v>
      </c>
      <c r="AM466" t="s">
        <v>423</v>
      </c>
      <c r="AN466" t="s">
        <v>147</v>
      </c>
      <c r="AO466" t="s">
        <v>64</v>
      </c>
      <c r="AP466" t="s">
        <v>1078</v>
      </c>
      <c r="AQ466" t="s">
        <v>311</v>
      </c>
      <c r="AR466" t="s">
        <v>324</v>
      </c>
      <c r="AS466" t="s">
        <v>103</v>
      </c>
      <c r="AT466" t="s">
        <v>146</v>
      </c>
      <c r="AU466" t="s">
        <v>81</v>
      </c>
      <c r="AV466" t="s">
        <v>230</v>
      </c>
      <c r="AW466" t="s">
        <v>299</v>
      </c>
      <c r="AX466" t="s">
        <v>459</v>
      </c>
      <c r="AY466" t="s">
        <v>2999</v>
      </c>
    </row>
    <row r="467" spans="1:51" hidden="1" x14ac:dyDescent="0.3">
      <c r="A467" t="s">
        <v>3000</v>
      </c>
      <c r="B467" t="s">
        <v>3001</v>
      </c>
      <c r="C467" s="1" t="str">
        <f t="shared" si="71"/>
        <v>21:0868</v>
      </c>
      <c r="D467" s="1" t="str">
        <f t="shared" si="72"/>
        <v>21:0245</v>
      </c>
      <c r="E467" t="s">
        <v>2958</v>
      </c>
      <c r="F467" t="s">
        <v>3002</v>
      </c>
      <c r="H467">
        <v>75.802347100000006</v>
      </c>
      <c r="I467">
        <v>-99.199391000000006</v>
      </c>
      <c r="J467" s="1" t="str">
        <f t="shared" si="73"/>
        <v>NGR bulk stream sediment</v>
      </c>
      <c r="K467" s="1" t="str">
        <f t="shared" si="74"/>
        <v>-230 mesh (63 µm) (Bathurst Is., 1996)</v>
      </c>
      <c r="L467">
        <v>20</v>
      </c>
      <c r="M467" t="s">
        <v>1447</v>
      </c>
      <c r="N467">
        <v>466</v>
      </c>
      <c r="O467">
        <v>1</v>
      </c>
      <c r="P467" t="s">
        <v>94</v>
      </c>
      <c r="Q467" t="s">
        <v>56</v>
      </c>
      <c r="R467" t="s">
        <v>227</v>
      </c>
      <c r="S467" t="s">
        <v>495</v>
      </c>
      <c r="T467" t="s">
        <v>211</v>
      </c>
      <c r="U467" t="s">
        <v>60</v>
      </c>
      <c r="V467" t="s">
        <v>185</v>
      </c>
      <c r="W467" t="s">
        <v>342</v>
      </c>
      <c r="X467" t="s">
        <v>76</v>
      </c>
      <c r="Y467" t="s">
        <v>1579</v>
      </c>
      <c r="Z467" t="s">
        <v>63</v>
      </c>
      <c r="AA467" t="s">
        <v>64</v>
      </c>
      <c r="AB467" t="s">
        <v>56</v>
      </c>
      <c r="AC467" t="s">
        <v>185</v>
      </c>
      <c r="AD467" t="s">
        <v>1551</v>
      </c>
      <c r="AE467" t="s">
        <v>143</v>
      </c>
      <c r="AF467" t="s">
        <v>92</v>
      </c>
      <c r="AG467" t="s">
        <v>93</v>
      </c>
      <c r="AH467" t="s">
        <v>113</v>
      </c>
      <c r="AI467" t="s">
        <v>70</v>
      </c>
      <c r="AJ467" t="s">
        <v>1435</v>
      </c>
      <c r="AK467" t="s">
        <v>72</v>
      </c>
      <c r="AL467" t="s">
        <v>73</v>
      </c>
      <c r="AM467" t="s">
        <v>423</v>
      </c>
      <c r="AN467" t="s">
        <v>592</v>
      </c>
      <c r="AO467" t="s">
        <v>64</v>
      </c>
      <c r="AP467" t="s">
        <v>3003</v>
      </c>
      <c r="AQ467" t="s">
        <v>78</v>
      </c>
      <c r="AR467" t="s">
        <v>170</v>
      </c>
      <c r="AS467" t="s">
        <v>57</v>
      </c>
      <c r="AT467" t="s">
        <v>146</v>
      </c>
      <c r="AU467" t="s">
        <v>81</v>
      </c>
      <c r="AV467" t="s">
        <v>174</v>
      </c>
      <c r="AW467" t="s">
        <v>299</v>
      </c>
      <c r="AX467" t="s">
        <v>850</v>
      </c>
      <c r="AY467" t="s">
        <v>3004</v>
      </c>
    </row>
    <row r="468" spans="1:51" hidden="1" x14ac:dyDescent="0.3">
      <c r="A468" t="s">
        <v>3005</v>
      </c>
      <c r="B468" t="s">
        <v>3006</v>
      </c>
      <c r="C468" s="1" t="str">
        <f t="shared" si="71"/>
        <v>21:0868</v>
      </c>
      <c r="D468" s="1" t="str">
        <f t="shared" si="72"/>
        <v>21:0245</v>
      </c>
      <c r="E468" t="s">
        <v>3007</v>
      </c>
      <c r="F468" t="s">
        <v>3008</v>
      </c>
      <c r="H468">
        <v>75.790632200000005</v>
      </c>
      <c r="I468">
        <v>-99.190069600000001</v>
      </c>
      <c r="J468" s="1" t="str">
        <f t="shared" si="73"/>
        <v>NGR bulk stream sediment</v>
      </c>
      <c r="K468" s="1" t="str">
        <f t="shared" si="74"/>
        <v>-230 mesh (63 µm) (Bathurst Is., 1996)</v>
      </c>
      <c r="L468">
        <v>20</v>
      </c>
      <c r="M468" t="s">
        <v>1498</v>
      </c>
      <c r="N468">
        <v>467</v>
      </c>
      <c r="O468">
        <v>1</v>
      </c>
      <c r="P468" t="s">
        <v>89</v>
      </c>
      <c r="Q468" t="s">
        <v>56</v>
      </c>
      <c r="R468" t="s">
        <v>275</v>
      </c>
      <c r="S468" t="s">
        <v>1148</v>
      </c>
      <c r="T468" t="s">
        <v>282</v>
      </c>
      <c r="U468" t="s">
        <v>94</v>
      </c>
      <c r="V468" t="s">
        <v>113</v>
      </c>
      <c r="W468" t="s">
        <v>351</v>
      </c>
      <c r="X468" t="s">
        <v>91</v>
      </c>
      <c r="Y468" t="s">
        <v>2125</v>
      </c>
      <c r="Z468" t="s">
        <v>113</v>
      </c>
      <c r="AA468" t="s">
        <v>64</v>
      </c>
      <c r="AB468" t="s">
        <v>56</v>
      </c>
      <c r="AC468" t="s">
        <v>60</v>
      </c>
      <c r="AD468" t="s">
        <v>451</v>
      </c>
      <c r="AE468" t="s">
        <v>2173</v>
      </c>
      <c r="AF468" t="s">
        <v>202</v>
      </c>
      <c r="AG468" t="s">
        <v>258</v>
      </c>
      <c r="AH468" t="s">
        <v>226</v>
      </c>
      <c r="AI468" t="s">
        <v>70</v>
      </c>
      <c r="AJ468" t="s">
        <v>1435</v>
      </c>
      <c r="AK468" t="s">
        <v>72</v>
      </c>
      <c r="AL468" t="s">
        <v>73</v>
      </c>
      <c r="AM468" t="s">
        <v>226</v>
      </c>
      <c r="AN468" t="s">
        <v>580</v>
      </c>
      <c r="AO468" t="s">
        <v>64</v>
      </c>
      <c r="AP468" t="s">
        <v>188</v>
      </c>
      <c r="AQ468" t="s">
        <v>78</v>
      </c>
      <c r="AR468" t="s">
        <v>209</v>
      </c>
      <c r="AS468" t="s">
        <v>160</v>
      </c>
      <c r="AT468" t="s">
        <v>118</v>
      </c>
      <c r="AU468" t="s">
        <v>271</v>
      </c>
      <c r="AV468" t="s">
        <v>73</v>
      </c>
      <c r="AW468" t="s">
        <v>435</v>
      </c>
      <c r="AX468" t="s">
        <v>301</v>
      </c>
      <c r="AY468" t="s">
        <v>3009</v>
      </c>
    </row>
    <row r="469" spans="1:51" hidden="1" x14ac:dyDescent="0.3">
      <c r="A469" t="s">
        <v>3010</v>
      </c>
      <c r="B469" t="s">
        <v>3011</v>
      </c>
      <c r="C469" s="1" t="str">
        <f t="shared" si="71"/>
        <v>21:0868</v>
      </c>
      <c r="D469" s="1" t="str">
        <f t="shared" si="72"/>
        <v>21:0245</v>
      </c>
      <c r="E469" t="s">
        <v>432</v>
      </c>
      <c r="F469" t="s">
        <v>3012</v>
      </c>
      <c r="H469">
        <v>75.784066999999993</v>
      </c>
      <c r="I469">
        <v>-99.327876099999997</v>
      </c>
      <c r="J469" s="1" t="str">
        <f t="shared" si="73"/>
        <v>NGR bulk stream sediment</v>
      </c>
      <c r="K469" s="1" t="str">
        <f t="shared" si="74"/>
        <v>-230 mesh (63 µm) (Bathurst Is., 1996)</v>
      </c>
      <c r="L469">
        <v>20</v>
      </c>
      <c r="M469" t="s">
        <v>1504</v>
      </c>
      <c r="N469">
        <v>468</v>
      </c>
      <c r="O469">
        <v>1</v>
      </c>
      <c r="P469" t="s">
        <v>89</v>
      </c>
      <c r="Q469" t="s">
        <v>56</v>
      </c>
      <c r="R469" t="s">
        <v>300</v>
      </c>
      <c r="S469" t="s">
        <v>882</v>
      </c>
      <c r="T469" t="s">
        <v>194</v>
      </c>
      <c r="U469" t="s">
        <v>91</v>
      </c>
      <c r="V469" t="s">
        <v>63</v>
      </c>
      <c r="W469" t="s">
        <v>298</v>
      </c>
      <c r="X469" t="s">
        <v>60</v>
      </c>
      <c r="Y469" t="s">
        <v>1000</v>
      </c>
      <c r="Z469" t="s">
        <v>113</v>
      </c>
      <c r="AA469" t="s">
        <v>64</v>
      </c>
      <c r="AB469" t="s">
        <v>56</v>
      </c>
      <c r="AC469" t="s">
        <v>113</v>
      </c>
      <c r="AD469" t="s">
        <v>2178</v>
      </c>
      <c r="AE469" t="s">
        <v>143</v>
      </c>
      <c r="AF469" t="s">
        <v>772</v>
      </c>
      <c r="AG469" t="s">
        <v>125</v>
      </c>
      <c r="AH469" t="s">
        <v>194</v>
      </c>
      <c r="AI469" t="s">
        <v>70</v>
      </c>
      <c r="AJ469" t="s">
        <v>1435</v>
      </c>
      <c r="AK469" t="s">
        <v>72</v>
      </c>
      <c r="AL469" t="s">
        <v>73</v>
      </c>
      <c r="AM469" t="s">
        <v>444</v>
      </c>
      <c r="AN469" t="s">
        <v>151</v>
      </c>
      <c r="AO469" t="s">
        <v>64</v>
      </c>
      <c r="AP469" t="s">
        <v>1349</v>
      </c>
      <c r="AQ469" t="s">
        <v>357</v>
      </c>
      <c r="AR469" t="s">
        <v>324</v>
      </c>
      <c r="AS469" t="s">
        <v>140</v>
      </c>
      <c r="AT469" t="s">
        <v>251</v>
      </c>
      <c r="AU469" t="s">
        <v>130</v>
      </c>
      <c r="AV469" t="s">
        <v>152</v>
      </c>
      <c r="AW469" t="s">
        <v>151</v>
      </c>
      <c r="AX469" t="s">
        <v>850</v>
      </c>
      <c r="AY469" t="s">
        <v>3013</v>
      </c>
    </row>
    <row r="470" spans="1:51" hidden="1" x14ac:dyDescent="0.3">
      <c r="A470" t="s">
        <v>3014</v>
      </c>
      <c r="B470" t="s">
        <v>3015</v>
      </c>
      <c r="C470" s="1" t="str">
        <f t="shared" si="71"/>
        <v>21:0868</v>
      </c>
      <c r="D470" s="1" t="str">
        <f t="shared" si="72"/>
        <v>21:0245</v>
      </c>
      <c r="E470" t="s">
        <v>442</v>
      </c>
      <c r="F470" t="s">
        <v>3016</v>
      </c>
      <c r="H470">
        <v>75.788086399999997</v>
      </c>
      <c r="I470">
        <v>-99.324682800000005</v>
      </c>
      <c r="J470" s="1" t="str">
        <f t="shared" si="73"/>
        <v>NGR bulk stream sediment</v>
      </c>
      <c r="K470" s="1" t="str">
        <f t="shared" si="74"/>
        <v>-230 mesh (63 µm) (Bathurst Is., 1996)</v>
      </c>
      <c r="L470">
        <v>20</v>
      </c>
      <c r="M470" t="s">
        <v>1511</v>
      </c>
      <c r="N470">
        <v>469</v>
      </c>
      <c r="O470">
        <v>1</v>
      </c>
      <c r="P470" t="s">
        <v>89</v>
      </c>
      <c r="Q470" t="s">
        <v>56</v>
      </c>
      <c r="R470" t="s">
        <v>313</v>
      </c>
      <c r="S470" t="s">
        <v>917</v>
      </c>
      <c r="T470" t="s">
        <v>94</v>
      </c>
      <c r="U470" t="s">
        <v>76</v>
      </c>
      <c r="V470" t="s">
        <v>63</v>
      </c>
      <c r="W470" t="s">
        <v>114</v>
      </c>
      <c r="X470" t="s">
        <v>60</v>
      </c>
      <c r="Y470" t="s">
        <v>212</v>
      </c>
      <c r="Z470" t="s">
        <v>94</v>
      </c>
      <c r="AA470" t="s">
        <v>64</v>
      </c>
      <c r="AB470" t="s">
        <v>56</v>
      </c>
      <c r="AC470" t="s">
        <v>94</v>
      </c>
      <c r="AD470" t="s">
        <v>530</v>
      </c>
      <c r="AE470" t="s">
        <v>285</v>
      </c>
      <c r="AF470" t="s">
        <v>624</v>
      </c>
      <c r="AG470" t="s">
        <v>327</v>
      </c>
      <c r="AH470" t="s">
        <v>100</v>
      </c>
      <c r="AI470" t="s">
        <v>70</v>
      </c>
      <c r="AJ470" t="s">
        <v>1435</v>
      </c>
      <c r="AK470" t="s">
        <v>72</v>
      </c>
      <c r="AL470" t="s">
        <v>230</v>
      </c>
      <c r="AM470" t="s">
        <v>63</v>
      </c>
      <c r="AN470" t="s">
        <v>176</v>
      </c>
      <c r="AO470" t="s">
        <v>64</v>
      </c>
      <c r="AP470" t="s">
        <v>1753</v>
      </c>
      <c r="AQ470" t="s">
        <v>274</v>
      </c>
      <c r="AR470" t="s">
        <v>104</v>
      </c>
      <c r="AS470" t="s">
        <v>190</v>
      </c>
      <c r="AT470" t="s">
        <v>68</v>
      </c>
      <c r="AU470" t="s">
        <v>271</v>
      </c>
      <c r="AV470" t="s">
        <v>175</v>
      </c>
      <c r="AW470" t="s">
        <v>225</v>
      </c>
      <c r="AX470" t="s">
        <v>1434</v>
      </c>
      <c r="AY470" t="s">
        <v>3017</v>
      </c>
    </row>
    <row r="471" spans="1:51" hidden="1" x14ac:dyDescent="0.3">
      <c r="A471" t="s">
        <v>3018</v>
      </c>
      <c r="B471" t="s">
        <v>3019</v>
      </c>
      <c r="C471" s="1" t="str">
        <f t="shared" si="71"/>
        <v>21:0868</v>
      </c>
      <c r="D471" s="1" t="str">
        <f>HYPERLINK("http://geochem.nrcan.gc.ca/cdogs/content/svy/svy_e.htm", "")</f>
        <v/>
      </c>
      <c r="G471" s="1" t="str">
        <f>HYPERLINK("http://geochem.nrcan.gc.ca/cdogs/content/cr_/cr_00311_e.htm", "311")</f>
        <v>311</v>
      </c>
      <c r="J471" t="s">
        <v>1529</v>
      </c>
      <c r="K471" t="s">
        <v>1530</v>
      </c>
      <c r="L471">
        <v>20</v>
      </c>
      <c r="M471" t="s">
        <v>1531</v>
      </c>
      <c r="N471">
        <v>470</v>
      </c>
      <c r="O471">
        <v>8</v>
      </c>
      <c r="P471" t="s">
        <v>76</v>
      </c>
      <c r="Q471" t="s">
        <v>56</v>
      </c>
      <c r="R471" t="s">
        <v>124</v>
      </c>
      <c r="S471" t="s">
        <v>816</v>
      </c>
      <c r="T471" t="s">
        <v>75</v>
      </c>
      <c r="U471" t="s">
        <v>271</v>
      </c>
      <c r="V471" t="s">
        <v>69</v>
      </c>
      <c r="W471" t="s">
        <v>241</v>
      </c>
      <c r="X471" t="s">
        <v>75</v>
      </c>
      <c r="Y471" t="s">
        <v>3020</v>
      </c>
      <c r="Z471" t="s">
        <v>150</v>
      </c>
      <c r="AA471" t="s">
        <v>64</v>
      </c>
      <c r="AB471" t="s">
        <v>56</v>
      </c>
      <c r="AC471" t="s">
        <v>113</v>
      </c>
      <c r="AD471" t="s">
        <v>2358</v>
      </c>
      <c r="AE471" t="s">
        <v>143</v>
      </c>
      <c r="AF471" t="s">
        <v>934</v>
      </c>
      <c r="AG471" t="s">
        <v>130</v>
      </c>
      <c r="AH471" t="s">
        <v>69</v>
      </c>
      <c r="AI471" t="s">
        <v>70</v>
      </c>
      <c r="AJ471" t="s">
        <v>1435</v>
      </c>
      <c r="AK471" t="s">
        <v>72</v>
      </c>
      <c r="AL471" t="s">
        <v>580</v>
      </c>
      <c r="AM471" t="s">
        <v>336</v>
      </c>
      <c r="AN471" t="s">
        <v>238</v>
      </c>
      <c r="AO471" t="s">
        <v>63</v>
      </c>
      <c r="AP471" t="s">
        <v>695</v>
      </c>
      <c r="AQ471" t="s">
        <v>298</v>
      </c>
      <c r="AR471" t="s">
        <v>269</v>
      </c>
      <c r="AS471" t="s">
        <v>78</v>
      </c>
      <c r="AT471" t="s">
        <v>514</v>
      </c>
      <c r="AU471" t="s">
        <v>153</v>
      </c>
      <c r="AV471" t="s">
        <v>73</v>
      </c>
      <c r="AW471" t="s">
        <v>265</v>
      </c>
      <c r="AX471" t="s">
        <v>230</v>
      </c>
      <c r="AY471" t="s">
        <v>3021</v>
      </c>
    </row>
    <row r="472" spans="1:51" hidden="1" x14ac:dyDescent="0.3">
      <c r="A472" t="s">
        <v>3022</v>
      </c>
      <c r="B472" t="s">
        <v>3023</v>
      </c>
      <c r="C472" s="1" t="str">
        <f t="shared" si="71"/>
        <v>21:0868</v>
      </c>
      <c r="D472" s="1" t="str">
        <f t="shared" ref="D472:D480" si="75">HYPERLINK("http://geochem.nrcan.gc.ca/cdogs/content/svy/svy210245_e.htm", "21:0245")</f>
        <v>21:0245</v>
      </c>
      <c r="E472" t="s">
        <v>3024</v>
      </c>
      <c r="F472" t="s">
        <v>3025</v>
      </c>
      <c r="H472">
        <v>76.597716599999998</v>
      </c>
      <c r="I472">
        <v>-98.460921799999994</v>
      </c>
      <c r="J472" s="1" t="str">
        <f t="shared" ref="J472:J480" si="76">HYPERLINK("http://geochem.nrcan.gc.ca/cdogs/content/kwd/kwd020030_e.htm", "NGR bulk stream sediment")</f>
        <v>NGR bulk stream sediment</v>
      </c>
      <c r="K472" s="1" t="str">
        <f t="shared" ref="K472:K480" si="77">HYPERLINK("http://geochem.nrcan.gc.ca/cdogs/content/kwd/kwd080098_e.htm", "-230 mesh (63 µm) (Bathurst Is., 1996)")</f>
        <v>-230 mesh (63 µm) (Bathurst Is., 1996)</v>
      </c>
      <c r="L472">
        <v>26</v>
      </c>
      <c r="M472" t="s">
        <v>1432</v>
      </c>
      <c r="N472">
        <v>471</v>
      </c>
      <c r="O472">
        <v>7</v>
      </c>
      <c r="P472" t="s">
        <v>91</v>
      </c>
      <c r="Q472" t="s">
        <v>56</v>
      </c>
      <c r="R472" t="s">
        <v>256</v>
      </c>
      <c r="S472" t="s">
        <v>1327</v>
      </c>
      <c r="T472" t="s">
        <v>105</v>
      </c>
      <c r="U472" t="s">
        <v>64</v>
      </c>
      <c r="V472" t="s">
        <v>94</v>
      </c>
      <c r="W472" t="s">
        <v>541</v>
      </c>
      <c r="X472" t="s">
        <v>60</v>
      </c>
      <c r="Y472" t="s">
        <v>888</v>
      </c>
      <c r="Z472" t="s">
        <v>254</v>
      </c>
      <c r="AA472" t="s">
        <v>64</v>
      </c>
      <c r="AB472" t="s">
        <v>56</v>
      </c>
      <c r="AC472" t="s">
        <v>76</v>
      </c>
      <c r="AD472" t="s">
        <v>284</v>
      </c>
      <c r="AE472" t="s">
        <v>143</v>
      </c>
      <c r="AF472" t="s">
        <v>170</v>
      </c>
      <c r="AG472" t="s">
        <v>479</v>
      </c>
      <c r="AH472" t="s">
        <v>168</v>
      </c>
      <c r="AI472" t="s">
        <v>76</v>
      </c>
      <c r="AJ472" t="s">
        <v>1435</v>
      </c>
      <c r="AK472" t="s">
        <v>72</v>
      </c>
      <c r="AL472" t="s">
        <v>73</v>
      </c>
      <c r="AM472" t="s">
        <v>377</v>
      </c>
      <c r="AN472" t="s">
        <v>151</v>
      </c>
      <c r="AO472" t="s">
        <v>64</v>
      </c>
      <c r="AP472" t="s">
        <v>772</v>
      </c>
      <c r="AQ472" t="s">
        <v>78</v>
      </c>
      <c r="AR472" t="s">
        <v>351</v>
      </c>
      <c r="AS472" t="s">
        <v>274</v>
      </c>
      <c r="AT472" t="s">
        <v>265</v>
      </c>
      <c r="AU472" t="s">
        <v>81</v>
      </c>
      <c r="AV472" t="s">
        <v>174</v>
      </c>
      <c r="AW472" t="s">
        <v>123</v>
      </c>
      <c r="AX472" t="s">
        <v>245</v>
      </c>
      <c r="AY472" t="s">
        <v>3026</v>
      </c>
    </row>
    <row r="473" spans="1:51" hidden="1" x14ac:dyDescent="0.3">
      <c r="A473" t="s">
        <v>3027</v>
      </c>
      <c r="B473" t="s">
        <v>3028</v>
      </c>
      <c r="C473" s="1" t="str">
        <f t="shared" si="71"/>
        <v>21:0868</v>
      </c>
      <c r="D473" s="1" t="str">
        <f t="shared" si="75"/>
        <v>21:0245</v>
      </c>
      <c r="E473" t="s">
        <v>3024</v>
      </c>
      <c r="F473" t="s">
        <v>3029</v>
      </c>
      <c r="H473">
        <v>76.597716599999998</v>
      </c>
      <c r="I473">
        <v>-98.460921799999994</v>
      </c>
      <c r="J473" s="1" t="str">
        <f t="shared" si="76"/>
        <v>NGR bulk stream sediment</v>
      </c>
      <c r="K473" s="1" t="str">
        <f t="shared" si="77"/>
        <v>-230 mesh (63 µm) (Bathurst Is., 1996)</v>
      </c>
      <c r="L473">
        <v>26</v>
      </c>
      <c r="M473" t="s">
        <v>1447</v>
      </c>
      <c r="N473">
        <v>472</v>
      </c>
      <c r="O473">
        <v>1</v>
      </c>
      <c r="P473" t="s">
        <v>89</v>
      </c>
      <c r="Q473" t="s">
        <v>56</v>
      </c>
      <c r="R473" t="s">
        <v>169</v>
      </c>
      <c r="S473" t="s">
        <v>1703</v>
      </c>
      <c r="T473" t="s">
        <v>336</v>
      </c>
      <c r="U473" t="s">
        <v>64</v>
      </c>
      <c r="V473" t="s">
        <v>94</v>
      </c>
      <c r="W473" t="s">
        <v>59</v>
      </c>
      <c r="X473" t="s">
        <v>60</v>
      </c>
      <c r="Y473" t="s">
        <v>2588</v>
      </c>
      <c r="Z473" t="s">
        <v>254</v>
      </c>
      <c r="AA473" t="s">
        <v>64</v>
      </c>
      <c r="AB473" t="s">
        <v>56</v>
      </c>
      <c r="AC473" t="s">
        <v>60</v>
      </c>
      <c r="AD473" t="s">
        <v>284</v>
      </c>
      <c r="AE473" t="s">
        <v>289</v>
      </c>
      <c r="AF473" t="s">
        <v>351</v>
      </c>
      <c r="AG473" t="s">
        <v>479</v>
      </c>
      <c r="AH473" t="s">
        <v>485</v>
      </c>
      <c r="AI473" t="s">
        <v>118</v>
      </c>
      <c r="AJ473" t="s">
        <v>1435</v>
      </c>
      <c r="AK473" t="s">
        <v>72</v>
      </c>
      <c r="AL473" t="s">
        <v>152</v>
      </c>
      <c r="AM473" t="s">
        <v>391</v>
      </c>
      <c r="AN473" t="s">
        <v>299</v>
      </c>
      <c r="AO473" t="s">
        <v>64</v>
      </c>
      <c r="AP473" t="s">
        <v>624</v>
      </c>
      <c r="AQ473" t="s">
        <v>78</v>
      </c>
      <c r="AR473" t="s">
        <v>351</v>
      </c>
      <c r="AS473" t="s">
        <v>103</v>
      </c>
      <c r="AT473" t="s">
        <v>265</v>
      </c>
      <c r="AU473" t="s">
        <v>81</v>
      </c>
      <c r="AV473" t="s">
        <v>152</v>
      </c>
      <c r="AW473" t="s">
        <v>123</v>
      </c>
      <c r="AX473" t="s">
        <v>539</v>
      </c>
      <c r="AY473" t="s">
        <v>973</v>
      </c>
    </row>
    <row r="474" spans="1:51" hidden="1" x14ac:dyDescent="0.3">
      <c r="A474" t="s">
        <v>3030</v>
      </c>
      <c r="B474" t="s">
        <v>3031</v>
      </c>
      <c r="C474" s="1" t="str">
        <f t="shared" si="71"/>
        <v>21:0868</v>
      </c>
      <c r="D474" s="1" t="str">
        <f t="shared" si="75"/>
        <v>21:0245</v>
      </c>
      <c r="E474" t="s">
        <v>3032</v>
      </c>
      <c r="F474" t="s">
        <v>3033</v>
      </c>
      <c r="H474">
        <v>76.614246600000001</v>
      </c>
      <c r="I474">
        <v>-98.395141100000004</v>
      </c>
      <c r="J474" s="1" t="str">
        <f t="shared" si="76"/>
        <v>NGR bulk stream sediment</v>
      </c>
      <c r="K474" s="1" t="str">
        <f t="shared" si="77"/>
        <v>-230 mesh (63 µm) (Bathurst Is., 1996)</v>
      </c>
      <c r="L474">
        <v>26</v>
      </c>
      <c r="M474" t="s">
        <v>1441</v>
      </c>
      <c r="N474">
        <v>473</v>
      </c>
      <c r="O474">
        <v>1</v>
      </c>
      <c r="P474" t="s">
        <v>89</v>
      </c>
      <c r="Q474" t="s">
        <v>56</v>
      </c>
      <c r="R474" t="s">
        <v>63</v>
      </c>
      <c r="S474" t="s">
        <v>201</v>
      </c>
      <c r="T474" t="s">
        <v>69</v>
      </c>
      <c r="U474" t="s">
        <v>91</v>
      </c>
      <c r="V474" t="s">
        <v>63</v>
      </c>
      <c r="W474" t="s">
        <v>298</v>
      </c>
      <c r="X474" t="s">
        <v>60</v>
      </c>
      <c r="Y474" t="s">
        <v>3034</v>
      </c>
      <c r="Z474" t="s">
        <v>150</v>
      </c>
      <c r="AA474" t="s">
        <v>64</v>
      </c>
      <c r="AB474" t="s">
        <v>56</v>
      </c>
      <c r="AC474" t="s">
        <v>63</v>
      </c>
      <c r="AD474" t="s">
        <v>558</v>
      </c>
      <c r="AE474" t="s">
        <v>143</v>
      </c>
      <c r="AF474" t="s">
        <v>324</v>
      </c>
      <c r="AG474" t="s">
        <v>125</v>
      </c>
      <c r="AH474" t="s">
        <v>300</v>
      </c>
      <c r="AI474" t="s">
        <v>70</v>
      </c>
      <c r="AJ474" t="s">
        <v>1435</v>
      </c>
      <c r="AK474" t="s">
        <v>72</v>
      </c>
      <c r="AL474" t="s">
        <v>73</v>
      </c>
      <c r="AM474" t="s">
        <v>113</v>
      </c>
      <c r="AN474" t="s">
        <v>225</v>
      </c>
      <c r="AO474" t="s">
        <v>64</v>
      </c>
      <c r="AP474" t="s">
        <v>343</v>
      </c>
      <c r="AQ474" t="s">
        <v>288</v>
      </c>
      <c r="AR474" t="s">
        <v>170</v>
      </c>
      <c r="AS474" t="s">
        <v>124</v>
      </c>
      <c r="AT474" t="s">
        <v>256</v>
      </c>
      <c r="AU474" t="s">
        <v>81</v>
      </c>
      <c r="AV474" t="s">
        <v>152</v>
      </c>
      <c r="AW474" t="s">
        <v>358</v>
      </c>
      <c r="AX474" t="s">
        <v>232</v>
      </c>
      <c r="AY474" t="s">
        <v>3035</v>
      </c>
    </row>
    <row r="475" spans="1:51" hidden="1" x14ac:dyDescent="0.3">
      <c r="A475" t="s">
        <v>3036</v>
      </c>
      <c r="B475" t="s">
        <v>3037</v>
      </c>
      <c r="C475" s="1" t="str">
        <f t="shared" si="71"/>
        <v>21:0868</v>
      </c>
      <c r="D475" s="1" t="str">
        <f t="shared" si="75"/>
        <v>21:0245</v>
      </c>
      <c r="E475" t="s">
        <v>3038</v>
      </c>
      <c r="F475" t="s">
        <v>3039</v>
      </c>
      <c r="H475">
        <v>76.650461399999998</v>
      </c>
      <c r="I475">
        <v>-98.623070200000001</v>
      </c>
      <c r="J475" s="1" t="str">
        <f t="shared" si="76"/>
        <v>NGR bulk stream sediment</v>
      </c>
      <c r="K475" s="1" t="str">
        <f t="shared" si="77"/>
        <v>-230 mesh (63 µm) (Bathurst Is., 1996)</v>
      </c>
      <c r="L475">
        <v>26</v>
      </c>
      <c r="M475" t="s">
        <v>1454</v>
      </c>
      <c r="N475">
        <v>474</v>
      </c>
      <c r="O475">
        <v>1</v>
      </c>
      <c r="P475" t="s">
        <v>76</v>
      </c>
      <c r="Q475" t="s">
        <v>56</v>
      </c>
      <c r="R475" t="s">
        <v>74</v>
      </c>
      <c r="S475" t="s">
        <v>3040</v>
      </c>
      <c r="T475" t="s">
        <v>81</v>
      </c>
      <c r="U475" t="s">
        <v>76</v>
      </c>
      <c r="V475" t="s">
        <v>185</v>
      </c>
      <c r="W475" t="s">
        <v>116</v>
      </c>
      <c r="X475" t="s">
        <v>60</v>
      </c>
      <c r="Y475" t="s">
        <v>521</v>
      </c>
      <c r="Z475" t="s">
        <v>55</v>
      </c>
      <c r="AA475" t="s">
        <v>64</v>
      </c>
      <c r="AB475" t="s">
        <v>56</v>
      </c>
      <c r="AC475" t="s">
        <v>64</v>
      </c>
      <c r="AD475" t="s">
        <v>142</v>
      </c>
      <c r="AE475" t="s">
        <v>143</v>
      </c>
      <c r="AF475" t="s">
        <v>241</v>
      </c>
      <c r="AG475" t="s">
        <v>175</v>
      </c>
      <c r="AH475" t="s">
        <v>377</v>
      </c>
      <c r="AI475" t="s">
        <v>70</v>
      </c>
      <c r="AJ475" t="s">
        <v>1435</v>
      </c>
      <c r="AK475" t="s">
        <v>522</v>
      </c>
      <c r="AL475" t="s">
        <v>73</v>
      </c>
      <c r="AM475" t="s">
        <v>391</v>
      </c>
      <c r="AN475" t="s">
        <v>73</v>
      </c>
      <c r="AO475" t="s">
        <v>64</v>
      </c>
      <c r="AP475" t="s">
        <v>505</v>
      </c>
      <c r="AQ475" t="s">
        <v>204</v>
      </c>
      <c r="AR475" t="s">
        <v>289</v>
      </c>
      <c r="AS475" t="s">
        <v>356</v>
      </c>
      <c r="AT475" t="s">
        <v>251</v>
      </c>
      <c r="AU475" t="s">
        <v>488</v>
      </c>
      <c r="AV475" t="s">
        <v>152</v>
      </c>
      <c r="AW475" t="s">
        <v>126</v>
      </c>
      <c r="AX475" t="s">
        <v>314</v>
      </c>
      <c r="AY475" t="s">
        <v>1621</v>
      </c>
    </row>
    <row r="476" spans="1:51" hidden="1" x14ac:dyDescent="0.3">
      <c r="A476" t="s">
        <v>3041</v>
      </c>
      <c r="B476" t="s">
        <v>3042</v>
      </c>
      <c r="C476" s="1" t="str">
        <f t="shared" si="71"/>
        <v>21:0868</v>
      </c>
      <c r="D476" s="1" t="str">
        <f t="shared" si="75"/>
        <v>21:0245</v>
      </c>
      <c r="E476" t="s">
        <v>3043</v>
      </c>
      <c r="F476" t="s">
        <v>3044</v>
      </c>
      <c r="H476">
        <v>76.661448300000004</v>
      </c>
      <c r="I476">
        <v>-98.611116300000006</v>
      </c>
      <c r="J476" s="1" t="str">
        <f t="shared" si="76"/>
        <v>NGR bulk stream sediment</v>
      </c>
      <c r="K476" s="1" t="str">
        <f t="shared" si="77"/>
        <v>-230 mesh (63 µm) (Bathurst Is., 1996)</v>
      </c>
      <c r="L476">
        <v>26</v>
      </c>
      <c r="M476" t="s">
        <v>1474</v>
      </c>
      <c r="N476">
        <v>475</v>
      </c>
      <c r="O476">
        <v>1</v>
      </c>
      <c r="P476" t="s">
        <v>89</v>
      </c>
      <c r="Q476" t="s">
        <v>56</v>
      </c>
      <c r="R476" t="s">
        <v>326</v>
      </c>
      <c r="S476" t="s">
        <v>972</v>
      </c>
      <c r="T476" t="s">
        <v>826</v>
      </c>
      <c r="U476" t="s">
        <v>113</v>
      </c>
      <c r="V476" t="s">
        <v>113</v>
      </c>
      <c r="W476" t="s">
        <v>104</v>
      </c>
      <c r="X476" t="s">
        <v>60</v>
      </c>
      <c r="Y476" t="s">
        <v>212</v>
      </c>
      <c r="Z476" t="s">
        <v>63</v>
      </c>
      <c r="AA476" t="s">
        <v>64</v>
      </c>
      <c r="AB476" t="s">
        <v>56</v>
      </c>
      <c r="AC476" t="s">
        <v>118</v>
      </c>
      <c r="AD476" t="s">
        <v>154</v>
      </c>
      <c r="AE476" t="s">
        <v>143</v>
      </c>
      <c r="AF476" t="s">
        <v>59</v>
      </c>
      <c r="AG476" t="s">
        <v>580</v>
      </c>
      <c r="AH476" t="s">
        <v>194</v>
      </c>
      <c r="AI476" t="s">
        <v>70</v>
      </c>
      <c r="AJ476" t="s">
        <v>1435</v>
      </c>
      <c r="AK476" t="s">
        <v>341</v>
      </c>
      <c r="AL476" t="s">
        <v>73</v>
      </c>
      <c r="AM476" t="s">
        <v>220</v>
      </c>
      <c r="AN476" t="s">
        <v>91</v>
      </c>
      <c r="AO476" t="s">
        <v>64</v>
      </c>
      <c r="AP476" t="s">
        <v>779</v>
      </c>
      <c r="AQ476" t="s">
        <v>160</v>
      </c>
      <c r="AR476" t="s">
        <v>524</v>
      </c>
      <c r="AS476" t="s">
        <v>254</v>
      </c>
      <c r="AT476" t="s">
        <v>101</v>
      </c>
      <c r="AU476" t="s">
        <v>271</v>
      </c>
      <c r="AV476" t="s">
        <v>73</v>
      </c>
      <c r="AW476" t="s">
        <v>125</v>
      </c>
      <c r="AX476" t="s">
        <v>177</v>
      </c>
      <c r="AY476" t="s">
        <v>2764</v>
      </c>
    </row>
    <row r="477" spans="1:51" hidden="1" x14ac:dyDescent="0.3">
      <c r="A477" t="s">
        <v>3045</v>
      </c>
      <c r="B477" t="s">
        <v>3046</v>
      </c>
      <c r="C477" s="1" t="str">
        <f t="shared" si="71"/>
        <v>21:0868</v>
      </c>
      <c r="D477" s="1" t="str">
        <f t="shared" si="75"/>
        <v>21:0245</v>
      </c>
      <c r="E477" t="s">
        <v>3043</v>
      </c>
      <c r="F477" t="s">
        <v>3047</v>
      </c>
      <c r="H477">
        <v>76.661448300000004</v>
      </c>
      <c r="I477">
        <v>-98.611116300000006</v>
      </c>
      <c r="J477" s="1" t="str">
        <f t="shared" si="76"/>
        <v>NGR bulk stream sediment</v>
      </c>
      <c r="K477" s="1" t="str">
        <f t="shared" si="77"/>
        <v>-230 mesh (63 µm) (Bathurst Is., 1996)</v>
      </c>
      <c r="L477">
        <v>26</v>
      </c>
      <c r="M477" t="s">
        <v>1479</v>
      </c>
      <c r="N477">
        <v>476</v>
      </c>
      <c r="O477">
        <v>1</v>
      </c>
      <c r="P477" t="s">
        <v>89</v>
      </c>
      <c r="Q477" t="s">
        <v>56</v>
      </c>
      <c r="R477" t="s">
        <v>220</v>
      </c>
      <c r="S477" t="s">
        <v>3048</v>
      </c>
      <c r="T477" t="s">
        <v>1111</v>
      </c>
      <c r="U477" t="s">
        <v>94</v>
      </c>
      <c r="V477" t="s">
        <v>63</v>
      </c>
      <c r="W477" t="s">
        <v>104</v>
      </c>
      <c r="X477" t="s">
        <v>60</v>
      </c>
      <c r="Y477" t="s">
        <v>1789</v>
      </c>
      <c r="Z477" t="s">
        <v>113</v>
      </c>
      <c r="AA477" t="s">
        <v>64</v>
      </c>
      <c r="AB477" t="s">
        <v>56</v>
      </c>
      <c r="AC477" t="s">
        <v>76</v>
      </c>
      <c r="AD477" t="s">
        <v>919</v>
      </c>
      <c r="AE477" t="s">
        <v>143</v>
      </c>
      <c r="AF477" t="s">
        <v>298</v>
      </c>
      <c r="AG477" t="s">
        <v>327</v>
      </c>
      <c r="AH477" t="s">
        <v>194</v>
      </c>
      <c r="AI477" t="s">
        <v>70</v>
      </c>
      <c r="AJ477" t="s">
        <v>1435</v>
      </c>
      <c r="AK477" t="s">
        <v>72</v>
      </c>
      <c r="AL477" t="s">
        <v>152</v>
      </c>
      <c r="AM477" t="s">
        <v>354</v>
      </c>
      <c r="AN477" t="s">
        <v>231</v>
      </c>
      <c r="AO477" t="s">
        <v>64</v>
      </c>
      <c r="AP477" t="s">
        <v>2848</v>
      </c>
      <c r="AQ477" t="s">
        <v>160</v>
      </c>
      <c r="AR477" t="s">
        <v>128</v>
      </c>
      <c r="AS477" t="s">
        <v>57</v>
      </c>
      <c r="AT477" t="s">
        <v>101</v>
      </c>
      <c r="AU477" t="s">
        <v>271</v>
      </c>
      <c r="AV477" t="s">
        <v>152</v>
      </c>
      <c r="AW477" t="s">
        <v>151</v>
      </c>
      <c r="AX477" t="s">
        <v>301</v>
      </c>
      <c r="AY477" t="s">
        <v>3049</v>
      </c>
    </row>
    <row r="478" spans="1:51" hidden="1" x14ac:dyDescent="0.3">
      <c r="A478" t="s">
        <v>3050</v>
      </c>
      <c r="B478" t="s">
        <v>3051</v>
      </c>
      <c r="C478" s="1" t="str">
        <f t="shared" si="71"/>
        <v>21:0868</v>
      </c>
      <c r="D478" s="1" t="str">
        <f t="shared" si="75"/>
        <v>21:0245</v>
      </c>
      <c r="E478" t="s">
        <v>3052</v>
      </c>
      <c r="F478" t="s">
        <v>3053</v>
      </c>
      <c r="H478">
        <v>76.655073400000006</v>
      </c>
      <c r="I478">
        <v>-98.761540600000004</v>
      </c>
      <c r="J478" s="1" t="str">
        <f t="shared" si="76"/>
        <v>NGR bulk stream sediment</v>
      </c>
      <c r="K478" s="1" t="str">
        <f t="shared" si="77"/>
        <v>-230 mesh (63 µm) (Bathurst Is., 1996)</v>
      </c>
      <c r="L478">
        <v>26</v>
      </c>
      <c r="M478" t="s">
        <v>1460</v>
      </c>
      <c r="N478">
        <v>477</v>
      </c>
      <c r="O478">
        <v>1</v>
      </c>
      <c r="P478" t="s">
        <v>89</v>
      </c>
      <c r="Q478" t="s">
        <v>56</v>
      </c>
      <c r="R478" t="s">
        <v>185</v>
      </c>
      <c r="S478" t="s">
        <v>917</v>
      </c>
      <c r="T478" t="s">
        <v>99</v>
      </c>
      <c r="U478" t="s">
        <v>113</v>
      </c>
      <c r="V478" t="s">
        <v>75</v>
      </c>
      <c r="W478" t="s">
        <v>208</v>
      </c>
      <c r="X478" t="s">
        <v>118</v>
      </c>
      <c r="Y478" t="s">
        <v>674</v>
      </c>
      <c r="Z478" t="s">
        <v>118</v>
      </c>
      <c r="AA478" t="s">
        <v>64</v>
      </c>
      <c r="AB478" t="s">
        <v>56</v>
      </c>
      <c r="AC478" t="s">
        <v>94</v>
      </c>
      <c r="AD478" t="s">
        <v>177</v>
      </c>
      <c r="AE478" t="s">
        <v>244</v>
      </c>
      <c r="AF478" t="s">
        <v>286</v>
      </c>
      <c r="AG478" t="s">
        <v>258</v>
      </c>
      <c r="AH478" t="s">
        <v>75</v>
      </c>
      <c r="AI478" t="s">
        <v>70</v>
      </c>
      <c r="AJ478" t="s">
        <v>1435</v>
      </c>
      <c r="AK478" t="s">
        <v>72</v>
      </c>
      <c r="AL478" t="s">
        <v>212</v>
      </c>
      <c r="AM478" t="s">
        <v>75</v>
      </c>
      <c r="AN478" t="s">
        <v>231</v>
      </c>
      <c r="AO478" t="s">
        <v>64</v>
      </c>
      <c r="AP478" t="s">
        <v>540</v>
      </c>
      <c r="AQ478" t="s">
        <v>607</v>
      </c>
      <c r="AR478" t="s">
        <v>624</v>
      </c>
      <c r="AS478" t="s">
        <v>311</v>
      </c>
      <c r="AT478" t="s">
        <v>328</v>
      </c>
      <c r="AU478" t="s">
        <v>189</v>
      </c>
      <c r="AV478" t="s">
        <v>152</v>
      </c>
      <c r="AW478" t="s">
        <v>91</v>
      </c>
      <c r="AX478" t="s">
        <v>459</v>
      </c>
      <c r="AY478" t="s">
        <v>3054</v>
      </c>
    </row>
    <row r="479" spans="1:51" hidden="1" x14ac:dyDescent="0.3">
      <c r="A479" t="s">
        <v>3055</v>
      </c>
      <c r="B479" t="s">
        <v>3056</v>
      </c>
      <c r="C479" s="1" t="str">
        <f t="shared" si="71"/>
        <v>21:0868</v>
      </c>
      <c r="D479" s="1" t="str">
        <f t="shared" si="75"/>
        <v>21:0245</v>
      </c>
      <c r="E479" t="s">
        <v>3057</v>
      </c>
      <c r="F479" t="s">
        <v>3058</v>
      </c>
      <c r="H479">
        <v>76.602978699999994</v>
      </c>
      <c r="I479">
        <v>-98.871289000000004</v>
      </c>
      <c r="J479" s="1" t="str">
        <f t="shared" si="76"/>
        <v>NGR bulk stream sediment</v>
      </c>
      <c r="K479" s="1" t="str">
        <f t="shared" si="77"/>
        <v>-230 mesh (63 µm) (Bathurst Is., 1996)</v>
      </c>
      <c r="L479">
        <v>26</v>
      </c>
      <c r="M479" t="s">
        <v>1466</v>
      </c>
      <c r="N479">
        <v>478</v>
      </c>
      <c r="O479">
        <v>1</v>
      </c>
      <c r="P479" t="s">
        <v>76</v>
      </c>
      <c r="Q479" t="s">
        <v>56</v>
      </c>
      <c r="R479" t="s">
        <v>428</v>
      </c>
      <c r="S479" t="s">
        <v>1175</v>
      </c>
      <c r="T479" t="s">
        <v>334</v>
      </c>
      <c r="U479" t="s">
        <v>63</v>
      </c>
      <c r="V479" t="s">
        <v>185</v>
      </c>
      <c r="W479" t="s">
        <v>223</v>
      </c>
      <c r="X479" t="s">
        <v>76</v>
      </c>
      <c r="Y479" t="s">
        <v>1937</v>
      </c>
      <c r="Z479" t="s">
        <v>94</v>
      </c>
      <c r="AA479" t="s">
        <v>64</v>
      </c>
      <c r="AB479" t="s">
        <v>56</v>
      </c>
      <c r="AC479" t="s">
        <v>76</v>
      </c>
      <c r="AD479" t="s">
        <v>1001</v>
      </c>
      <c r="AE479" t="s">
        <v>143</v>
      </c>
      <c r="AF479" t="s">
        <v>191</v>
      </c>
      <c r="AG479" t="s">
        <v>152</v>
      </c>
      <c r="AH479" t="s">
        <v>423</v>
      </c>
      <c r="AI479" t="s">
        <v>70</v>
      </c>
      <c r="AJ479" t="s">
        <v>1435</v>
      </c>
      <c r="AK479" t="s">
        <v>72</v>
      </c>
      <c r="AL479" t="s">
        <v>73</v>
      </c>
      <c r="AM479" t="s">
        <v>721</v>
      </c>
      <c r="AN479" t="s">
        <v>231</v>
      </c>
      <c r="AO479" t="s">
        <v>64</v>
      </c>
      <c r="AP479" t="s">
        <v>272</v>
      </c>
      <c r="AQ479" t="s">
        <v>204</v>
      </c>
      <c r="AR479" t="s">
        <v>324</v>
      </c>
      <c r="AS479" t="s">
        <v>103</v>
      </c>
      <c r="AT479" t="s">
        <v>242</v>
      </c>
      <c r="AU479" t="s">
        <v>130</v>
      </c>
      <c r="AV479" t="s">
        <v>174</v>
      </c>
      <c r="AW479" t="s">
        <v>358</v>
      </c>
      <c r="AX479" t="s">
        <v>950</v>
      </c>
      <c r="AY479" t="s">
        <v>3059</v>
      </c>
    </row>
    <row r="480" spans="1:51" hidden="1" x14ac:dyDescent="0.3">
      <c r="A480" t="s">
        <v>3060</v>
      </c>
      <c r="B480" t="s">
        <v>3061</v>
      </c>
      <c r="C480" s="1" t="str">
        <f t="shared" si="71"/>
        <v>21:0868</v>
      </c>
      <c r="D480" s="1" t="str">
        <f t="shared" si="75"/>
        <v>21:0245</v>
      </c>
      <c r="E480" t="s">
        <v>3062</v>
      </c>
      <c r="F480" t="s">
        <v>3063</v>
      </c>
      <c r="H480">
        <v>76.7241061</v>
      </c>
      <c r="I480">
        <v>-99.824808500000003</v>
      </c>
      <c r="J480" s="1" t="str">
        <f t="shared" si="76"/>
        <v>NGR bulk stream sediment</v>
      </c>
      <c r="K480" s="1" t="str">
        <f t="shared" si="77"/>
        <v>-230 mesh (63 µm) (Bathurst Is., 1996)</v>
      </c>
      <c r="L480">
        <v>26</v>
      </c>
      <c r="M480" t="s">
        <v>1485</v>
      </c>
      <c r="N480">
        <v>479</v>
      </c>
      <c r="O480">
        <v>1</v>
      </c>
      <c r="P480" t="s">
        <v>89</v>
      </c>
      <c r="Q480" t="s">
        <v>56</v>
      </c>
      <c r="R480" t="s">
        <v>485</v>
      </c>
      <c r="S480" t="s">
        <v>622</v>
      </c>
      <c r="T480" t="s">
        <v>288</v>
      </c>
      <c r="U480" t="s">
        <v>271</v>
      </c>
      <c r="V480" t="s">
        <v>75</v>
      </c>
      <c r="W480" t="s">
        <v>507</v>
      </c>
      <c r="X480" t="s">
        <v>76</v>
      </c>
      <c r="Y480" t="s">
        <v>3064</v>
      </c>
      <c r="Z480" t="s">
        <v>99</v>
      </c>
      <c r="AA480" t="s">
        <v>64</v>
      </c>
      <c r="AB480" t="s">
        <v>56</v>
      </c>
      <c r="AC480" t="s">
        <v>76</v>
      </c>
      <c r="AD480" t="s">
        <v>301</v>
      </c>
      <c r="AE480" t="s">
        <v>143</v>
      </c>
      <c r="AF480" t="s">
        <v>323</v>
      </c>
      <c r="AG480" t="s">
        <v>479</v>
      </c>
      <c r="AH480" t="s">
        <v>150</v>
      </c>
      <c r="AI480" t="s">
        <v>70</v>
      </c>
      <c r="AJ480" t="s">
        <v>1435</v>
      </c>
      <c r="AK480" t="s">
        <v>72</v>
      </c>
      <c r="AL480" t="s">
        <v>130</v>
      </c>
      <c r="AM480" t="s">
        <v>99</v>
      </c>
      <c r="AN480" t="s">
        <v>299</v>
      </c>
      <c r="AO480" t="s">
        <v>64</v>
      </c>
      <c r="AP480" t="s">
        <v>765</v>
      </c>
      <c r="AQ480" t="s">
        <v>59</v>
      </c>
      <c r="AR480" t="s">
        <v>401</v>
      </c>
      <c r="AS480" t="s">
        <v>356</v>
      </c>
      <c r="AT480" t="s">
        <v>168</v>
      </c>
      <c r="AU480" t="s">
        <v>153</v>
      </c>
      <c r="AV480" t="s">
        <v>174</v>
      </c>
      <c r="AW480" t="s">
        <v>242</v>
      </c>
      <c r="AX480" t="s">
        <v>668</v>
      </c>
      <c r="AY480" t="s">
        <v>3065</v>
      </c>
    </row>
    <row r="481" spans="1:51" hidden="1" x14ac:dyDescent="0.3">
      <c r="A481" t="s">
        <v>3066</v>
      </c>
      <c r="B481" t="s">
        <v>3067</v>
      </c>
      <c r="C481" s="1" t="str">
        <f t="shared" si="71"/>
        <v>21:0868</v>
      </c>
      <c r="D481" s="1" t="str">
        <f>HYPERLINK("http://geochem.nrcan.gc.ca/cdogs/content/svy/svy_e.htm", "")</f>
        <v/>
      </c>
      <c r="G481" s="1" t="str">
        <f>HYPERLINK("http://geochem.nrcan.gc.ca/cdogs/content/cr_/cr_00262_e.htm", "262")</f>
        <v>262</v>
      </c>
      <c r="J481" t="s">
        <v>1529</v>
      </c>
      <c r="K481" t="s">
        <v>1530</v>
      </c>
      <c r="L481">
        <v>26</v>
      </c>
      <c r="M481" t="s">
        <v>1531</v>
      </c>
      <c r="N481">
        <v>480</v>
      </c>
      <c r="O481">
        <v>8</v>
      </c>
      <c r="P481" t="s">
        <v>89</v>
      </c>
      <c r="Q481" t="s">
        <v>56</v>
      </c>
      <c r="R481" t="s">
        <v>193</v>
      </c>
      <c r="S481" t="s">
        <v>622</v>
      </c>
      <c r="T481" t="s">
        <v>73</v>
      </c>
      <c r="U481" t="s">
        <v>60</v>
      </c>
      <c r="V481" t="s">
        <v>918</v>
      </c>
      <c r="W481" t="s">
        <v>556</v>
      </c>
      <c r="X481" t="s">
        <v>76</v>
      </c>
      <c r="Y481" t="s">
        <v>3068</v>
      </c>
      <c r="Z481" t="s">
        <v>91</v>
      </c>
      <c r="AA481" t="s">
        <v>64</v>
      </c>
      <c r="AB481" t="s">
        <v>56</v>
      </c>
      <c r="AC481" t="s">
        <v>91</v>
      </c>
      <c r="AD481" t="s">
        <v>977</v>
      </c>
      <c r="AE481" t="s">
        <v>1040</v>
      </c>
      <c r="AF481" t="s">
        <v>438</v>
      </c>
      <c r="AG481" t="s">
        <v>358</v>
      </c>
      <c r="AH481" t="s">
        <v>171</v>
      </c>
      <c r="AI481" t="s">
        <v>70</v>
      </c>
      <c r="AJ481" t="s">
        <v>1435</v>
      </c>
      <c r="AK481" t="s">
        <v>72</v>
      </c>
      <c r="AL481" t="s">
        <v>153</v>
      </c>
      <c r="AM481" t="s">
        <v>149</v>
      </c>
      <c r="AN481" t="s">
        <v>327</v>
      </c>
      <c r="AO481" t="s">
        <v>94</v>
      </c>
      <c r="AP481" t="s">
        <v>2938</v>
      </c>
      <c r="AQ481" t="s">
        <v>356</v>
      </c>
      <c r="AR481" t="s">
        <v>324</v>
      </c>
      <c r="AS481" t="s">
        <v>103</v>
      </c>
      <c r="AT481" t="s">
        <v>307</v>
      </c>
      <c r="AU481" t="s">
        <v>258</v>
      </c>
      <c r="AV481" t="s">
        <v>488</v>
      </c>
      <c r="AW481" t="s">
        <v>428</v>
      </c>
      <c r="AX481" t="s">
        <v>496</v>
      </c>
      <c r="AY481" t="s">
        <v>3069</v>
      </c>
    </row>
    <row r="482" spans="1:51" hidden="1" x14ac:dyDescent="0.3">
      <c r="A482" t="s">
        <v>3070</v>
      </c>
      <c r="B482" t="s">
        <v>3071</v>
      </c>
      <c r="C482" s="1" t="str">
        <f t="shared" si="71"/>
        <v>21:0868</v>
      </c>
      <c r="D482" s="1" t="str">
        <f t="shared" ref="D482:D490" si="78">HYPERLINK("http://geochem.nrcan.gc.ca/cdogs/content/svy/svy210245_e.htm", "21:0245")</f>
        <v>21:0245</v>
      </c>
      <c r="E482" t="s">
        <v>455</v>
      </c>
      <c r="F482" t="s">
        <v>3072</v>
      </c>
      <c r="H482">
        <v>76.041844699999999</v>
      </c>
      <c r="I482">
        <v>-99.983255700000001</v>
      </c>
      <c r="J482" s="1" t="str">
        <f t="shared" ref="J482:J490" si="79">HYPERLINK("http://geochem.nrcan.gc.ca/cdogs/content/kwd/kwd020030_e.htm", "NGR bulk stream sediment")</f>
        <v>NGR bulk stream sediment</v>
      </c>
      <c r="K482" s="1" t="str">
        <f t="shared" ref="K482:K490" si="80">HYPERLINK("http://geochem.nrcan.gc.ca/cdogs/content/kwd/kwd080098_e.htm", "-230 mesh (63 µm) (Bathurst Is., 1996)")</f>
        <v>-230 mesh (63 µm) (Bathurst Is., 1996)</v>
      </c>
      <c r="L482">
        <v>27</v>
      </c>
      <c r="M482" t="s">
        <v>1432</v>
      </c>
      <c r="N482">
        <v>481</v>
      </c>
      <c r="O482">
        <v>7</v>
      </c>
      <c r="P482" t="s">
        <v>89</v>
      </c>
      <c r="Q482" t="s">
        <v>56</v>
      </c>
      <c r="R482" t="s">
        <v>1111</v>
      </c>
      <c r="S482" t="s">
        <v>657</v>
      </c>
      <c r="T482" t="s">
        <v>377</v>
      </c>
      <c r="U482" t="s">
        <v>113</v>
      </c>
      <c r="V482" t="s">
        <v>163</v>
      </c>
      <c r="W482" t="s">
        <v>97</v>
      </c>
      <c r="X482" t="s">
        <v>91</v>
      </c>
      <c r="Y482" t="s">
        <v>3073</v>
      </c>
      <c r="Z482" t="s">
        <v>118</v>
      </c>
      <c r="AA482" t="s">
        <v>64</v>
      </c>
      <c r="AB482" t="s">
        <v>56</v>
      </c>
      <c r="AC482" t="s">
        <v>75</v>
      </c>
      <c r="AD482" t="s">
        <v>479</v>
      </c>
      <c r="AE482" t="s">
        <v>143</v>
      </c>
      <c r="AF482" t="s">
        <v>241</v>
      </c>
      <c r="AG482" t="s">
        <v>580</v>
      </c>
      <c r="AH482" t="s">
        <v>326</v>
      </c>
      <c r="AI482" t="s">
        <v>70</v>
      </c>
      <c r="AJ482" t="s">
        <v>1435</v>
      </c>
      <c r="AK482" t="s">
        <v>72</v>
      </c>
      <c r="AL482" t="s">
        <v>73</v>
      </c>
      <c r="AM482" t="s">
        <v>444</v>
      </c>
      <c r="AN482" t="s">
        <v>251</v>
      </c>
      <c r="AO482" t="s">
        <v>64</v>
      </c>
      <c r="AP482" t="s">
        <v>3074</v>
      </c>
      <c r="AQ482" t="s">
        <v>274</v>
      </c>
      <c r="AR482" t="s">
        <v>67</v>
      </c>
      <c r="AS482" t="s">
        <v>105</v>
      </c>
      <c r="AT482" t="s">
        <v>68</v>
      </c>
      <c r="AU482" t="s">
        <v>258</v>
      </c>
      <c r="AV482" t="s">
        <v>258</v>
      </c>
      <c r="AW482" t="s">
        <v>176</v>
      </c>
      <c r="AX482" t="s">
        <v>531</v>
      </c>
      <c r="AY482" t="s">
        <v>3075</v>
      </c>
    </row>
    <row r="483" spans="1:51" hidden="1" x14ac:dyDescent="0.3">
      <c r="A483" t="s">
        <v>3076</v>
      </c>
      <c r="B483" t="s">
        <v>3077</v>
      </c>
      <c r="C483" s="1" t="str">
        <f t="shared" si="71"/>
        <v>21:0868</v>
      </c>
      <c r="D483" s="1" t="str">
        <f t="shared" si="78"/>
        <v>21:0245</v>
      </c>
      <c r="E483" t="s">
        <v>455</v>
      </c>
      <c r="F483" t="s">
        <v>3078</v>
      </c>
      <c r="H483">
        <v>76.041844699999999</v>
      </c>
      <c r="I483">
        <v>-99.983255700000001</v>
      </c>
      <c r="J483" s="1" t="str">
        <f t="shared" si="79"/>
        <v>NGR bulk stream sediment</v>
      </c>
      <c r="K483" s="1" t="str">
        <f t="shared" si="80"/>
        <v>-230 mesh (63 µm) (Bathurst Is., 1996)</v>
      </c>
      <c r="L483">
        <v>27</v>
      </c>
      <c r="M483" t="s">
        <v>1447</v>
      </c>
      <c r="N483">
        <v>482</v>
      </c>
      <c r="O483">
        <v>1</v>
      </c>
      <c r="P483" t="s">
        <v>91</v>
      </c>
      <c r="Q483" t="s">
        <v>56</v>
      </c>
      <c r="R483" t="s">
        <v>721</v>
      </c>
      <c r="S483" t="s">
        <v>400</v>
      </c>
      <c r="T483" t="s">
        <v>326</v>
      </c>
      <c r="U483" t="s">
        <v>185</v>
      </c>
      <c r="V483" t="s">
        <v>69</v>
      </c>
      <c r="W483" t="s">
        <v>351</v>
      </c>
      <c r="X483" t="s">
        <v>91</v>
      </c>
      <c r="Y483" t="s">
        <v>1937</v>
      </c>
      <c r="Z483" t="s">
        <v>94</v>
      </c>
      <c r="AA483" t="s">
        <v>64</v>
      </c>
      <c r="AB483" t="s">
        <v>56</v>
      </c>
      <c r="AC483" t="s">
        <v>113</v>
      </c>
      <c r="AD483" t="s">
        <v>459</v>
      </c>
      <c r="AE483" t="s">
        <v>92</v>
      </c>
      <c r="AF483" t="s">
        <v>209</v>
      </c>
      <c r="AG483" t="s">
        <v>580</v>
      </c>
      <c r="AH483" t="s">
        <v>129</v>
      </c>
      <c r="AI483" t="s">
        <v>70</v>
      </c>
      <c r="AJ483" t="s">
        <v>1435</v>
      </c>
      <c r="AK483" t="s">
        <v>72</v>
      </c>
      <c r="AL483" t="s">
        <v>73</v>
      </c>
      <c r="AM483" t="s">
        <v>270</v>
      </c>
      <c r="AN483" t="s">
        <v>76</v>
      </c>
      <c r="AO483" t="s">
        <v>64</v>
      </c>
      <c r="AP483" t="s">
        <v>861</v>
      </c>
      <c r="AQ483" t="s">
        <v>274</v>
      </c>
      <c r="AR483" t="s">
        <v>298</v>
      </c>
      <c r="AS483" t="s">
        <v>140</v>
      </c>
      <c r="AT483" t="s">
        <v>173</v>
      </c>
      <c r="AU483" t="s">
        <v>271</v>
      </c>
      <c r="AV483" t="s">
        <v>152</v>
      </c>
      <c r="AW483" t="s">
        <v>125</v>
      </c>
      <c r="AX483" t="s">
        <v>1434</v>
      </c>
      <c r="AY483" t="s">
        <v>729</v>
      </c>
    </row>
    <row r="484" spans="1:51" hidden="1" x14ac:dyDescent="0.3">
      <c r="A484" t="s">
        <v>3079</v>
      </c>
      <c r="B484" t="s">
        <v>3080</v>
      </c>
      <c r="C484" s="1" t="str">
        <f t="shared" si="71"/>
        <v>21:0868</v>
      </c>
      <c r="D484" s="1" t="str">
        <f t="shared" si="78"/>
        <v>21:0245</v>
      </c>
      <c r="E484" t="s">
        <v>463</v>
      </c>
      <c r="F484" t="s">
        <v>3081</v>
      </c>
      <c r="H484">
        <v>76.047303299999996</v>
      </c>
      <c r="I484">
        <v>-99.998718699999998</v>
      </c>
      <c r="J484" s="1" t="str">
        <f t="shared" si="79"/>
        <v>NGR bulk stream sediment</v>
      </c>
      <c r="K484" s="1" t="str">
        <f t="shared" si="80"/>
        <v>-230 mesh (63 µm) (Bathurst Is., 1996)</v>
      </c>
      <c r="L484">
        <v>27</v>
      </c>
      <c r="M484" t="s">
        <v>1441</v>
      </c>
      <c r="N484">
        <v>483</v>
      </c>
      <c r="O484">
        <v>1</v>
      </c>
      <c r="P484" t="s">
        <v>76</v>
      </c>
      <c r="Q484" t="s">
        <v>56</v>
      </c>
      <c r="R484" t="s">
        <v>100</v>
      </c>
      <c r="S484" t="s">
        <v>537</v>
      </c>
      <c r="T484" t="s">
        <v>101</v>
      </c>
      <c r="U484" t="s">
        <v>94</v>
      </c>
      <c r="V484" t="s">
        <v>63</v>
      </c>
      <c r="W484" t="s">
        <v>524</v>
      </c>
      <c r="X484" t="s">
        <v>60</v>
      </c>
      <c r="Y484" t="s">
        <v>840</v>
      </c>
      <c r="Z484" t="s">
        <v>150</v>
      </c>
      <c r="AA484" t="s">
        <v>64</v>
      </c>
      <c r="AB484" t="s">
        <v>56</v>
      </c>
      <c r="AC484" t="s">
        <v>76</v>
      </c>
      <c r="AD484" t="s">
        <v>704</v>
      </c>
      <c r="AE484" t="s">
        <v>143</v>
      </c>
      <c r="AF484" t="s">
        <v>97</v>
      </c>
      <c r="AG484" t="s">
        <v>488</v>
      </c>
      <c r="AH484" t="s">
        <v>428</v>
      </c>
      <c r="AI484" t="s">
        <v>70</v>
      </c>
      <c r="AJ484" t="s">
        <v>1435</v>
      </c>
      <c r="AK484" t="s">
        <v>72</v>
      </c>
      <c r="AL484" t="s">
        <v>73</v>
      </c>
      <c r="AM484" t="s">
        <v>334</v>
      </c>
      <c r="AN484" t="s">
        <v>123</v>
      </c>
      <c r="AO484" t="s">
        <v>64</v>
      </c>
      <c r="AP484" t="s">
        <v>765</v>
      </c>
      <c r="AQ484" t="s">
        <v>288</v>
      </c>
      <c r="AR484" t="s">
        <v>170</v>
      </c>
      <c r="AS484" t="s">
        <v>274</v>
      </c>
      <c r="AT484" t="s">
        <v>242</v>
      </c>
      <c r="AU484" t="s">
        <v>130</v>
      </c>
      <c r="AV484" t="s">
        <v>230</v>
      </c>
      <c r="AW484" t="s">
        <v>299</v>
      </c>
      <c r="AX484" t="s">
        <v>950</v>
      </c>
      <c r="AY484" t="s">
        <v>3082</v>
      </c>
    </row>
    <row r="485" spans="1:51" hidden="1" x14ac:dyDescent="0.3">
      <c r="A485" t="s">
        <v>3083</v>
      </c>
      <c r="B485" t="s">
        <v>3084</v>
      </c>
      <c r="C485" s="1" t="str">
        <f t="shared" si="71"/>
        <v>21:0868</v>
      </c>
      <c r="D485" s="1" t="str">
        <f t="shared" si="78"/>
        <v>21:0245</v>
      </c>
      <c r="E485" t="s">
        <v>3085</v>
      </c>
      <c r="F485" t="s">
        <v>3086</v>
      </c>
      <c r="H485">
        <v>76.056040300000006</v>
      </c>
      <c r="I485">
        <v>-99.972487400000006</v>
      </c>
      <c r="J485" s="1" t="str">
        <f t="shared" si="79"/>
        <v>NGR bulk stream sediment</v>
      </c>
      <c r="K485" s="1" t="str">
        <f t="shared" si="80"/>
        <v>-230 mesh (63 µm) (Bathurst Is., 1996)</v>
      </c>
      <c r="L485">
        <v>27</v>
      </c>
      <c r="M485" t="s">
        <v>1474</v>
      </c>
      <c r="N485">
        <v>484</v>
      </c>
      <c r="O485">
        <v>1</v>
      </c>
      <c r="P485" t="s">
        <v>89</v>
      </c>
      <c r="Q485" t="s">
        <v>56</v>
      </c>
      <c r="R485" t="s">
        <v>74</v>
      </c>
      <c r="S485" t="s">
        <v>917</v>
      </c>
      <c r="T485" t="s">
        <v>435</v>
      </c>
      <c r="U485" t="s">
        <v>63</v>
      </c>
      <c r="V485" t="s">
        <v>185</v>
      </c>
      <c r="W485" t="s">
        <v>324</v>
      </c>
      <c r="X485" t="s">
        <v>91</v>
      </c>
      <c r="Y485" t="s">
        <v>253</v>
      </c>
      <c r="Z485" t="s">
        <v>113</v>
      </c>
      <c r="AA485" t="s">
        <v>64</v>
      </c>
      <c r="AB485" t="s">
        <v>56</v>
      </c>
      <c r="AC485" t="s">
        <v>94</v>
      </c>
      <c r="AD485" t="s">
        <v>640</v>
      </c>
      <c r="AE485" t="s">
        <v>143</v>
      </c>
      <c r="AF485" t="s">
        <v>401</v>
      </c>
      <c r="AG485" t="s">
        <v>174</v>
      </c>
      <c r="AH485" t="s">
        <v>131</v>
      </c>
      <c r="AI485" t="s">
        <v>70</v>
      </c>
      <c r="AJ485" t="s">
        <v>1435</v>
      </c>
      <c r="AK485" t="s">
        <v>72</v>
      </c>
      <c r="AL485" t="s">
        <v>73</v>
      </c>
      <c r="AM485" t="s">
        <v>381</v>
      </c>
      <c r="AN485" t="s">
        <v>592</v>
      </c>
      <c r="AO485" t="s">
        <v>64</v>
      </c>
      <c r="AP485" t="s">
        <v>229</v>
      </c>
      <c r="AQ485" t="s">
        <v>80</v>
      </c>
      <c r="AR485" t="s">
        <v>324</v>
      </c>
      <c r="AS485" t="s">
        <v>171</v>
      </c>
      <c r="AT485" t="s">
        <v>93</v>
      </c>
      <c r="AU485" t="s">
        <v>130</v>
      </c>
      <c r="AV485" t="s">
        <v>73</v>
      </c>
      <c r="AW485" t="s">
        <v>358</v>
      </c>
      <c r="AX485" t="s">
        <v>950</v>
      </c>
      <c r="AY485" t="s">
        <v>1892</v>
      </c>
    </row>
    <row r="486" spans="1:51" hidden="1" x14ac:dyDescent="0.3">
      <c r="A486" t="s">
        <v>3087</v>
      </c>
      <c r="B486" t="s">
        <v>3088</v>
      </c>
      <c r="C486" s="1" t="str">
        <f t="shared" si="71"/>
        <v>21:0868</v>
      </c>
      <c r="D486" s="1" t="str">
        <f t="shared" si="78"/>
        <v>21:0245</v>
      </c>
      <c r="E486" t="s">
        <v>3085</v>
      </c>
      <c r="F486" t="s">
        <v>3089</v>
      </c>
      <c r="H486">
        <v>76.056040300000006</v>
      </c>
      <c r="I486">
        <v>-99.972487400000006</v>
      </c>
      <c r="J486" s="1" t="str">
        <f t="shared" si="79"/>
        <v>NGR bulk stream sediment</v>
      </c>
      <c r="K486" s="1" t="str">
        <f t="shared" si="80"/>
        <v>-230 mesh (63 µm) (Bathurst Is., 1996)</v>
      </c>
      <c r="L486">
        <v>27</v>
      </c>
      <c r="M486" t="s">
        <v>1479</v>
      </c>
      <c r="N486">
        <v>485</v>
      </c>
      <c r="O486">
        <v>1</v>
      </c>
      <c r="P486" t="s">
        <v>76</v>
      </c>
      <c r="Q486" t="s">
        <v>56</v>
      </c>
      <c r="R486" t="s">
        <v>93</v>
      </c>
      <c r="S486" t="s">
        <v>912</v>
      </c>
      <c r="T486" t="s">
        <v>592</v>
      </c>
      <c r="U486" t="s">
        <v>63</v>
      </c>
      <c r="V486" t="s">
        <v>185</v>
      </c>
      <c r="W486" t="s">
        <v>67</v>
      </c>
      <c r="X486" t="s">
        <v>91</v>
      </c>
      <c r="Y486" t="s">
        <v>3090</v>
      </c>
      <c r="Z486" t="s">
        <v>63</v>
      </c>
      <c r="AA486" t="s">
        <v>64</v>
      </c>
      <c r="AB486" t="s">
        <v>56</v>
      </c>
      <c r="AC486" t="s">
        <v>94</v>
      </c>
      <c r="AD486" t="s">
        <v>640</v>
      </c>
      <c r="AE486" t="s">
        <v>202</v>
      </c>
      <c r="AF486" t="s">
        <v>342</v>
      </c>
      <c r="AG486" t="s">
        <v>258</v>
      </c>
      <c r="AH486" t="s">
        <v>270</v>
      </c>
      <c r="AI486" t="s">
        <v>70</v>
      </c>
      <c r="AJ486" t="s">
        <v>1435</v>
      </c>
      <c r="AK486" t="s">
        <v>72</v>
      </c>
      <c r="AL486" t="s">
        <v>73</v>
      </c>
      <c r="AM486" t="s">
        <v>721</v>
      </c>
      <c r="AN486" t="s">
        <v>145</v>
      </c>
      <c r="AO486" t="s">
        <v>64</v>
      </c>
      <c r="AP486" t="s">
        <v>2684</v>
      </c>
      <c r="AQ486" t="s">
        <v>204</v>
      </c>
      <c r="AR486" t="s">
        <v>312</v>
      </c>
      <c r="AS486" t="s">
        <v>274</v>
      </c>
      <c r="AT486" t="s">
        <v>146</v>
      </c>
      <c r="AU486" t="s">
        <v>488</v>
      </c>
      <c r="AV486" t="s">
        <v>174</v>
      </c>
      <c r="AW486" t="s">
        <v>358</v>
      </c>
      <c r="AX486" t="s">
        <v>459</v>
      </c>
      <c r="AY486" t="s">
        <v>2000</v>
      </c>
    </row>
    <row r="487" spans="1:51" hidden="1" x14ac:dyDescent="0.3">
      <c r="A487" t="s">
        <v>3091</v>
      </c>
      <c r="B487" t="s">
        <v>3092</v>
      </c>
      <c r="C487" s="1" t="str">
        <f t="shared" si="71"/>
        <v>21:0868</v>
      </c>
      <c r="D487" s="1" t="str">
        <f t="shared" si="78"/>
        <v>21:0245</v>
      </c>
      <c r="E487" t="s">
        <v>3093</v>
      </c>
      <c r="F487" t="s">
        <v>3094</v>
      </c>
      <c r="H487">
        <v>76.054874799999993</v>
      </c>
      <c r="I487">
        <v>-99.961217300000001</v>
      </c>
      <c r="J487" s="1" t="str">
        <f t="shared" si="79"/>
        <v>NGR bulk stream sediment</v>
      </c>
      <c r="K487" s="1" t="str">
        <f t="shared" si="80"/>
        <v>-230 mesh (63 µm) (Bathurst Is., 1996)</v>
      </c>
      <c r="L487">
        <v>27</v>
      </c>
      <c r="M487" t="s">
        <v>1454</v>
      </c>
      <c r="N487">
        <v>486</v>
      </c>
      <c r="O487">
        <v>1</v>
      </c>
      <c r="P487" t="s">
        <v>89</v>
      </c>
      <c r="Q487" t="s">
        <v>56</v>
      </c>
      <c r="R487" t="s">
        <v>218</v>
      </c>
      <c r="S487" t="s">
        <v>982</v>
      </c>
      <c r="T487" t="s">
        <v>358</v>
      </c>
      <c r="U487" t="s">
        <v>63</v>
      </c>
      <c r="V487" t="s">
        <v>185</v>
      </c>
      <c r="W487" t="s">
        <v>289</v>
      </c>
      <c r="X487" t="s">
        <v>91</v>
      </c>
      <c r="Y487" t="s">
        <v>253</v>
      </c>
      <c r="Z487" t="s">
        <v>94</v>
      </c>
      <c r="AA487" t="s">
        <v>64</v>
      </c>
      <c r="AB487" t="s">
        <v>56</v>
      </c>
      <c r="AC487" t="s">
        <v>63</v>
      </c>
      <c r="AD487" t="s">
        <v>893</v>
      </c>
      <c r="AE487" t="s">
        <v>143</v>
      </c>
      <c r="AF487" t="s">
        <v>285</v>
      </c>
      <c r="AG487" t="s">
        <v>130</v>
      </c>
      <c r="AH487" t="s">
        <v>446</v>
      </c>
      <c r="AI487" t="s">
        <v>70</v>
      </c>
      <c r="AJ487" t="s">
        <v>1435</v>
      </c>
      <c r="AK487" t="s">
        <v>72</v>
      </c>
      <c r="AL487" t="s">
        <v>73</v>
      </c>
      <c r="AM487" t="s">
        <v>423</v>
      </c>
      <c r="AN487" t="s">
        <v>91</v>
      </c>
      <c r="AO487" t="s">
        <v>64</v>
      </c>
      <c r="AP487" t="s">
        <v>122</v>
      </c>
      <c r="AQ487" t="s">
        <v>80</v>
      </c>
      <c r="AR487" t="s">
        <v>79</v>
      </c>
      <c r="AS487" t="s">
        <v>171</v>
      </c>
      <c r="AT487" t="s">
        <v>256</v>
      </c>
      <c r="AU487" t="s">
        <v>130</v>
      </c>
      <c r="AV487" t="s">
        <v>152</v>
      </c>
      <c r="AW487" t="s">
        <v>231</v>
      </c>
      <c r="AX487" t="s">
        <v>850</v>
      </c>
      <c r="AY487" t="s">
        <v>3095</v>
      </c>
    </row>
    <row r="488" spans="1:51" hidden="1" x14ac:dyDescent="0.3">
      <c r="A488" t="s">
        <v>3096</v>
      </c>
      <c r="B488" t="s">
        <v>3097</v>
      </c>
      <c r="C488" s="1" t="str">
        <f t="shared" si="71"/>
        <v>21:0868</v>
      </c>
      <c r="D488" s="1" t="str">
        <f t="shared" si="78"/>
        <v>21:0245</v>
      </c>
      <c r="E488" t="s">
        <v>3098</v>
      </c>
      <c r="F488" t="s">
        <v>3099</v>
      </c>
      <c r="H488">
        <v>76.046515099999993</v>
      </c>
      <c r="I488">
        <v>-99.994167599999997</v>
      </c>
      <c r="J488" s="1" t="str">
        <f t="shared" si="79"/>
        <v>NGR bulk stream sediment</v>
      </c>
      <c r="K488" s="1" t="str">
        <f t="shared" si="80"/>
        <v>-230 mesh (63 µm) (Bathurst Is., 1996)</v>
      </c>
      <c r="L488">
        <v>27</v>
      </c>
      <c r="M488" t="s">
        <v>1460</v>
      </c>
      <c r="N488">
        <v>487</v>
      </c>
      <c r="O488">
        <v>1</v>
      </c>
      <c r="P488" t="s">
        <v>89</v>
      </c>
      <c r="Q488" t="s">
        <v>56</v>
      </c>
      <c r="R488" t="s">
        <v>307</v>
      </c>
      <c r="S488" t="s">
        <v>2656</v>
      </c>
      <c r="T488" t="s">
        <v>592</v>
      </c>
      <c r="U488" t="s">
        <v>118</v>
      </c>
      <c r="V488" t="s">
        <v>63</v>
      </c>
      <c r="W488" t="s">
        <v>170</v>
      </c>
      <c r="X488" t="s">
        <v>60</v>
      </c>
      <c r="Y488" t="s">
        <v>1568</v>
      </c>
      <c r="Z488" t="s">
        <v>75</v>
      </c>
      <c r="AA488" t="s">
        <v>64</v>
      </c>
      <c r="AB488" t="s">
        <v>56</v>
      </c>
      <c r="AC488" t="s">
        <v>94</v>
      </c>
      <c r="AD488" t="s">
        <v>640</v>
      </c>
      <c r="AE488" t="s">
        <v>143</v>
      </c>
      <c r="AF488" t="s">
        <v>393</v>
      </c>
      <c r="AG488" t="s">
        <v>327</v>
      </c>
      <c r="AH488" t="s">
        <v>100</v>
      </c>
      <c r="AI488" t="s">
        <v>70</v>
      </c>
      <c r="AJ488" t="s">
        <v>1435</v>
      </c>
      <c r="AK488" t="s">
        <v>72</v>
      </c>
      <c r="AL488" t="s">
        <v>73</v>
      </c>
      <c r="AM488" t="s">
        <v>666</v>
      </c>
      <c r="AN488" t="s">
        <v>123</v>
      </c>
      <c r="AO488" t="s">
        <v>64</v>
      </c>
      <c r="AP488" t="s">
        <v>1778</v>
      </c>
      <c r="AQ488" t="s">
        <v>80</v>
      </c>
      <c r="AR488" t="s">
        <v>324</v>
      </c>
      <c r="AS488" t="s">
        <v>160</v>
      </c>
      <c r="AT488" t="s">
        <v>265</v>
      </c>
      <c r="AU488" t="s">
        <v>81</v>
      </c>
      <c r="AV488" t="s">
        <v>230</v>
      </c>
      <c r="AW488" t="s">
        <v>91</v>
      </c>
      <c r="AX488" t="s">
        <v>245</v>
      </c>
      <c r="AY488" t="s">
        <v>3100</v>
      </c>
    </row>
    <row r="489" spans="1:51" hidden="1" x14ac:dyDescent="0.3">
      <c r="A489" t="s">
        <v>3101</v>
      </c>
      <c r="B489" t="s">
        <v>3102</v>
      </c>
      <c r="C489" s="1" t="str">
        <f t="shared" si="71"/>
        <v>21:0868</v>
      </c>
      <c r="D489" s="1" t="str">
        <f t="shared" si="78"/>
        <v>21:0245</v>
      </c>
      <c r="E489" t="s">
        <v>473</v>
      </c>
      <c r="F489" t="s">
        <v>3103</v>
      </c>
      <c r="H489">
        <v>76.027608299999997</v>
      </c>
      <c r="I489">
        <v>-99.970548399999998</v>
      </c>
      <c r="J489" s="1" t="str">
        <f t="shared" si="79"/>
        <v>NGR bulk stream sediment</v>
      </c>
      <c r="K489" s="1" t="str">
        <f t="shared" si="80"/>
        <v>-230 mesh (63 µm) (Bathurst Is., 1996)</v>
      </c>
      <c r="L489">
        <v>27</v>
      </c>
      <c r="M489" t="s">
        <v>1466</v>
      </c>
      <c r="N489">
        <v>488</v>
      </c>
      <c r="O489">
        <v>1</v>
      </c>
      <c r="P489" t="s">
        <v>89</v>
      </c>
      <c r="Q489" t="s">
        <v>56</v>
      </c>
      <c r="R489" t="s">
        <v>381</v>
      </c>
      <c r="S489" t="s">
        <v>3104</v>
      </c>
      <c r="T489" t="s">
        <v>113</v>
      </c>
      <c r="U489" t="s">
        <v>150</v>
      </c>
      <c r="V489" t="s">
        <v>150</v>
      </c>
      <c r="W489" t="s">
        <v>414</v>
      </c>
      <c r="X489" t="s">
        <v>76</v>
      </c>
      <c r="Y489" t="s">
        <v>1385</v>
      </c>
      <c r="Z489" t="s">
        <v>63</v>
      </c>
      <c r="AA489" t="s">
        <v>64</v>
      </c>
      <c r="AB489" t="s">
        <v>56</v>
      </c>
      <c r="AC489" t="s">
        <v>69</v>
      </c>
      <c r="AD489" t="s">
        <v>893</v>
      </c>
      <c r="AE489" t="s">
        <v>2156</v>
      </c>
      <c r="AF489" t="s">
        <v>104</v>
      </c>
      <c r="AG489" t="s">
        <v>282</v>
      </c>
      <c r="AH489" t="s">
        <v>183</v>
      </c>
      <c r="AI489" t="s">
        <v>70</v>
      </c>
      <c r="AJ489" t="s">
        <v>1435</v>
      </c>
      <c r="AK489" t="s">
        <v>72</v>
      </c>
      <c r="AL489" t="s">
        <v>225</v>
      </c>
      <c r="AM489" t="s">
        <v>270</v>
      </c>
      <c r="AN489" t="s">
        <v>93</v>
      </c>
      <c r="AO489" t="s">
        <v>64</v>
      </c>
      <c r="AP489" t="s">
        <v>1703</v>
      </c>
      <c r="AQ489" t="s">
        <v>288</v>
      </c>
      <c r="AR489" t="s">
        <v>67</v>
      </c>
      <c r="AS489" t="s">
        <v>336</v>
      </c>
      <c r="AT489" t="s">
        <v>93</v>
      </c>
      <c r="AU489" t="s">
        <v>258</v>
      </c>
      <c r="AV489" t="s">
        <v>73</v>
      </c>
      <c r="AW489" t="s">
        <v>125</v>
      </c>
      <c r="AX489" t="s">
        <v>811</v>
      </c>
      <c r="AY489" t="s">
        <v>3105</v>
      </c>
    </row>
    <row r="490" spans="1:51" hidden="1" x14ac:dyDescent="0.3">
      <c r="A490" t="s">
        <v>3106</v>
      </c>
      <c r="B490" t="s">
        <v>3107</v>
      </c>
      <c r="C490" s="1" t="str">
        <f t="shared" si="71"/>
        <v>21:0868</v>
      </c>
      <c r="D490" s="1" t="str">
        <f t="shared" si="78"/>
        <v>21:0245</v>
      </c>
      <c r="E490" t="s">
        <v>3108</v>
      </c>
      <c r="F490" t="s">
        <v>3109</v>
      </c>
      <c r="H490">
        <v>76.026627500000004</v>
      </c>
      <c r="I490">
        <v>-99.978273400000006</v>
      </c>
      <c r="J490" s="1" t="str">
        <f t="shared" si="79"/>
        <v>NGR bulk stream sediment</v>
      </c>
      <c r="K490" s="1" t="str">
        <f t="shared" si="80"/>
        <v>-230 mesh (63 µm) (Bathurst Is., 1996)</v>
      </c>
      <c r="L490">
        <v>27</v>
      </c>
      <c r="M490" t="s">
        <v>1485</v>
      </c>
      <c r="N490">
        <v>489</v>
      </c>
      <c r="O490">
        <v>1</v>
      </c>
      <c r="P490" t="s">
        <v>76</v>
      </c>
      <c r="Q490" t="s">
        <v>56</v>
      </c>
      <c r="R490" t="s">
        <v>666</v>
      </c>
      <c r="S490" t="s">
        <v>389</v>
      </c>
      <c r="T490" t="s">
        <v>826</v>
      </c>
      <c r="U490" t="s">
        <v>118</v>
      </c>
      <c r="V490" t="s">
        <v>113</v>
      </c>
      <c r="W490" t="s">
        <v>370</v>
      </c>
      <c r="X490" t="s">
        <v>76</v>
      </c>
      <c r="Y490" t="s">
        <v>940</v>
      </c>
      <c r="Z490" t="s">
        <v>113</v>
      </c>
      <c r="AA490" t="s">
        <v>64</v>
      </c>
      <c r="AB490" t="s">
        <v>56</v>
      </c>
      <c r="AC490" t="s">
        <v>63</v>
      </c>
      <c r="AD490" t="s">
        <v>469</v>
      </c>
      <c r="AE490" t="s">
        <v>143</v>
      </c>
      <c r="AF490" t="s">
        <v>191</v>
      </c>
      <c r="AG490" t="s">
        <v>123</v>
      </c>
      <c r="AH490" t="s">
        <v>403</v>
      </c>
      <c r="AI490" t="s">
        <v>70</v>
      </c>
      <c r="AJ490" t="s">
        <v>1435</v>
      </c>
      <c r="AK490" t="s">
        <v>72</v>
      </c>
      <c r="AL490" t="s">
        <v>73</v>
      </c>
      <c r="AM490" t="s">
        <v>423</v>
      </c>
      <c r="AN490" t="s">
        <v>76</v>
      </c>
      <c r="AO490" t="s">
        <v>64</v>
      </c>
      <c r="AP490" t="s">
        <v>3110</v>
      </c>
      <c r="AQ490" t="s">
        <v>288</v>
      </c>
      <c r="AR490" t="s">
        <v>67</v>
      </c>
      <c r="AS490" t="s">
        <v>204</v>
      </c>
      <c r="AT490" t="s">
        <v>242</v>
      </c>
      <c r="AU490" t="s">
        <v>130</v>
      </c>
      <c r="AV490" t="s">
        <v>174</v>
      </c>
      <c r="AW490" t="s">
        <v>299</v>
      </c>
      <c r="AX490" t="s">
        <v>232</v>
      </c>
      <c r="AY490" t="s">
        <v>3111</v>
      </c>
    </row>
    <row r="491" spans="1:51" hidden="1" x14ac:dyDescent="0.3">
      <c r="A491" t="s">
        <v>3112</v>
      </c>
      <c r="B491" t="s">
        <v>3113</v>
      </c>
      <c r="C491" s="1" t="str">
        <f t="shared" si="71"/>
        <v>21:0868</v>
      </c>
      <c r="D491" s="1" t="str">
        <f>HYPERLINK("http://geochem.nrcan.gc.ca/cdogs/content/svy/svy_e.htm", "")</f>
        <v/>
      </c>
      <c r="G491" s="1" t="str">
        <f>HYPERLINK("http://geochem.nrcan.gc.ca/cdogs/content/cr_/cr_00311_e.htm", "311")</f>
        <v>311</v>
      </c>
      <c r="J491" t="s">
        <v>1529</v>
      </c>
      <c r="K491" t="s">
        <v>1530</v>
      </c>
      <c r="L491">
        <v>27</v>
      </c>
      <c r="M491" t="s">
        <v>1531</v>
      </c>
      <c r="N491">
        <v>490</v>
      </c>
      <c r="O491">
        <v>8</v>
      </c>
      <c r="P491" t="s">
        <v>118</v>
      </c>
      <c r="Q491" t="s">
        <v>56</v>
      </c>
      <c r="R491" t="s">
        <v>274</v>
      </c>
      <c r="S491" t="s">
        <v>1149</v>
      </c>
      <c r="T491" t="s">
        <v>75</v>
      </c>
      <c r="U491" t="s">
        <v>271</v>
      </c>
      <c r="V491" t="s">
        <v>69</v>
      </c>
      <c r="W491" t="s">
        <v>720</v>
      </c>
      <c r="X491" t="s">
        <v>150</v>
      </c>
      <c r="Y491" t="s">
        <v>2525</v>
      </c>
      <c r="Z491" t="s">
        <v>150</v>
      </c>
      <c r="AA491" t="s">
        <v>64</v>
      </c>
      <c r="AB491" t="s">
        <v>56</v>
      </c>
      <c r="AC491" t="s">
        <v>91</v>
      </c>
      <c r="AD491" t="s">
        <v>777</v>
      </c>
      <c r="AE491" t="s">
        <v>143</v>
      </c>
      <c r="AF491" t="s">
        <v>694</v>
      </c>
      <c r="AG491" t="s">
        <v>271</v>
      </c>
      <c r="AH491" t="s">
        <v>254</v>
      </c>
      <c r="AI491" t="s">
        <v>91</v>
      </c>
      <c r="AJ491" t="s">
        <v>1435</v>
      </c>
      <c r="AK491" t="s">
        <v>72</v>
      </c>
      <c r="AL491" t="s">
        <v>488</v>
      </c>
      <c r="AM491" t="s">
        <v>163</v>
      </c>
      <c r="AN491" t="s">
        <v>82</v>
      </c>
      <c r="AO491" t="s">
        <v>118</v>
      </c>
      <c r="AP491" t="s">
        <v>861</v>
      </c>
      <c r="AQ491" t="s">
        <v>59</v>
      </c>
      <c r="AR491" t="s">
        <v>320</v>
      </c>
      <c r="AS491" t="s">
        <v>356</v>
      </c>
      <c r="AT491" t="s">
        <v>168</v>
      </c>
      <c r="AU491" t="s">
        <v>106</v>
      </c>
      <c r="AV491" t="s">
        <v>81</v>
      </c>
      <c r="AW491" t="s">
        <v>256</v>
      </c>
      <c r="AX491" t="s">
        <v>489</v>
      </c>
      <c r="AY491" t="s">
        <v>3114</v>
      </c>
    </row>
    <row r="492" spans="1:51" hidden="1" x14ac:dyDescent="0.3">
      <c r="A492" t="s">
        <v>3115</v>
      </c>
      <c r="B492" t="s">
        <v>3116</v>
      </c>
      <c r="C492" s="1" t="str">
        <f t="shared" si="71"/>
        <v>21:0868</v>
      </c>
      <c r="D492" s="1" t="str">
        <f t="shared" ref="D492:D510" si="81">HYPERLINK("http://geochem.nrcan.gc.ca/cdogs/content/svy/svy210245_e.htm", "21:0245")</f>
        <v>21:0245</v>
      </c>
      <c r="E492" t="s">
        <v>3117</v>
      </c>
      <c r="F492" t="s">
        <v>3118</v>
      </c>
      <c r="H492">
        <v>76.035000600000004</v>
      </c>
      <c r="I492">
        <v>-99.905711100000005</v>
      </c>
      <c r="J492" s="1" t="str">
        <f t="shared" ref="J492:J510" si="82">HYPERLINK("http://geochem.nrcan.gc.ca/cdogs/content/kwd/kwd020030_e.htm", "NGR bulk stream sediment")</f>
        <v>NGR bulk stream sediment</v>
      </c>
      <c r="K492" s="1" t="str">
        <f t="shared" ref="K492:K510" si="83">HYPERLINK("http://geochem.nrcan.gc.ca/cdogs/content/kwd/kwd080098_e.htm", "-230 mesh (63 µm) (Bathurst Is., 1996)")</f>
        <v>-230 mesh (63 µm) (Bathurst Is., 1996)</v>
      </c>
      <c r="L492">
        <v>27</v>
      </c>
      <c r="M492" t="s">
        <v>1492</v>
      </c>
      <c r="N492">
        <v>491</v>
      </c>
      <c r="O492">
        <v>1</v>
      </c>
      <c r="P492" t="s">
        <v>89</v>
      </c>
      <c r="Q492" t="s">
        <v>56</v>
      </c>
      <c r="R492" t="s">
        <v>434</v>
      </c>
      <c r="S492" t="s">
        <v>424</v>
      </c>
      <c r="T492" t="s">
        <v>428</v>
      </c>
      <c r="U492" t="s">
        <v>94</v>
      </c>
      <c r="V492" t="s">
        <v>113</v>
      </c>
      <c r="W492" t="s">
        <v>324</v>
      </c>
      <c r="X492" t="s">
        <v>91</v>
      </c>
      <c r="Y492" t="s">
        <v>614</v>
      </c>
      <c r="Z492" t="s">
        <v>113</v>
      </c>
      <c r="AA492" t="s">
        <v>64</v>
      </c>
      <c r="AB492" t="s">
        <v>56</v>
      </c>
      <c r="AC492" t="s">
        <v>254</v>
      </c>
      <c r="AD492" t="s">
        <v>83</v>
      </c>
      <c r="AE492" t="s">
        <v>116</v>
      </c>
      <c r="AF492" t="s">
        <v>772</v>
      </c>
      <c r="AG492" t="s">
        <v>126</v>
      </c>
      <c r="AH492" t="s">
        <v>282</v>
      </c>
      <c r="AI492" t="s">
        <v>70</v>
      </c>
      <c r="AJ492" t="s">
        <v>1435</v>
      </c>
      <c r="AK492" t="s">
        <v>72</v>
      </c>
      <c r="AL492" t="s">
        <v>130</v>
      </c>
      <c r="AM492" t="s">
        <v>555</v>
      </c>
      <c r="AN492" t="s">
        <v>147</v>
      </c>
      <c r="AO492" t="s">
        <v>64</v>
      </c>
      <c r="AP492" t="s">
        <v>3119</v>
      </c>
      <c r="AQ492" t="s">
        <v>357</v>
      </c>
      <c r="AR492" t="s">
        <v>104</v>
      </c>
      <c r="AS492" t="s">
        <v>140</v>
      </c>
      <c r="AT492" t="s">
        <v>251</v>
      </c>
      <c r="AU492" t="s">
        <v>271</v>
      </c>
      <c r="AV492" t="s">
        <v>230</v>
      </c>
      <c r="AW492" t="s">
        <v>151</v>
      </c>
      <c r="AX492" t="s">
        <v>301</v>
      </c>
      <c r="AY492" t="s">
        <v>3120</v>
      </c>
    </row>
    <row r="493" spans="1:51" hidden="1" x14ac:dyDescent="0.3">
      <c r="A493" t="s">
        <v>3121</v>
      </c>
      <c r="B493" t="s">
        <v>3122</v>
      </c>
      <c r="C493" s="1" t="str">
        <f t="shared" si="71"/>
        <v>21:0868</v>
      </c>
      <c r="D493" s="1" t="str">
        <f t="shared" si="81"/>
        <v>21:0245</v>
      </c>
      <c r="E493" t="s">
        <v>3123</v>
      </c>
      <c r="F493" t="s">
        <v>3124</v>
      </c>
      <c r="H493">
        <v>76.036061399999994</v>
      </c>
      <c r="I493">
        <v>-99.909676899999994</v>
      </c>
      <c r="J493" s="1" t="str">
        <f t="shared" si="82"/>
        <v>NGR bulk stream sediment</v>
      </c>
      <c r="K493" s="1" t="str">
        <f t="shared" si="83"/>
        <v>-230 mesh (63 µm) (Bathurst Is., 1996)</v>
      </c>
      <c r="L493">
        <v>27</v>
      </c>
      <c r="M493" t="s">
        <v>1498</v>
      </c>
      <c r="N493">
        <v>492</v>
      </c>
      <c r="O493">
        <v>1</v>
      </c>
      <c r="P493" t="s">
        <v>91</v>
      </c>
      <c r="Q493" t="s">
        <v>56</v>
      </c>
      <c r="R493" t="s">
        <v>434</v>
      </c>
      <c r="S493" t="s">
        <v>389</v>
      </c>
      <c r="T493" t="s">
        <v>485</v>
      </c>
      <c r="U493" t="s">
        <v>94</v>
      </c>
      <c r="V493" t="s">
        <v>113</v>
      </c>
      <c r="W493" t="s">
        <v>67</v>
      </c>
      <c r="X493" t="s">
        <v>60</v>
      </c>
      <c r="Y493" t="s">
        <v>770</v>
      </c>
      <c r="Z493" t="s">
        <v>94</v>
      </c>
      <c r="AA493" t="s">
        <v>64</v>
      </c>
      <c r="AB493" t="s">
        <v>56</v>
      </c>
      <c r="AC493" t="s">
        <v>113</v>
      </c>
      <c r="AD493" t="s">
        <v>530</v>
      </c>
      <c r="AE493" t="s">
        <v>143</v>
      </c>
      <c r="AF493" t="s">
        <v>918</v>
      </c>
      <c r="AG493" t="s">
        <v>123</v>
      </c>
      <c r="AH493" t="s">
        <v>309</v>
      </c>
      <c r="AI493" t="s">
        <v>70</v>
      </c>
      <c r="AJ493" t="s">
        <v>1435</v>
      </c>
      <c r="AK493" t="s">
        <v>72</v>
      </c>
      <c r="AL493" t="s">
        <v>73</v>
      </c>
      <c r="AM493" t="s">
        <v>446</v>
      </c>
      <c r="AN493" t="s">
        <v>218</v>
      </c>
      <c r="AO493" t="s">
        <v>64</v>
      </c>
      <c r="AP493" t="s">
        <v>3125</v>
      </c>
      <c r="AQ493" t="s">
        <v>274</v>
      </c>
      <c r="AR493" t="s">
        <v>393</v>
      </c>
      <c r="AS493" t="s">
        <v>57</v>
      </c>
      <c r="AT493" t="s">
        <v>173</v>
      </c>
      <c r="AU493" t="s">
        <v>271</v>
      </c>
      <c r="AV493" t="s">
        <v>73</v>
      </c>
      <c r="AW493" t="s">
        <v>125</v>
      </c>
      <c r="AX493" t="s">
        <v>177</v>
      </c>
      <c r="AY493" t="s">
        <v>3126</v>
      </c>
    </row>
    <row r="494" spans="1:51" hidden="1" x14ac:dyDescent="0.3">
      <c r="A494" t="s">
        <v>3127</v>
      </c>
      <c r="B494" t="s">
        <v>3128</v>
      </c>
      <c r="C494" s="1" t="str">
        <f t="shared" si="71"/>
        <v>21:0868</v>
      </c>
      <c r="D494" s="1" t="str">
        <f t="shared" si="81"/>
        <v>21:0245</v>
      </c>
      <c r="E494" t="s">
        <v>3129</v>
      </c>
      <c r="F494" t="s">
        <v>3130</v>
      </c>
      <c r="H494">
        <v>76.046275600000001</v>
      </c>
      <c r="I494">
        <v>-99.9869056</v>
      </c>
      <c r="J494" s="1" t="str">
        <f t="shared" si="82"/>
        <v>NGR bulk stream sediment</v>
      </c>
      <c r="K494" s="1" t="str">
        <f t="shared" si="83"/>
        <v>-230 mesh (63 µm) (Bathurst Is., 1996)</v>
      </c>
      <c r="L494">
        <v>27</v>
      </c>
      <c r="M494" t="s">
        <v>1504</v>
      </c>
      <c r="N494">
        <v>493</v>
      </c>
      <c r="O494">
        <v>1</v>
      </c>
      <c r="P494" t="s">
        <v>89</v>
      </c>
      <c r="Q494" t="s">
        <v>56</v>
      </c>
      <c r="R494" t="s">
        <v>69</v>
      </c>
      <c r="S494" t="s">
        <v>2697</v>
      </c>
      <c r="T494" t="s">
        <v>434</v>
      </c>
      <c r="U494" t="s">
        <v>118</v>
      </c>
      <c r="V494" t="s">
        <v>254</v>
      </c>
      <c r="W494" t="s">
        <v>772</v>
      </c>
      <c r="X494" t="s">
        <v>91</v>
      </c>
      <c r="Y494" t="s">
        <v>3131</v>
      </c>
      <c r="Z494" t="s">
        <v>94</v>
      </c>
      <c r="AA494" t="s">
        <v>64</v>
      </c>
      <c r="AB494" t="s">
        <v>56</v>
      </c>
      <c r="AC494" t="s">
        <v>149</v>
      </c>
      <c r="AD494" t="s">
        <v>417</v>
      </c>
      <c r="AE494" t="s">
        <v>188</v>
      </c>
      <c r="AF494" t="s">
        <v>116</v>
      </c>
      <c r="AG494" t="s">
        <v>666</v>
      </c>
      <c r="AH494" t="s">
        <v>131</v>
      </c>
      <c r="AI494" t="s">
        <v>70</v>
      </c>
      <c r="AJ494" t="s">
        <v>1435</v>
      </c>
      <c r="AK494" t="s">
        <v>72</v>
      </c>
      <c r="AL494" t="s">
        <v>73</v>
      </c>
      <c r="AM494" t="s">
        <v>403</v>
      </c>
      <c r="AN494" t="s">
        <v>275</v>
      </c>
      <c r="AO494" t="s">
        <v>64</v>
      </c>
      <c r="AP494" t="s">
        <v>3132</v>
      </c>
      <c r="AQ494" t="s">
        <v>124</v>
      </c>
      <c r="AR494" t="s">
        <v>524</v>
      </c>
      <c r="AS494" t="s">
        <v>171</v>
      </c>
      <c r="AT494" t="s">
        <v>147</v>
      </c>
      <c r="AU494" t="s">
        <v>130</v>
      </c>
      <c r="AV494" t="s">
        <v>152</v>
      </c>
      <c r="AW494" t="s">
        <v>151</v>
      </c>
      <c r="AX494" t="s">
        <v>479</v>
      </c>
      <c r="AY494" t="s">
        <v>160</v>
      </c>
    </row>
    <row r="495" spans="1:51" hidden="1" x14ac:dyDescent="0.3">
      <c r="A495" t="s">
        <v>3133</v>
      </c>
      <c r="B495" t="s">
        <v>3134</v>
      </c>
      <c r="C495" s="1" t="str">
        <f t="shared" si="71"/>
        <v>21:0868</v>
      </c>
      <c r="D495" s="1" t="str">
        <f t="shared" si="81"/>
        <v>21:0245</v>
      </c>
      <c r="E495" t="s">
        <v>483</v>
      </c>
      <c r="F495" t="s">
        <v>3135</v>
      </c>
      <c r="H495">
        <v>76.1255424</v>
      </c>
      <c r="I495">
        <v>-99.783276400000005</v>
      </c>
      <c r="J495" s="1" t="str">
        <f t="shared" si="82"/>
        <v>NGR bulk stream sediment</v>
      </c>
      <c r="K495" s="1" t="str">
        <f t="shared" si="83"/>
        <v>-230 mesh (63 µm) (Bathurst Is., 1996)</v>
      </c>
      <c r="L495">
        <v>27</v>
      </c>
      <c r="M495" t="s">
        <v>1511</v>
      </c>
      <c r="N495">
        <v>494</v>
      </c>
      <c r="O495">
        <v>1</v>
      </c>
      <c r="P495" t="s">
        <v>89</v>
      </c>
      <c r="Q495" t="s">
        <v>56</v>
      </c>
      <c r="R495" t="s">
        <v>242</v>
      </c>
      <c r="S495" t="s">
        <v>537</v>
      </c>
      <c r="T495" t="s">
        <v>101</v>
      </c>
      <c r="U495" t="s">
        <v>118</v>
      </c>
      <c r="V495" t="s">
        <v>63</v>
      </c>
      <c r="W495" t="s">
        <v>524</v>
      </c>
      <c r="X495" t="s">
        <v>60</v>
      </c>
      <c r="Y495" t="s">
        <v>164</v>
      </c>
      <c r="Z495" t="s">
        <v>185</v>
      </c>
      <c r="AA495" t="s">
        <v>64</v>
      </c>
      <c r="AB495" t="s">
        <v>56</v>
      </c>
      <c r="AC495" t="s">
        <v>91</v>
      </c>
      <c r="AD495" t="s">
        <v>451</v>
      </c>
      <c r="AE495" t="s">
        <v>143</v>
      </c>
      <c r="AF495" t="s">
        <v>266</v>
      </c>
      <c r="AG495" t="s">
        <v>81</v>
      </c>
      <c r="AH495" t="s">
        <v>207</v>
      </c>
      <c r="AI495" t="s">
        <v>91</v>
      </c>
      <c r="AJ495" t="s">
        <v>1435</v>
      </c>
      <c r="AK495" t="s">
        <v>72</v>
      </c>
      <c r="AL495" t="s">
        <v>230</v>
      </c>
      <c r="AM495" t="s">
        <v>113</v>
      </c>
      <c r="AN495" t="s">
        <v>358</v>
      </c>
      <c r="AO495" t="s">
        <v>60</v>
      </c>
      <c r="AP495" t="s">
        <v>2114</v>
      </c>
      <c r="AQ495" t="s">
        <v>124</v>
      </c>
      <c r="AR495" t="s">
        <v>289</v>
      </c>
      <c r="AS495" t="s">
        <v>336</v>
      </c>
      <c r="AT495" t="s">
        <v>76</v>
      </c>
      <c r="AU495" t="s">
        <v>130</v>
      </c>
      <c r="AV495" t="s">
        <v>230</v>
      </c>
      <c r="AW495" t="s">
        <v>435</v>
      </c>
      <c r="AX495" t="s">
        <v>850</v>
      </c>
      <c r="AY495" t="s">
        <v>925</v>
      </c>
    </row>
    <row r="496" spans="1:51" hidden="1" x14ac:dyDescent="0.3">
      <c r="A496" t="s">
        <v>3136</v>
      </c>
      <c r="B496" t="s">
        <v>3137</v>
      </c>
      <c r="C496" s="1" t="str">
        <f t="shared" si="71"/>
        <v>21:0868</v>
      </c>
      <c r="D496" s="1" t="str">
        <f t="shared" si="81"/>
        <v>21:0245</v>
      </c>
      <c r="E496" t="s">
        <v>493</v>
      </c>
      <c r="F496" t="s">
        <v>3138</v>
      </c>
      <c r="H496">
        <v>76.125481800000003</v>
      </c>
      <c r="I496">
        <v>-99.802065799999994</v>
      </c>
      <c r="J496" s="1" t="str">
        <f t="shared" si="82"/>
        <v>NGR bulk stream sediment</v>
      </c>
      <c r="K496" s="1" t="str">
        <f t="shared" si="83"/>
        <v>-230 mesh (63 µm) (Bathurst Is., 1996)</v>
      </c>
      <c r="L496">
        <v>27</v>
      </c>
      <c r="M496" t="s">
        <v>1518</v>
      </c>
      <c r="N496">
        <v>495</v>
      </c>
      <c r="O496">
        <v>1</v>
      </c>
      <c r="P496" t="s">
        <v>89</v>
      </c>
      <c r="Q496" t="s">
        <v>56</v>
      </c>
      <c r="R496" t="s">
        <v>183</v>
      </c>
      <c r="S496" t="s">
        <v>400</v>
      </c>
      <c r="T496" t="s">
        <v>307</v>
      </c>
      <c r="U496" t="s">
        <v>91</v>
      </c>
      <c r="V496" t="s">
        <v>94</v>
      </c>
      <c r="W496" t="s">
        <v>114</v>
      </c>
      <c r="X496" t="s">
        <v>60</v>
      </c>
      <c r="Y496" t="s">
        <v>2709</v>
      </c>
      <c r="Z496" t="s">
        <v>113</v>
      </c>
      <c r="AA496" t="s">
        <v>64</v>
      </c>
      <c r="AB496" t="s">
        <v>56</v>
      </c>
      <c r="AC496" t="s">
        <v>185</v>
      </c>
      <c r="AD496" t="s">
        <v>1001</v>
      </c>
      <c r="AE496" t="s">
        <v>143</v>
      </c>
      <c r="AF496" t="s">
        <v>97</v>
      </c>
      <c r="AG496" t="s">
        <v>231</v>
      </c>
      <c r="AH496" t="s">
        <v>242</v>
      </c>
      <c r="AI496" t="s">
        <v>70</v>
      </c>
      <c r="AJ496" t="s">
        <v>1435</v>
      </c>
      <c r="AK496" t="s">
        <v>72</v>
      </c>
      <c r="AL496" t="s">
        <v>73</v>
      </c>
      <c r="AM496" t="s">
        <v>309</v>
      </c>
      <c r="AN496" t="s">
        <v>592</v>
      </c>
      <c r="AO496" t="s">
        <v>64</v>
      </c>
      <c r="AP496" t="s">
        <v>623</v>
      </c>
      <c r="AQ496" t="s">
        <v>140</v>
      </c>
      <c r="AR496" t="s">
        <v>399</v>
      </c>
      <c r="AS496" t="s">
        <v>190</v>
      </c>
      <c r="AT496" t="s">
        <v>91</v>
      </c>
      <c r="AU496" t="s">
        <v>174</v>
      </c>
      <c r="AV496" t="s">
        <v>73</v>
      </c>
      <c r="AW496" t="s">
        <v>580</v>
      </c>
      <c r="AX496" t="s">
        <v>1434</v>
      </c>
      <c r="AY496" t="s">
        <v>3139</v>
      </c>
    </row>
    <row r="497" spans="1:51" hidden="1" x14ac:dyDescent="0.3">
      <c r="A497" t="s">
        <v>3140</v>
      </c>
      <c r="B497" t="s">
        <v>3141</v>
      </c>
      <c r="C497" s="1" t="str">
        <f t="shared" si="71"/>
        <v>21:0868</v>
      </c>
      <c r="D497" s="1" t="str">
        <f t="shared" si="81"/>
        <v>21:0245</v>
      </c>
      <c r="E497" t="s">
        <v>3142</v>
      </c>
      <c r="F497" t="s">
        <v>3143</v>
      </c>
      <c r="H497">
        <v>76.126686399999997</v>
      </c>
      <c r="I497">
        <v>-99.833333600000003</v>
      </c>
      <c r="J497" s="1" t="str">
        <f t="shared" si="82"/>
        <v>NGR bulk stream sediment</v>
      </c>
      <c r="K497" s="1" t="str">
        <f t="shared" si="83"/>
        <v>-230 mesh (63 µm) (Bathurst Is., 1996)</v>
      </c>
      <c r="L497">
        <v>27</v>
      </c>
      <c r="M497" t="s">
        <v>1524</v>
      </c>
      <c r="N497">
        <v>496</v>
      </c>
      <c r="O497">
        <v>1</v>
      </c>
      <c r="P497" t="s">
        <v>89</v>
      </c>
      <c r="Q497" t="s">
        <v>56</v>
      </c>
      <c r="R497" t="s">
        <v>139</v>
      </c>
      <c r="S497" t="s">
        <v>3144</v>
      </c>
      <c r="T497" t="s">
        <v>514</v>
      </c>
      <c r="U497" t="s">
        <v>94</v>
      </c>
      <c r="V497" t="s">
        <v>113</v>
      </c>
      <c r="W497" t="s">
        <v>79</v>
      </c>
      <c r="X497" t="s">
        <v>76</v>
      </c>
      <c r="Y497" t="s">
        <v>2010</v>
      </c>
      <c r="Z497" t="s">
        <v>75</v>
      </c>
      <c r="AA497" t="s">
        <v>64</v>
      </c>
      <c r="AB497" t="s">
        <v>56</v>
      </c>
      <c r="AC497" t="s">
        <v>254</v>
      </c>
      <c r="AD497" t="s">
        <v>686</v>
      </c>
      <c r="AE497" t="s">
        <v>990</v>
      </c>
      <c r="AF497" t="s">
        <v>772</v>
      </c>
      <c r="AG497" t="s">
        <v>123</v>
      </c>
      <c r="AH497" t="s">
        <v>194</v>
      </c>
      <c r="AI497" t="s">
        <v>70</v>
      </c>
      <c r="AJ497" t="s">
        <v>1435</v>
      </c>
      <c r="AK497" t="s">
        <v>72</v>
      </c>
      <c r="AL497" t="s">
        <v>73</v>
      </c>
      <c r="AM497" t="s">
        <v>168</v>
      </c>
      <c r="AN497" t="s">
        <v>68</v>
      </c>
      <c r="AO497" t="s">
        <v>64</v>
      </c>
      <c r="AP497" t="s">
        <v>685</v>
      </c>
      <c r="AQ497" t="s">
        <v>103</v>
      </c>
      <c r="AR497" t="s">
        <v>128</v>
      </c>
      <c r="AS497" t="s">
        <v>140</v>
      </c>
      <c r="AT497" t="s">
        <v>76</v>
      </c>
      <c r="AU497" t="s">
        <v>258</v>
      </c>
      <c r="AV497" t="s">
        <v>73</v>
      </c>
      <c r="AW497" t="s">
        <v>125</v>
      </c>
      <c r="AX497" t="s">
        <v>967</v>
      </c>
      <c r="AY497" t="s">
        <v>3145</v>
      </c>
    </row>
    <row r="498" spans="1:51" hidden="1" x14ac:dyDescent="0.3">
      <c r="A498" t="s">
        <v>3146</v>
      </c>
      <c r="B498" t="s">
        <v>3147</v>
      </c>
      <c r="C498" s="1" t="str">
        <f t="shared" si="71"/>
        <v>21:0868</v>
      </c>
      <c r="D498" s="1" t="str">
        <f t="shared" si="81"/>
        <v>21:0245</v>
      </c>
      <c r="E498" t="s">
        <v>3148</v>
      </c>
      <c r="F498" t="s">
        <v>3149</v>
      </c>
      <c r="H498">
        <v>76.125344600000005</v>
      </c>
      <c r="I498">
        <v>-99.876444500000005</v>
      </c>
      <c r="J498" s="1" t="str">
        <f t="shared" si="82"/>
        <v>NGR bulk stream sediment</v>
      </c>
      <c r="K498" s="1" t="str">
        <f t="shared" si="83"/>
        <v>-230 mesh (63 µm) (Bathurst Is., 1996)</v>
      </c>
      <c r="L498">
        <v>27</v>
      </c>
      <c r="M498" t="s">
        <v>1626</v>
      </c>
      <c r="N498">
        <v>497</v>
      </c>
      <c r="O498">
        <v>1</v>
      </c>
      <c r="P498" t="s">
        <v>89</v>
      </c>
      <c r="Q498" t="s">
        <v>56</v>
      </c>
      <c r="R498" t="s">
        <v>150</v>
      </c>
      <c r="S498" t="s">
        <v>90</v>
      </c>
      <c r="T498" t="s">
        <v>75</v>
      </c>
      <c r="U498" t="s">
        <v>91</v>
      </c>
      <c r="V498" t="s">
        <v>113</v>
      </c>
      <c r="W498" t="s">
        <v>209</v>
      </c>
      <c r="X498" t="s">
        <v>91</v>
      </c>
      <c r="Y498" t="s">
        <v>2167</v>
      </c>
      <c r="Z498" t="s">
        <v>113</v>
      </c>
      <c r="AA498" t="s">
        <v>64</v>
      </c>
      <c r="AB498" t="s">
        <v>56</v>
      </c>
      <c r="AC498" t="s">
        <v>254</v>
      </c>
      <c r="AD498" t="s">
        <v>648</v>
      </c>
      <c r="AE498" t="s">
        <v>188</v>
      </c>
      <c r="AF498" t="s">
        <v>209</v>
      </c>
      <c r="AG498" t="s">
        <v>76</v>
      </c>
      <c r="AH498" t="s">
        <v>282</v>
      </c>
      <c r="AI498" t="s">
        <v>70</v>
      </c>
      <c r="AJ498" t="s">
        <v>1435</v>
      </c>
      <c r="AK498" t="s">
        <v>72</v>
      </c>
      <c r="AL498" t="s">
        <v>73</v>
      </c>
      <c r="AM498" t="s">
        <v>183</v>
      </c>
      <c r="AN498" t="s">
        <v>146</v>
      </c>
      <c r="AO498" t="s">
        <v>64</v>
      </c>
      <c r="AP498" t="s">
        <v>3150</v>
      </c>
      <c r="AQ498" t="s">
        <v>124</v>
      </c>
      <c r="AR498" t="s">
        <v>104</v>
      </c>
      <c r="AS498" t="s">
        <v>57</v>
      </c>
      <c r="AT498" t="s">
        <v>76</v>
      </c>
      <c r="AU498" t="s">
        <v>130</v>
      </c>
      <c r="AV498" t="s">
        <v>73</v>
      </c>
      <c r="AW498" t="s">
        <v>299</v>
      </c>
      <c r="AX498" t="s">
        <v>405</v>
      </c>
      <c r="AY498" t="s">
        <v>2731</v>
      </c>
    </row>
    <row r="499" spans="1:51" hidden="1" x14ac:dyDescent="0.3">
      <c r="A499" t="s">
        <v>3151</v>
      </c>
      <c r="B499" t="s">
        <v>3152</v>
      </c>
      <c r="C499" s="1" t="str">
        <f t="shared" si="71"/>
        <v>21:0868</v>
      </c>
      <c r="D499" s="1" t="str">
        <f t="shared" si="81"/>
        <v>21:0245</v>
      </c>
      <c r="E499" t="s">
        <v>3148</v>
      </c>
      <c r="F499" t="s">
        <v>3153</v>
      </c>
      <c r="H499">
        <v>76.125344600000005</v>
      </c>
      <c r="I499">
        <v>-99.876444500000005</v>
      </c>
      <c r="J499" s="1" t="str">
        <f t="shared" si="82"/>
        <v>NGR bulk stream sediment</v>
      </c>
      <c r="K499" s="1" t="str">
        <f t="shared" si="83"/>
        <v>-230 mesh (63 µm) (Bathurst Is., 1996)</v>
      </c>
      <c r="L499">
        <v>27</v>
      </c>
      <c r="M499" t="s">
        <v>1632</v>
      </c>
      <c r="N499">
        <v>498</v>
      </c>
      <c r="O499">
        <v>1</v>
      </c>
      <c r="P499" t="s">
        <v>60</v>
      </c>
      <c r="Q499" t="s">
        <v>56</v>
      </c>
      <c r="R499" t="s">
        <v>75</v>
      </c>
      <c r="S499" t="s">
        <v>445</v>
      </c>
      <c r="T499" t="s">
        <v>254</v>
      </c>
      <c r="U499" t="s">
        <v>91</v>
      </c>
      <c r="V499" t="s">
        <v>113</v>
      </c>
      <c r="W499" t="s">
        <v>720</v>
      </c>
      <c r="X499" t="s">
        <v>91</v>
      </c>
      <c r="Y499" t="s">
        <v>60</v>
      </c>
      <c r="Z499" t="s">
        <v>185</v>
      </c>
      <c r="AA499" t="s">
        <v>64</v>
      </c>
      <c r="AB499" t="s">
        <v>56</v>
      </c>
      <c r="AC499" t="s">
        <v>99</v>
      </c>
      <c r="AD499" t="s">
        <v>728</v>
      </c>
      <c r="AE499" t="s">
        <v>188</v>
      </c>
      <c r="AF499" t="s">
        <v>507</v>
      </c>
      <c r="AG499" t="s">
        <v>265</v>
      </c>
      <c r="AH499" t="s">
        <v>514</v>
      </c>
      <c r="AI499" t="s">
        <v>70</v>
      </c>
      <c r="AJ499" t="s">
        <v>1435</v>
      </c>
      <c r="AK499" t="s">
        <v>72</v>
      </c>
      <c r="AL499" t="s">
        <v>258</v>
      </c>
      <c r="AM499" t="s">
        <v>129</v>
      </c>
      <c r="AN499" t="s">
        <v>82</v>
      </c>
      <c r="AO499" t="s">
        <v>64</v>
      </c>
      <c r="AP499" t="s">
        <v>3154</v>
      </c>
      <c r="AQ499" t="s">
        <v>288</v>
      </c>
      <c r="AR499" t="s">
        <v>67</v>
      </c>
      <c r="AS499" t="s">
        <v>57</v>
      </c>
      <c r="AT499" t="s">
        <v>242</v>
      </c>
      <c r="AU499" t="s">
        <v>81</v>
      </c>
      <c r="AV499" t="s">
        <v>230</v>
      </c>
      <c r="AW499" t="s">
        <v>126</v>
      </c>
      <c r="AX499" t="s">
        <v>232</v>
      </c>
      <c r="AY499" t="s">
        <v>2077</v>
      </c>
    </row>
    <row r="500" spans="1:51" hidden="1" x14ac:dyDescent="0.3">
      <c r="A500" t="s">
        <v>3155</v>
      </c>
      <c r="B500" t="s">
        <v>3156</v>
      </c>
      <c r="C500" s="1" t="str">
        <f t="shared" si="71"/>
        <v>21:0868</v>
      </c>
      <c r="D500" s="1" t="str">
        <f t="shared" si="81"/>
        <v>21:0245</v>
      </c>
      <c r="E500" t="s">
        <v>3157</v>
      </c>
      <c r="F500" t="s">
        <v>3158</v>
      </c>
      <c r="H500">
        <v>76.128430699999996</v>
      </c>
      <c r="I500">
        <v>-99.919835399999997</v>
      </c>
      <c r="J500" s="1" t="str">
        <f t="shared" si="82"/>
        <v>NGR bulk stream sediment</v>
      </c>
      <c r="K500" s="1" t="str">
        <f t="shared" si="83"/>
        <v>-230 mesh (63 µm) (Bathurst Is., 1996)</v>
      </c>
      <c r="L500">
        <v>27</v>
      </c>
      <c r="M500" t="s">
        <v>1537</v>
      </c>
      <c r="N500">
        <v>499</v>
      </c>
      <c r="O500">
        <v>1</v>
      </c>
      <c r="P500" t="s">
        <v>89</v>
      </c>
      <c r="Q500" t="s">
        <v>56</v>
      </c>
      <c r="R500" t="s">
        <v>75</v>
      </c>
      <c r="S500" t="s">
        <v>637</v>
      </c>
      <c r="T500" t="s">
        <v>326</v>
      </c>
      <c r="U500" t="s">
        <v>76</v>
      </c>
      <c r="V500" t="s">
        <v>63</v>
      </c>
      <c r="W500" t="s">
        <v>170</v>
      </c>
      <c r="X500" t="s">
        <v>60</v>
      </c>
      <c r="Y500" t="s">
        <v>3159</v>
      </c>
      <c r="Z500" t="s">
        <v>150</v>
      </c>
      <c r="AA500" t="s">
        <v>64</v>
      </c>
      <c r="AB500" t="s">
        <v>56</v>
      </c>
      <c r="AC500" t="s">
        <v>57</v>
      </c>
      <c r="AD500" t="s">
        <v>1979</v>
      </c>
      <c r="AE500" t="s">
        <v>415</v>
      </c>
      <c r="AF500" t="s">
        <v>192</v>
      </c>
      <c r="AG500" t="s">
        <v>231</v>
      </c>
      <c r="AH500" t="s">
        <v>194</v>
      </c>
      <c r="AI500" t="s">
        <v>70</v>
      </c>
      <c r="AJ500" t="s">
        <v>1435</v>
      </c>
      <c r="AK500" t="s">
        <v>72</v>
      </c>
      <c r="AL500" t="s">
        <v>73</v>
      </c>
      <c r="AM500" t="s">
        <v>98</v>
      </c>
      <c r="AN500" t="s">
        <v>328</v>
      </c>
      <c r="AO500" t="s">
        <v>64</v>
      </c>
      <c r="AP500" t="s">
        <v>3160</v>
      </c>
      <c r="AQ500" t="s">
        <v>357</v>
      </c>
      <c r="AR500" t="s">
        <v>67</v>
      </c>
      <c r="AS500" t="s">
        <v>160</v>
      </c>
      <c r="AT500" t="s">
        <v>76</v>
      </c>
      <c r="AU500" t="s">
        <v>130</v>
      </c>
      <c r="AV500" t="s">
        <v>152</v>
      </c>
      <c r="AW500" t="s">
        <v>358</v>
      </c>
      <c r="AX500" t="s">
        <v>459</v>
      </c>
      <c r="AY500" t="s">
        <v>872</v>
      </c>
    </row>
    <row r="501" spans="1:51" hidden="1" x14ac:dyDescent="0.3">
      <c r="A501" t="s">
        <v>3161</v>
      </c>
      <c r="B501" t="s">
        <v>3162</v>
      </c>
      <c r="C501" s="1" t="str">
        <f t="shared" si="71"/>
        <v>21:0868</v>
      </c>
      <c r="D501" s="1" t="str">
        <f t="shared" si="81"/>
        <v>21:0245</v>
      </c>
      <c r="E501" t="s">
        <v>501</v>
      </c>
      <c r="F501" t="s">
        <v>3163</v>
      </c>
      <c r="H501">
        <v>76.129888300000005</v>
      </c>
      <c r="I501">
        <v>-99.949044599999993</v>
      </c>
      <c r="J501" s="1" t="str">
        <f t="shared" si="82"/>
        <v>NGR bulk stream sediment</v>
      </c>
      <c r="K501" s="1" t="str">
        <f t="shared" si="83"/>
        <v>-230 mesh (63 µm) (Bathurst Is., 1996)</v>
      </c>
      <c r="L501">
        <v>27</v>
      </c>
      <c r="M501" t="s">
        <v>1543</v>
      </c>
      <c r="N501">
        <v>500</v>
      </c>
      <c r="O501">
        <v>1</v>
      </c>
      <c r="P501" t="s">
        <v>89</v>
      </c>
      <c r="Q501" t="s">
        <v>56</v>
      </c>
      <c r="R501" t="s">
        <v>207</v>
      </c>
      <c r="S501" t="s">
        <v>1404</v>
      </c>
      <c r="T501" t="s">
        <v>74</v>
      </c>
      <c r="U501" t="s">
        <v>63</v>
      </c>
      <c r="V501" t="s">
        <v>94</v>
      </c>
      <c r="W501" t="s">
        <v>210</v>
      </c>
      <c r="X501" t="s">
        <v>60</v>
      </c>
      <c r="Y501" t="s">
        <v>810</v>
      </c>
      <c r="Z501" t="s">
        <v>150</v>
      </c>
      <c r="AA501" t="s">
        <v>64</v>
      </c>
      <c r="AB501" t="s">
        <v>56</v>
      </c>
      <c r="AC501" t="s">
        <v>185</v>
      </c>
      <c r="AD501" t="s">
        <v>466</v>
      </c>
      <c r="AE501" t="s">
        <v>143</v>
      </c>
      <c r="AF501" t="s">
        <v>229</v>
      </c>
      <c r="AG501" t="s">
        <v>488</v>
      </c>
      <c r="AH501" t="s">
        <v>275</v>
      </c>
      <c r="AI501" t="s">
        <v>70</v>
      </c>
      <c r="AJ501" t="s">
        <v>1435</v>
      </c>
      <c r="AK501" t="s">
        <v>72</v>
      </c>
      <c r="AL501" t="s">
        <v>258</v>
      </c>
      <c r="AM501" t="s">
        <v>555</v>
      </c>
      <c r="AN501" t="s">
        <v>242</v>
      </c>
      <c r="AO501" t="s">
        <v>64</v>
      </c>
      <c r="AP501" t="s">
        <v>765</v>
      </c>
      <c r="AQ501" t="s">
        <v>357</v>
      </c>
      <c r="AR501" t="s">
        <v>104</v>
      </c>
      <c r="AS501" t="s">
        <v>105</v>
      </c>
      <c r="AT501" t="s">
        <v>251</v>
      </c>
      <c r="AU501" t="s">
        <v>271</v>
      </c>
      <c r="AV501" t="s">
        <v>152</v>
      </c>
      <c r="AW501" t="s">
        <v>231</v>
      </c>
      <c r="AX501" t="s">
        <v>479</v>
      </c>
      <c r="AY501" t="s">
        <v>3164</v>
      </c>
    </row>
    <row r="502" spans="1:51" hidden="1" x14ac:dyDescent="0.3">
      <c r="A502" t="s">
        <v>3165</v>
      </c>
      <c r="B502" t="s">
        <v>3166</v>
      </c>
      <c r="C502" s="1" t="str">
        <f t="shared" si="71"/>
        <v>21:0868</v>
      </c>
      <c r="D502" s="1" t="str">
        <f t="shared" si="81"/>
        <v>21:0245</v>
      </c>
      <c r="E502" t="s">
        <v>3167</v>
      </c>
      <c r="F502" t="s">
        <v>3168</v>
      </c>
      <c r="H502">
        <v>76.020540100000005</v>
      </c>
      <c r="I502">
        <v>-98.5936746</v>
      </c>
      <c r="J502" s="1" t="str">
        <f t="shared" si="82"/>
        <v>NGR bulk stream sediment</v>
      </c>
      <c r="K502" s="1" t="str">
        <f t="shared" si="83"/>
        <v>-230 mesh (63 µm) (Bathurst Is., 1996)</v>
      </c>
      <c r="L502">
        <v>28</v>
      </c>
      <c r="M502" t="s">
        <v>1432</v>
      </c>
      <c r="N502">
        <v>501</v>
      </c>
      <c r="O502">
        <v>7</v>
      </c>
      <c r="P502" t="s">
        <v>89</v>
      </c>
      <c r="Q502" t="s">
        <v>56</v>
      </c>
      <c r="R502" t="s">
        <v>428</v>
      </c>
      <c r="S502" t="s">
        <v>537</v>
      </c>
      <c r="T502" t="s">
        <v>150</v>
      </c>
      <c r="U502" t="s">
        <v>60</v>
      </c>
      <c r="V502" t="s">
        <v>63</v>
      </c>
      <c r="W502" t="s">
        <v>97</v>
      </c>
      <c r="X502" t="s">
        <v>60</v>
      </c>
      <c r="Y502" t="s">
        <v>3169</v>
      </c>
      <c r="Z502" t="s">
        <v>94</v>
      </c>
      <c r="AA502" t="s">
        <v>64</v>
      </c>
      <c r="AB502" t="s">
        <v>56</v>
      </c>
      <c r="AC502" t="s">
        <v>94</v>
      </c>
      <c r="AD502" t="s">
        <v>640</v>
      </c>
      <c r="AE502" t="s">
        <v>143</v>
      </c>
      <c r="AF502" t="s">
        <v>221</v>
      </c>
      <c r="AG502" t="s">
        <v>488</v>
      </c>
      <c r="AH502" t="s">
        <v>98</v>
      </c>
      <c r="AI502" t="s">
        <v>70</v>
      </c>
      <c r="AJ502" t="s">
        <v>1025</v>
      </c>
      <c r="AK502" t="s">
        <v>72</v>
      </c>
      <c r="AL502" t="s">
        <v>73</v>
      </c>
      <c r="AM502" t="s">
        <v>377</v>
      </c>
      <c r="AN502" t="s">
        <v>101</v>
      </c>
      <c r="AO502" t="s">
        <v>64</v>
      </c>
      <c r="AP502" t="s">
        <v>436</v>
      </c>
      <c r="AQ502" t="s">
        <v>382</v>
      </c>
      <c r="AR502" t="s">
        <v>524</v>
      </c>
      <c r="AS502" t="s">
        <v>171</v>
      </c>
      <c r="AT502" t="s">
        <v>146</v>
      </c>
      <c r="AU502" t="s">
        <v>271</v>
      </c>
      <c r="AV502" t="s">
        <v>258</v>
      </c>
      <c r="AW502" t="s">
        <v>151</v>
      </c>
      <c r="AX502" t="s">
        <v>459</v>
      </c>
      <c r="AY502" t="s">
        <v>2430</v>
      </c>
    </row>
    <row r="503" spans="1:51" hidden="1" x14ac:dyDescent="0.3">
      <c r="A503" t="s">
        <v>3170</v>
      </c>
      <c r="B503" t="s">
        <v>3171</v>
      </c>
      <c r="C503" s="1" t="str">
        <f t="shared" si="71"/>
        <v>21:0868</v>
      </c>
      <c r="D503" s="1" t="str">
        <f t="shared" si="81"/>
        <v>21:0245</v>
      </c>
      <c r="E503" t="s">
        <v>3172</v>
      </c>
      <c r="F503" t="s">
        <v>3173</v>
      </c>
      <c r="H503">
        <v>76.132472199999995</v>
      </c>
      <c r="I503">
        <v>-99.966787100000005</v>
      </c>
      <c r="J503" s="1" t="str">
        <f t="shared" si="82"/>
        <v>NGR bulk stream sediment</v>
      </c>
      <c r="K503" s="1" t="str">
        <f t="shared" si="83"/>
        <v>-230 mesh (63 µm) (Bathurst Is., 1996)</v>
      </c>
      <c r="L503">
        <v>28</v>
      </c>
      <c r="M503" t="s">
        <v>1441</v>
      </c>
      <c r="N503">
        <v>502</v>
      </c>
      <c r="O503">
        <v>1</v>
      </c>
      <c r="P503" t="s">
        <v>118</v>
      </c>
      <c r="Q503" t="s">
        <v>56</v>
      </c>
      <c r="R503" t="s">
        <v>204</v>
      </c>
      <c r="S503" t="s">
        <v>763</v>
      </c>
      <c r="T503" t="s">
        <v>151</v>
      </c>
      <c r="U503" t="s">
        <v>113</v>
      </c>
      <c r="V503" t="s">
        <v>113</v>
      </c>
      <c r="W503" t="s">
        <v>104</v>
      </c>
      <c r="X503" t="s">
        <v>91</v>
      </c>
      <c r="Y503" t="s">
        <v>1724</v>
      </c>
      <c r="Z503" t="s">
        <v>118</v>
      </c>
      <c r="AA503" t="s">
        <v>64</v>
      </c>
      <c r="AB503" t="s">
        <v>56</v>
      </c>
      <c r="AC503" t="s">
        <v>76</v>
      </c>
      <c r="AD503" t="s">
        <v>704</v>
      </c>
      <c r="AE503" t="s">
        <v>143</v>
      </c>
      <c r="AF503" t="s">
        <v>229</v>
      </c>
      <c r="AG503" t="s">
        <v>307</v>
      </c>
      <c r="AH503" t="s">
        <v>94</v>
      </c>
      <c r="AI503" t="s">
        <v>70</v>
      </c>
      <c r="AJ503" t="s">
        <v>1435</v>
      </c>
      <c r="AK503" t="s">
        <v>72</v>
      </c>
      <c r="AL503" t="s">
        <v>81</v>
      </c>
      <c r="AM503" t="s">
        <v>514</v>
      </c>
      <c r="AN503" t="s">
        <v>218</v>
      </c>
      <c r="AO503" t="s">
        <v>64</v>
      </c>
      <c r="AP503" t="s">
        <v>1159</v>
      </c>
      <c r="AQ503" t="s">
        <v>160</v>
      </c>
      <c r="AR503" t="s">
        <v>193</v>
      </c>
      <c r="AS503" t="s">
        <v>149</v>
      </c>
      <c r="AT503" t="s">
        <v>123</v>
      </c>
      <c r="AU503" t="s">
        <v>230</v>
      </c>
      <c r="AV503" t="s">
        <v>73</v>
      </c>
      <c r="AW503" t="s">
        <v>327</v>
      </c>
      <c r="AX503" t="s">
        <v>167</v>
      </c>
      <c r="AY503" t="s">
        <v>3174</v>
      </c>
    </row>
    <row r="504" spans="1:51" hidden="1" x14ac:dyDescent="0.3">
      <c r="A504" t="s">
        <v>3175</v>
      </c>
      <c r="B504" t="s">
        <v>3176</v>
      </c>
      <c r="C504" s="1" t="str">
        <f t="shared" si="71"/>
        <v>21:0868</v>
      </c>
      <c r="D504" s="1" t="str">
        <f t="shared" si="81"/>
        <v>21:0245</v>
      </c>
      <c r="E504" t="s">
        <v>3177</v>
      </c>
      <c r="F504" t="s">
        <v>3178</v>
      </c>
      <c r="H504">
        <v>76.136007699999993</v>
      </c>
      <c r="I504">
        <v>-99.986098100000007</v>
      </c>
      <c r="J504" s="1" t="str">
        <f t="shared" si="82"/>
        <v>NGR bulk stream sediment</v>
      </c>
      <c r="K504" s="1" t="str">
        <f t="shared" si="83"/>
        <v>-230 mesh (63 µm) (Bathurst Is., 1996)</v>
      </c>
      <c r="L504">
        <v>28</v>
      </c>
      <c r="M504" t="s">
        <v>1454</v>
      </c>
      <c r="N504">
        <v>503</v>
      </c>
      <c r="O504">
        <v>1</v>
      </c>
      <c r="P504" t="s">
        <v>118</v>
      </c>
      <c r="Q504" t="s">
        <v>56</v>
      </c>
      <c r="R504" t="s">
        <v>105</v>
      </c>
      <c r="S504" t="s">
        <v>3179</v>
      </c>
      <c r="T504" t="s">
        <v>328</v>
      </c>
      <c r="U504" t="s">
        <v>94</v>
      </c>
      <c r="V504" t="s">
        <v>69</v>
      </c>
      <c r="W504" t="s">
        <v>351</v>
      </c>
      <c r="X504" t="s">
        <v>91</v>
      </c>
      <c r="Y504" t="s">
        <v>3180</v>
      </c>
      <c r="Z504" t="s">
        <v>118</v>
      </c>
      <c r="AA504" t="s">
        <v>64</v>
      </c>
      <c r="AB504" t="s">
        <v>56</v>
      </c>
      <c r="AC504" t="s">
        <v>63</v>
      </c>
      <c r="AD504" t="s">
        <v>314</v>
      </c>
      <c r="AE504" t="s">
        <v>143</v>
      </c>
      <c r="AF504" t="s">
        <v>229</v>
      </c>
      <c r="AG504" t="s">
        <v>211</v>
      </c>
      <c r="AH504" t="s">
        <v>207</v>
      </c>
      <c r="AI504" t="s">
        <v>70</v>
      </c>
      <c r="AJ504" t="s">
        <v>1025</v>
      </c>
      <c r="AK504" t="s">
        <v>355</v>
      </c>
      <c r="AL504" t="s">
        <v>73</v>
      </c>
      <c r="AM504" t="s">
        <v>282</v>
      </c>
      <c r="AN504" t="s">
        <v>226</v>
      </c>
      <c r="AO504" t="s">
        <v>64</v>
      </c>
      <c r="AP504" t="s">
        <v>1174</v>
      </c>
      <c r="AQ504" t="s">
        <v>160</v>
      </c>
      <c r="AR504" t="s">
        <v>382</v>
      </c>
      <c r="AS504" t="s">
        <v>75</v>
      </c>
      <c r="AT504" t="s">
        <v>123</v>
      </c>
      <c r="AU504" t="s">
        <v>258</v>
      </c>
      <c r="AV504" t="s">
        <v>73</v>
      </c>
      <c r="AW504" t="s">
        <v>580</v>
      </c>
      <c r="AX504" t="s">
        <v>568</v>
      </c>
      <c r="AY504" t="s">
        <v>3181</v>
      </c>
    </row>
    <row r="505" spans="1:51" hidden="1" x14ac:dyDescent="0.3">
      <c r="A505" t="s">
        <v>3182</v>
      </c>
      <c r="B505" t="s">
        <v>3183</v>
      </c>
      <c r="C505" s="1" t="str">
        <f t="shared" si="71"/>
        <v>21:0868</v>
      </c>
      <c r="D505" s="1" t="str">
        <f t="shared" si="81"/>
        <v>21:0245</v>
      </c>
      <c r="E505" t="s">
        <v>512</v>
      </c>
      <c r="F505" t="s">
        <v>3184</v>
      </c>
      <c r="H505">
        <v>76.156787199999997</v>
      </c>
      <c r="I505">
        <v>-99.998632900000004</v>
      </c>
      <c r="J505" s="1" t="str">
        <f t="shared" si="82"/>
        <v>NGR bulk stream sediment</v>
      </c>
      <c r="K505" s="1" t="str">
        <f t="shared" si="83"/>
        <v>-230 mesh (63 µm) (Bathurst Is., 1996)</v>
      </c>
      <c r="L505">
        <v>28</v>
      </c>
      <c r="M505" t="s">
        <v>1474</v>
      </c>
      <c r="N505">
        <v>504</v>
      </c>
      <c r="O505">
        <v>1</v>
      </c>
      <c r="P505" t="s">
        <v>63</v>
      </c>
      <c r="Q505" t="s">
        <v>56</v>
      </c>
      <c r="R505" t="s">
        <v>75</v>
      </c>
      <c r="S505" t="s">
        <v>3185</v>
      </c>
      <c r="T505" t="s">
        <v>63</v>
      </c>
      <c r="U505" t="s">
        <v>163</v>
      </c>
      <c r="V505" t="s">
        <v>254</v>
      </c>
      <c r="W505" t="s">
        <v>312</v>
      </c>
      <c r="X505" t="s">
        <v>91</v>
      </c>
      <c r="Y505" t="s">
        <v>95</v>
      </c>
      <c r="Z505" t="s">
        <v>94</v>
      </c>
      <c r="AA505" t="s">
        <v>64</v>
      </c>
      <c r="AB505" t="s">
        <v>56</v>
      </c>
      <c r="AC505" t="s">
        <v>113</v>
      </c>
      <c r="AD505" t="s">
        <v>1434</v>
      </c>
      <c r="AE505" t="s">
        <v>2173</v>
      </c>
      <c r="AF505" t="s">
        <v>223</v>
      </c>
      <c r="AG505" t="s">
        <v>194</v>
      </c>
      <c r="AH505" t="s">
        <v>354</v>
      </c>
      <c r="AI505" t="s">
        <v>70</v>
      </c>
      <c r="AJ505" t="s">
        <v>1435</v>
      </c>
      <c r="AK505" t="s">
        <v>72</v>
      </c>
      <c r="AL505" t="s">
        <v>73</v>
      </c>
      <c r="AM505" t="s">
        <v>100</v>
      </c>
      <c r="AN505" t="s">
        <v>146</v>
      </c>
      <c r="AO505" t="s">
        <v>64</v>
      </c>
      <c r="AP505" t="s">
        <v>1046</v>
      </c>
      <c r="AQ505" t="s">
        <v>105</v>
      </c>
      <c r="AR505" t="s">
        <v>78</v>
      </c>
      <c r="AS505" t="s">
        <v>254</v>
      </c>
      <c r="AT505" t="s">
        <v>126</v>
      </c>
      <c r="AU505" t="s">
        <v>230</v>
      </c>
      <c r="AV505" t="s">
        <v>73</v>
      </c>
      <c r="AW505" t="s">
        <v>153</v>
      </c>
      <c r="AX505" t="s">
        <v>322</v>
      </c>
      <c r="AY505" t="s">
        <v>3186</v>
      </c>
    </row>
    <row r="506" spans="1:51" hidden="1" x14ac:dyDescent="0.3">
      <c r="A506" t="s">
        <v>3187</v>
      </c>
      <c r="B506" t="s">
        <v>3188</v>
      </c>
      <c r="C506" s="1" t="str">
        <f t="shared" si="71"/>
        <v>21:0868</v>
      </c>
      <c r="D506" s="1" t="str">
        <f t="shared" si="81"/>
        <v>21:0245</v>
      </c>
      <c r="E506" t="s">
        <v>512</v>
      </c>
      <c r="F506" t="s">
        <v>3189</v>
      </c>
      <c r="H506">
        <v>76.156787199999997</v>
      </c>
      <c r="I506">
        <v>-99.998632900000004</v>
      </c>
      <c r="J506" s="1" t="str">
        <f t="shared" si="82"/>
        <v>NGR bulk stream sediment</v>
      </c>
      <c r="K506" s="1" t="str">
        <f t="shared" si="83"/>
        <v>-230 mesh (63 µm) (Bathurst Is., 1996)</v>
      </c>
      <c r="L506">
        <v>28</v>
      </c>
      <c r="M506" t="s">
        <v>1479</v>
      </c>
      <c r="N506">
        <v>505</v>
      </c>
      <c r="O506">
        <v>1</v>
      </c>
      <c r="P506" t="s">
        <v>76</v>
      </c>
      <c r="Q506" t="s">
        <v>56</v>
      </c>
      <c r="R506" t="s">
        <v>555</v>
      </c>
      <c r="S506" t="s">
        <v>3190</v>
      </c>
      <c r="T506" t="s">
        <v>82</v>
      </c>
      <c r="U506" t="s">
        <v>254</v>
      </c>
      <c r="V506" t="s">
        <v>113</v>
      </c>
      <c r="W506" t="s">
        <v>607</v>
      </c>
      <c r="X506" t="s">
        <v>60</v>
      </c>
      <c r="Y506" t="s">
        <v>3191</v>
      </c>
      <c r="Z506" t="s">
        <v>76</v>
      </c>
      <c r="AA506" t="s">
        <v>64</v>
      </c>
      <c r="AB506" t="s">
        <v>56</v>
      </c>
      <c r="AC506" t="s">
        <v>91</v>
      </c>
      <c r="AD506" t="s">
        <v>919</v>
      </c>
      <c r="AE506" t="s">
        <v>772</v>
      </c>
      <c r="AF506" t="s">
        <v>80</v>
      </c>
      <c r="AG506" t="s">
        <v>145</v>
      </c>
      <c r="AH506" t="s">
        <v>256</v>
      </c>
      <c r="AI506" t="s">
        <v>70</v>
      </c>
      <c r="AJ506" t="s">
        <v>1435</v>
      </c>
      <c r="AK506" t="s">
        <v>72</v>
      </c>
      <c r="AL506" t="s">
        <v>73</v>
      </c>
      <c r="AM506" t="s">
        <v>242</v>
      </c>
      <c r="AN506" t="s">
        <v>76</v>
      </c>
      <c r="AO506" t="s">
        <v>64</v>
      </c>
      <c r="AP506" t="s">
        <v>3192</v>
      </c>
      <c r="AQ506" t="s">
        <v>149</v>
      </c>
      <c r="AR506" t="s">
        <v>160</v>
      </c>
      <c r="AS506" t="s">
        <v>94</v>
      </c>
      <c r="AT506" t="s">
        <v>580</v>
      </c>
      <c r="AU506" t="s">
        <v>175</v>
      </c>
      <c r="AV506" t="s">
        <v>73</v>
      </c>
      <c r="AW506" t="s">
        <v>130</v>
      </c>
      <c r="AX506" t="s">
        <v>842</v>
      </c>
      <c r="AY506" t="s">
        <v>3193</v>
      </c>
    </row>
    <row r="507" spans="1:51" hidden="1" x14ac:dyDescent="0.3">
      <c r="A507" t="s">
        <v>3194</v>
      </c>
      <c r="B507" t="s">
        <v>3195</v>
      </c>
      <c r="C507" s="1" t="str">
        <f t="shared" si="71"/>
        <v>21:0868</v>
      </c>
      <c r="D507" s="1" t="str">
        <f t="shared" si="81"/>
        <v>21:0245</v>
      </c>
      <c r="E507" t="s">
        <v>3167</v>
      </c>
      <c r="F507" t="s">
        <v>3196</v>
      </c>
      <c r="H507">
        <v>76.020540100000005</v>
      </c>
      <c r="I507">
        <v>-98.5936746</v>
      </c>
      <c r="J507" s="1" t="str">
        <f t="shared" si="82"/>
        <v>NGR bulk stream sediment</v>
      </c>
      <c r="K507" s="1" t="str">
        <f t="shared" si="83"/>
        <v>-230 mesh (63 µm) (Bathurst Is., 1996)</v>
      </c>
      <c r="L507">
        <v>28</v>
      </c>
      <c r="M507" t="s">
        <v>1447</v>
      </c>
      <c r="N507">
        <v>506</v>
      </c>
      <c r="O507">
        <v>1</v>
      </c>
      <c r="P507" t="s">
        <v>89</v>
      </c>
      <c r="Q507" t="s">
        <v>56</v>
      </c>
      <c r="R507" t="s">
        <v>131</v>
      </c>
      <c r="S507" t="s">
        <v>547</v>
      </c>
      <c r="T507" t="s">
        <v>150</v>
      </c>
      <c r="U507" t="s">
        <v>91</v>
      </c>
      <c r="V507" t="s">
        <v>63</v>
      </c>
      <c r="W507" t="s">
        <v>223</v>
      </c>
      <c r="X507" t="s">
        <v>60</v>
      </c>
      <c r="Y507" t="s">
        <v>847</v>
      </c>
      <c r="Z507" t="s">
        <v>94</v>
      </c>
      <c r="AA507" t="s">
        <v>64</v>
      </c>
      <c r="AB507" t="s">
        <v>56</v>
      </c>
      <c r="AC507" t="s">
        <v>76</v>
      </c>
      <c r="AD507" t="s">
        <v>477</v>
      </c>
      <c r="AE507" t="s">
        <v>503</v>
      </c>
      <c r="AF507" t="s">
        <v>342</v>
      </c>
      <c r="AG507" t="s">
        <v>189</v>
      </c>
      <c r="AH507" t="s">
        <v>270</v>
      </c>
      <c r="AI507" t="s">
        <v>70</v>
      </c>
      <c r="AJ507" t="s">
        <v>1025</v>
      </c>
      <c r="AK507" t="s">
        <v>72</v>
      </c>
      <c r="AL507" t="s">
        <v>73</v>
      </c>
      <c r="AM507" t="s">
        <v>113</v>
      </c>
      <c r="AN507" t="s">
        <v>126</v>
      </c>
      <c r="AO507" t="s">
        <v>64</v>
      </c>
      <c r="AP507" t="s">
        <v>286</v>
      </c>
      <c r="AQ507" t="s">
        <v>382</v>
      </c>
      <c r="AR507" t="s">
        <v>210</v>
      </c>
      <c r="AS507" t="s">
        <v>160</v>
      </c>
      <c r="AT507" t="s">
        <v>146</v>
      </c>
      <c r="AU507" t="s">
        <v>271</v>
      </c>
      <c r="AV507" t="s">
        <v>152</v>
      </c>
      <c r="AW507" t="s">
        <v>151</v>
      </c>
      <c r="AX507" t="s">
        <v>232</v>
      </c>
      <c r="AY507" t="s">
        <v>3197</v>
      </c>
    </row>
    <row r="508" spans="1:51" hidden="1" x14ac:dyDescent="0.3">
      <c r="A508" t="s">
        <v>3198</v>
      </c>
      <c r="B508" t="s">
        <v>3199</v>
      </c>
      <c r="C508" s="1" t="str">
        <f t="shared" si="71"/>
        <v>21:0868</v>
      </c>
      <c r="D508" s="1" t="str">
        <f t="shared" si="81"/>
        <v>21:0245</v>
      </c>
      <c r="E508" t="s">
        <v>3200</v>
      </c>
      <c r="F508" t="s">
        <v>3201</v>
      </c>
      <c r="H508">
        <v>76.021606500000004</v>
      </c>
      <c r="I508">
        <v>-98.5936442</v>
      </c>
      <c r="J508" s="1" t="str">
        <f t="shared" si="82"/>
        <v>NGR bulk stream sediment</v>
      </c>
      <c r="K508" s="1" t="str">
        <f t="shared" si="83"/>
        <v>-230 mesh (63 µm) (Bathurst Is., 1996)</v>
      </c>
      <c r="L508">
        <v>28</v>
      </c>
      <c r="M508" t="s">
        <v>1460</v>
      </c>
      <c r="N508">
        <v>507</v>
      </c>
      <c r="O508">
        <v>1</v>
      </c>
      <c r="P508" t="s">
        <v>89</v>
      </c>
      <c r="Q508" t="s">
        <v>56</v>
      </c>
      <c r="R508" t="s">
        <v>145</v>
      </c>
      <c r="S508" t="s">
        <v>1804</v>
      </c>
      <c r="T508" t="s">
        <v>76</v>
      </c>
      <c r="U508" t="s">
        <v>63</v>
      </c>
      <c r="V508" t="s">
        <v>76</v>
      </c>
      <c r="W508" t="s">
        <v>324</v>
      </c>
      <c r="X508" t="s">
        <v>60</v>
      </c>
      <c r="Y508" t="s">
        <v>81</v>
      </c>
      <c r="Z508" t="s">
        <v>149</v>
      </c>
      <c r="AA508" t="s">
        <v>64</v>
      </c>
      <c r="AB508" t="s">
        <v>56</v>
      </c>
      <c r="AC508" t="s">
        <v>76</v>
      </c>
      <c r="AD508" t="s">
        <v>205</v>
      </c>
      <c r="AE508" t="s">
        <v>66</v>
      </c>
      <c r="AF508" t="s">
        <v>103</v>
      </c>
      <c r="AG508" t="s">
        <v>174</v>
      </c>
      <c r="AH508" t="s">
        <v>265</v>
      </c>
      <c r="AI508" t="s">
        <v>70</v>
      </c>
      <c r="AJ508" t="s">
        <v>1435</v>
      </c>
      <c r="AK508" t="s">
        <v>72</v>
      </c>
      <c r="AL508" t="s">
        <v>73</v>
      </c>
      <c r="AM508" t="s">
        <v>194</v>
      </c>
      <c r="AN508" t="s">
        <v>327</v>
      </c>
      <c r="AO508" t="s">
        <v>64</v>
      </c>
      <c r="AP508" t="s">
        <v>369</v>
      </c>
      <c r="AQ508" t="s">
        <v>140</v>
      </c>
      <c r="AR508" t="s">
        <v>399</v>
      </c>
      <c r="AS508" t="s">
        <v>69</v>
      </c>
      <c r="AT508" t="s">
        <v>145</v>
      </c>
      <c r="AU508" t="s">
        <v>230</v>
      </c>
      <c r="AV508" t="s">
        <v>73</v>
      </c>
      <c r="AW508" t="s">
        <v>580</v>
      </c>
      <c r="AX508" t="s">
        <v>205</v>
      </c>
      <c r="AY508" t="s">
        <v>3202</v>
      </c>
    </row>
    <row r="509" spans="1:51" hidden="1" x14ac:dyDescent="0.3">
      <c r="A509" t="s">
        <v>3203</v>
      </c>
      <c r="B509" t="s">
        <v>3204</v>
      </c>
      <c r="C509" s="1" t="str">
        <f t="shared" si="71"/>
        <v>21:0868</v>
      </c>
      <c r="D509" s="1" t="str">
        <f t="shared" si="81"/>
        <v>21:0245</v>
      </c>
      <c r="E509" t="s">
        <v>528</v>
      </c>
      <c r="F509" t="s">
        <v>3205</v>
      </c>
      <c r="H509">
        <v>76.037703100000002</v>
      </c>
      <c r="I509">
        <v>-98.497540799999996</v>
      </c>
      <c r="J509" s="1" t="str">
        <f t="shared" si="82"/>
        <v>NGR bulk stream sediment</v>
      </c>
      <c r="K509" s="1" t="str">
        <f t="shared" si="83"/>
        <v>-230 mesh (63 µm) (Bathurst Is., 1996)</v>
      </c>
      <c r="L509">
        <v>28</v>
      </c>
      <c r="M509" t="s">
        <v>1466</v>
      </c>
      <c r="N509">
        <v>508</v>
      </c>
      <c r="O509">
        <v>1</v>
      </c>
      <c r="P509" t="s">
        <v>89</v>
      </c>
      <c r="Q509" t="s">
        <v>56</v>
      </c>
      <c r="R509" t="s">
        <v>145</v>
      </c>
      <c r="S509" t="s">
        <v>121</v>
      </c>
      <c r="T509" t="s">
        <v>63</v>
      </c>
      <c r="U509" t="s">
        <v>118</v>
      </c>
      <c r="V509" t="s">
        <v>118</v>
      </c>
      <c r="W509" t="s">
        <v>298</v>
      </c>
      <c r="X509" t="s">
        <v>60</v>
      </c>
      <c r="Y509" t="s">
        <v>786</v>
      </c>
      <c r="Z509" t="s">
        <v>254</v>
      </c>
      <c r="AA509" t="s">
        <v>64</v>
      </c>
      <c r="AB509" t="s">
        <v>56</v>
      </c>
      <c r="AC509" t="s">
        <v>60</v>
      </c>
      <c r="AD509" t="s">
        <v>175</v>
      </c>
      <c r="AE509" t="s">
        <v>711</v>
      </c>
      <c r="AF509" t="s">
        <v>204</v>
      </c>
      <c r="AG509" t="s">
        <v>271</v>
      </c>
      <c r="AH509" t="s">
        <v>218</v>
      </c>
      <c r="AI509" t="s">
        <v>70</v>
      </c>
      <c r="AJ509" t="s">
        <v>1435</v>
      </c>
      <c r="AK509" t="s">
        <v>72</v>
      </c>
      <c r="AL509" t="s">
        <v>73</v>
      </c>
      <c r="AM509" t="s">
        <v>428</v>
      </c>
      <c r="AN509" t="s">
        <v>106</v>
      </c>
      <c r="AO509" t="s">
        <v>64</v>
      </c>
      <c r="AP509" t="s">
        <v>436</v>
      </c>
      <c r="AQ509" t="s">
        <v>160</v>
      </c>
      <c r="AR509" t="s">
        <v>393</v>
      </c>
      <c r="AS509" t="s">
        <v>190</v>
      </c>
      <c r="AT509" t="s">
        <v>592</v>
      </c>
      <c r="AU509" t="s">
        <v>230</v>
      </c>
      <c r="AV509" t="s">
        <v>174</v>
      </c>
      <c r="AW509" t="s">
        <v>580</v>
      </c>
      <c r="AX509" t="s">
        <v>205</v>
      </c>
      <c r="AY509" t="s">
        <v>3206</v>
      </c>
    </row>
    <row r="510" spans="1:51" hidden="1" x14ac:dyDescent="0.3">
      <c r="A510" t="s">
        <v>3207</v>
      </c>
      <c r="B510" t="s">
        <v>3208</v>
      </c>
      <c r="C510" s="1" t="str">
        <f t="shared" si="71"/>
        <v>21:0868</v>
      </c>
      <c r="D510" s="1" t="str">
        <f t="shared" si="81"/>
        <v>21:0245</v>
      </c>
      <c r="E510" t="s">
        <v>535</v>
      </c>
      <c r="F510" t="s">
        <v>3209</v>
      </c>
      <c r="H510">
        <v>76.035972400000006</v>
      </c>
      <c r="I510">
        <v>-98.497044900000006</v>
      </c>
      <c r="J510" s="1" t="str">
        <f t="shared" si="82"/>
        <v>NGR bulk stream sediment</v>
      </c>
      <c r="K510" s="1" t="str">
        <f t="shared" si="83"/>
        <v>-230 mesh (63 µm) (Bathurst Is., 1996)</v>
      </c>
      <c r="L510">
        <v>28</v>
      </c>
      <c r="M510" t="s">
        <v>1485</v>
      </c>
      <c r="N510">
        <v>509</v>
      </c>
      <c r="O510">
        <v>1</v>
      </c>
      <c r="P510" t="s">
        <v>89</v>
      </c>
      <c r="Q510" t="s">
        <v>56</v>
      </c>
      <c r="R510" t="s">
        <v>69</v>
      </c>
      <c r="S510" t="s">
        <v>917</v>
      </c>
      <c r="T510" t="s">
        <v>168</v>
      </c>
      <c r="U510" t="s">
        <v>94</v>
      </c>
      <c r="V510" t="s">
        <v>76</v>
      </c>
      <c r="W510" t="s">
        <v>401</v>
      </c>
      <c r="X510" t="s">
        <v>271</v>
      </c>
      <c r="Y510" t="s">
        <v>81</v>
      </c>
      <c r="Z510" t="s">
        <v>311</v>
      </c>
      <c r="AA510" t="s">
        <v>64</v>
      </c>
      <c r="AB510" t="s">
        <v>56</v>
      </c>
      <c r="AC510" t="s">
        <v>64</v>
      </c>
      <c r="AD510" t="s">
        <v>651</v>
      </c>
      <c r="AE510" t="s">
        <v>143</v>
      </c>
      <c r="AF510" t="s">
        <v>78</v>
      </c>
      <c r="AG510" t="s">
        <v>152</v>
      </c>
      <c r="AH510" t="s">
        <v>242</v>
      </c>
      <c r="AI510" t="s">
        <v>70</v>
      </c>
      <c r="AJ510" t="s">
        <v>1435</v>
      </c>
      <c r="AK510" t="s">
        <v>72</v>
      </c>
      <c r="AL510" t="s">
        <v>174</v>
      </c>
      <c r="AM510" t="s">
        <v>150</v>
      </c>
      <c r="AN510" t="s">
        <v>68</v>
      </c>
      <c r="AO510" t="s">
        <v>64</v>
      </c>
      <c r="AP510" t="s">
        <v>324</v>
      </c>
      <c r="AQ510" t="s">
        <v>607</v>
      </c>
      <c r="AR510" t="s">
        <v>312</v>
      </c>
      <c r="AS510" t="s">
        <v>171</v>
      </c>
      <c r="AT510" t="s">
        <v>93</v>
      </c>
      <c r="AU510" t="s">
        <v>174</v>
      </c>
      <c r="AV510" t="s">
        <v>73</v>
      </c>
      <c r="AW510" t="s">
        <v>358</v>
      </c>
      <c r="AX510" t="s">
        <v>686</v>
      </c>
      <c r="AY510" t="s">
        <v>3210</v>
      </c>
    </row>
    <row r="511" spans="1:51" hidden="1" x14ac:dyDescent="0.3">
      <c r="A511" t="s">
        <v>3211</v>
      </c>
      <c r="B511" t="s">
        <v>3212</v>
      </c>
      <c r="C511" s="1" t="str">
        <f t="shared" si="71"/>
        <v>21:0868</v>
      </c>
      <c r="D511" s="1" t="str">
        <f>HYPERLINK("http://geochem.nrcan.gc.ca/cdogs/content/svy/svy_e.htm", "")</f>
        <v/>
      </c>
      <c r="G511" s="1" t="str">
        <f>HYPERLINK("http://geochem.nrcan.gc.ca/cdogs/content/cr_/cr_00261_e.htm", "261")</f>
        <v>261</v>
      </c>
      <c r="J511" t="s">
        <v>1529</v>
      </c>
      <c r="K511" t="s">
        <v>1530</v>
      </c>
      <c r="L511">
        <v>28</v>
      </c>
      <c r="M511" t="s">
        <v>1531</v>
      </c>
      <c r="N511">
        <v>510</v>
      </c>
      <c r="O511">
        <v>8</v>
      </c>
      <c r="P511" t="s">
        <v>149</v>
      </c>
      <c r="Q511" t="s">
        <v>56</v>
      </c>
      <c r="R511" t="s">
        <v>163</v>
      </c>
      <c r="S511" t="s">
        <v>1294</v>
      </c>
      <c r="T511" t="s">
        <v>73</v>
      </c>
      <c r="U511" t="s">
        <v>60</v>
      </c>
      <c r="V511" t="s">
        <v>357</v>
      </c>
      <c r="W511" t="s">
        <v>1036</v>
      </c>
      <c r="X511" t="s">
        <v>118</v>
      </c>
      <c r="Y511" t="s">
        <v>3213</v>
      </c>
      <c r="Z511" t="s">
        <v>118</v>
      </c>
      <c r="AA511" t="s">
        <v>64</v>
      </c>
      <c r="AB511" t="s">
        <v>56</v>
      </c>
      <c r="AC511" t="s">
        <v>64</v>
      </c>
      <c r="AD511" t="s">
        <v>106</v>
      </c>
      <c r="AE511" t="s">
        <v>1703</v>
      </c>
      <c r="AF511" t="s">
        <v>116</v>
      </c>
      <c r="AG511" t="s">
        <v>271</v>
      </c>
      <c r="AH511" t="s">
        <v>69</v>
      </c>
      <c r="AI511" t="s">
        <v>70</v>
      </c>
      <c r="AJ511" t="s">
        <v>1025</v>
      </c>
      <c r="AK511" t="s">
        <v>72</v>
      </c>
      <c r="AL511" t="s">
        <v>73</v>
      </c>
      <c r="AM511" t="s">
        <v>150</v>
      </c>
      <c r="AN511" t="s">
        <v>173</v>
      </c>
      <c r="AO511" t="s">
        <v>118</v>
      </c>
      <c r="AP511" t="s">
        <v>188</v>
      </c>
      <c r="AQ511" t="s">
        <v>103</v>
      </c>
      <c r="AR511" t="s">
        <v>104</v>
      </c>
      <c r="AS511" t="s">
        <v>160</v>
      </c>
      <c r="AT511" t="s">
        <v>256</v>
      </c>
      <c r="AU511" t="s">
        <v>174</v>
      </c>
      <c r="AV511" t="s">
        <v>230</v>
      </c>
      <c r="AW511" t="s">
        <v>145</v>
      </c>
      <c r="AX511" t="s">
        <v>417</v>
      </c>
      <c r="AY511" t="s">
        <v>3214</v>
      </c>
    </row>
    <row r="512" spans="1:51" hidden="1" x14ac:dyDescent="0.3">
      <c r="A512" t="s">
        <v>3215</v>
      </c>
      <c r="B512" t="s">
        <v>3216</v>
      </c>
      <c r="C512" s="1" t="str">
        <f t="shared" si="71"/>
        <v>21:0868</v>
      </c>
      <c r="D512" s="1" t="str">
        <f t="shared" ref="D512:D524" si="84">HYPERLINK("http://geochem.nrcan.gc.ca/cdogs/content/svy/svy210245_e.htm", "21:0245")</f>
        <v>21:0245</v>
      </c>
      <c r="E512" t="s">
        <v>3217</v>
      </c>
      <c r="F512" t="s">
        <v>3218</v>
      </c>
      <c r="H512">
        <v>76.0414356</v>
      </c>
      <c r="I512">
        <v>-98.4952179</v>
      </c>
      <c r="J512" s="1" t="str">
        <f t="shared" ref="J512:J524" si="85">HYPERLINK("http://geochem.nrcan.gc.ca/cdogs/content/kwd/kwd020030_e.htm", "NGR bulk stream sediment")</f>
        <v>NGR bulk stream sediment</v>
      </c>
      <c r="K512" s="1" t="str">
        <f t="shared" ref="K512:K524" si="86">HYPERLINK("http://geochem.nrcan.gc.ca/cdogs/content/kwd/kwd080098_e.htm", "-230 mesh (63 µm) (Bathurst Is., 1996)")</f>
        <v>-230 mesh (63 µm) (Bathurst Is., 1996)</v>
      </c>
      <c r="L512">
        <v>28</v>
      </c>
      <c r="M512" t="s">
        <v>1492</v>
      </c>
      <c r="N512">
        <v>511</v>
      </c>
      <c r="O512">
        <v>1</v>
      </c>
      <c r="P512" t="s">
        <v>89</v>
      </c>
      <c r="Q512" t="s">
        <v>56</v>
      </c>
      <c r="R512" t="s">
        <v>145</v>
      </c>
      <c r="S512" t="s">
        <v>1908</v>
      </c>
      <c r="T512" t="s">
        <v>123</v>
      </c>
      <c r="U512" t="s">
        <v>63</v>
      </c>
      <c r="V512" t="s">
        <v>76</v>
      </c>
      <c r="W512" t="s">
        <v>80</v>
      </c>
      <c r="X512" t="s">
        <v>64</v>
      </c>
      <c r="Y512" t="s">
        <v>2471</v>
      </c>
      <c r="Z512" t="s">
        <v>118</v>
      </c>
      <c r="AA512" t="s">
        <v>64</v>
      </c>
      <c r="AB512" t="s">
        <v>56</v>
      </c>
      <c r="AC512" t="s">
        <v>60</v>
      </c>
      <c r="AD512" t="s">
        <v>778</v>
      </c>
      <c r="AE512" t="s">
        <v>143</v>
      </c>
      <c r="AF512" t="s">
        <v>204</v>
      </c>
      <c r="AG512" t="s">
        <v>167</v>
      </c>
      <c r="AH512" t="s">
        <v>126</v>
      </c>
      <c r="AI512" t="s">
        <v>70</v>
      </c>
      <c r="AJ512" t="s">
        <v>1435</v>
      </c>
      <c r="AK512" t="s">
        <v>72</v>
      </c>
      <c r="AL512" t="s">
        <v>73</v>
      </c>
      <c r="AM512" t="s">
        <v>123</v>
      </c>
      <c r="AN512" t="s">
        <v>81</v>
      </c>
      <c r="AO512" t="s">
        <v>64</v>
      </c>
      <c r="AP512" t="s">
        <v>369</v>
      </c>
      <c r="AQ512" t="s">
        <v>99</v>
      </c>
      <c r="AR512" t="s">
        <v>103</v>
      </c>
      <c r="AS512" t="s">
        <v>113</v>
      </c>
      <c r="AT512" t="s">
        <v>327</v>
      </c>
      <c r="AU512" t="s">
        <v>175</v>
      </c>
      <c r="AV512" t="s">
        <v>73</v>
      </c>
      <c r="AW512" t="s">
        <v>130</v>
      </c>
      <c r="AX512" t="s">
        <v>165</v>
      </c>
      <c r="AY512" t="s">
        <v>3219</v>
      </c>
    </row>
    <row r="513" spans="1:51" hidden="1" x14ac:dyDescent="0.3">
      <c r="A513" t="s">
        <v>3220</v>
      </c>
      <c r="B513" t="s">
        <v>3221</v>
      </c>
      <c r="C513" s="1" t="str">
        <f t="shared" si="71"/>
        <v>21:0868</v>
      </c>
      <c r="D513" s="1" t="str">
        <f t="shared" si="84"/>
        <v>21:0245</v>
      </c>
      <c r="E513" t="s">
        <v>3222</v>
      </c>
      <c r="F513" t="s">
        <v>3223</v>
      </c>
      <c r="H513">
        <v>76.020209699999995</v>
      </c>
      <c r="I513">
        <v>-98.428587300000004</v>
      </c>
      <c r="J513" s="1" t="str">
        <f t="shared" si="85"/>
        <v>NGR bulk stream sediment</v>
      </c>
      <c r="K513" s="1" t="str">
        <f t="shared" si="86"/>
        <v>-230 mesh (63 µm) (Bathurst Is., 1996)</v>
      </c>
      <c r="L513">
        <v>28</v>
      </c>
      <c r="M513" t="s">
        <v>1498</v>
      </c>
      <c r="N513">
        <v>512</v>
      </c>
      <c r="O513">
        <v>1</v>
      </c>
      <c r="P513" t="s">
        <v>89</v>
      </c>
      <c r="Q513" t="s">
        <v>56</v>
      </c>
      <c r="R513" t="s">
        <v>82</v>
      </c>
      <c r="S513" t="s">
        <v>917</v>
      </c>
      <c r="T513" t="s">
        <v>140</v>
      </c>
      <c r="U513" t="s">
        <v>76</v>
      </c>
      <c r="V513" t="s">
        <v>94</v>
      </c>
      <c r="W513" t="s">
        <v>524</v>
      </c>
      <c r="X513" t="s">
        <v>60</v>
      </c>
      <c r="Y513" t="s">
        <v>3224</v>
      </c>
      <c r="Z513" t="s">
        <v>94</v>
      </c>
      <c r="AA513" t="s">
        <v>64</v>
      </c>
      <c r="AB513" t="s">
        <v>56</v>
      </c>
      <c r="AC513" t="s">
        <v>60</v>
      </c>
      <c r="AD513" t="s">
        <v>850</v>
      </c>
      <c r="AE513" t="s">
        <v>143</v>
      </c>
      <c r="AF513" t="s">
        <v>393</v>
      </c>
      <c r="AG513" t="s">
        <v>81</v>
      </c>
      <c r="AH513" t="s">
        <v>100</v>
      </c>
      <c r="AI513" t="s">
        <v>70</v>
      </c>
      <c r="AJ513" t="s">
        <v>1435</v>
      </c>
      <c r="AK513" t="s">
        <v>72</v>
      </c>
      <c r="AL513" t="s">
        <v>73</v>
      </c>
      <c r="AM513" t="s">
        <v>94</v>
      </c>
      <c r="AN513" t="s">
        <v>435</v>
      </c>
      <c r="AO513" t="s">
        <v>64</v>
      </c>
      <c r="AP513" t="s">
        <v>202</v>
      </c>
      <c r="AQ513" t="s">
        <v>124</v>
      </c>
      <c r="AR513" t="s">
        <v>325</v>
      </c>
      <c r="AS513" t="s">
        <v>69</v>
      </c>
      <c r="AT513" t="s">
        <v>592</v>
      </c>
      <c r="AU513" t="s">
        <v>174</v>
      </c>
      <c r="AV513" t="s">
        <v>152</v>
      </c>
      <c r="AW513" t="s">
        <v>327</v>
      </c>
      <c r="AX513" t="s">
        <v>811</v>
      </c>
      <c r="AY513" t="s">
        <v>3004</v>
      </c>
    </row>
    <row r="514" spans="1:51" hidden="1" x14ac:dyDescent="0.3">
      <c r="A514" t="s">
        <v>3225</v>
      </c>
      <c r="B514" t="s">
        <v>3226</v>
      </c>
      <c r="C514" s="1" t="str">
        <f t="shared" ref="C514:C577" si="87">HYPERLINK("http://geochem.nrcan.gc.ca/cdogs/content/bdl/bdl210868_e.htm", "21:0868")</f>
        <v>21:0868</v>
      </c>
      <c r="D514" s="1" t="str">
        <f t="shared" si="84"/>
        <v>21:0245</v>
      </c>
      <c r="E514" t="s">
        <v>3227</v>
      </c>
      <c r="F514" t="s">
        <v>3228</v>
      </c>
      <c r="H514">
        <v>76.0421233</v>
      </c>
      <c r="I514">
        <v>-98.384587300000007</v>
      </c>
      <c r="J514" s="1" t="str">
        <f t="shared" si="85"/>
        <v>NGR bulk stream sediment</v>
      </c>
      <c r="K514" s="1" t="str">
        <f t="shared" si="86"/>
        <v>-230 mesh (63 µm) (Bathurst Is., 1996)</v>
      </c>
      <c r="L514">
        <v>28</v>
      </c>
      <c r="M514" t="s">
        <v>1504</v>
      </c>
      <c r="N514">
        <v>513</v>
      </c>
      <c r="O514">
        <v>1</v>
      </c>
      <c r="P514" t="s">
        <v>89</v>
      </c>
      <c r="Q514" t="s">
        <v>56</v>
      </c>
      <c r="R514" t="s">
        <v>275</v>
      </c>
      <c r="S514" t="s">
        <v>201</v>
      </c>
      <c r="T514" t="s">
        <v>475</v>
      </c>
      <c r="U514" t="s">
        <v>91</v>
      </c>
      <c r="V514" t="s">
        <v>94</v>
      </c>
      <c r="W514" t="s">
        <v>324</v>
      </c>
      <c r="X514" t="s">
        <v>60</v>
      </c>
      <c r="Y514" t="s">
        <v>871</v>
      </c>
      <c r="Z514" t="s">
        <v>254</v>
      </c>
      <c r="AA514" t="s">
        <v>64</v>
      </c>
      <c r="AB514" t="s">
        <v>56</v>
      </c>
      <c r="AC514" t="s">
        <v>64</v>
      </c>
      <c r="AD514" t="s">
        <v>405</v>
      </c>
      <c r="AE514" t="s">
        <v>143</v>
      </c>
      <c r="AF514" t="s">
        <v>97</v>
      </c>
      <c r="AG514" t="s">
        <v>258</v>
      </c>
      <c r="AH514" t="s">
        <v>238</v>
      </c>
      <c r="AI514" t="s">
        <v>70</v>
      </c>
      <c r="AJ514" t="s">
        <v>1435</v>
      </c>
      <c r="AK514" t="s">
        <v>72</v>
      </c>
      <c r="AL514" t="s">
        <v>73</v>
      </c>
      <c r="AM514" t="s">
        <v>381</v>
      </c>
      <c r="AN514" t="s">
        <v>592</v>
      </c>
      <c r="AO514" t="s">
        <v>64</v>
      </c>
      <c r="AP514" t="s">
        <v>772</v>
      </c>
      <c r="AQ514" t="s">
        <v>204</v>
      </c>
      <c r="AR514" t="s">
        <v>104</v>
      </c>
      <c r="AS514" t="s">
        <v>105</v>
      </c>
      <c r="AT514" t="s">
        <v>251</v>
      </c>
      <c r="AU514" t="s">
        <v>174</v>
      </c>
      <c r="AV514" t="s">
        <v>230</v>
      </c>
      <c r="AW514" t="s">
        <v>60</v>
      </c>
      <c r="AX514" t="s">
        <v>459</v>
      </c>
      <c r="AY514" t="s">
        <v>3229</v>
      </c>
    </row>
    <row r="515" spans="1:51" hidden="1" x14ac:dyDescent="0.3">
      <c r="A515" t="s">
        <v>3230</v>
      </c>
      <c r="B515" t="s">
        <v>3231</v>
      </c>
      <c r="C515" s="1" t="str">
        <f t="shared" si="87"/>
        <v>21:0868</v>
      </c>
      <c r="D515" s="1" t="str">
        <f t="shared" si="84"/>
        <v>21:0245</v>
      </c>
      <c r="E515" t="s">
        <v>545</v>
      </c>
      <c r="F515" t="s">
        <v>3232</v>
      </c>
      <c r="H515">
        <v>76.057206100000002</v>
      </c>
      <c r="I515">
        <v>-98.387801800000005</v>
      </c>
      <c r="J515" s="1" t="str">
        <f t="shared" si="85"/>
        <v>NGR bulk stream sediment</v>
      </c>
      <c r="K515" s="1" t="str">
        <f t="shared" si="86"/>
        <v>-230 mesh (63 µm) (Bathurst Is., 1996)</v>
      </c>
      <c r="L515">
        <v>28</v>
      </c>
      <c r="M515" t="s">
        <v>1511</v>
      </c>
      <c r="N515">
        <v>514</v>
      </c>
      <c r="O515">
        <v>1</v>
      </c>
      <c r="P515" t="s">
        <v>89</v>
      </c>
      <c r="Q515" t="s">
        <v>56</v>
      </c>
      <c r="R515" t="s">
        <v>169</v>
      </c>
      <c r="S515" t="s">
        <v>121</v>
      </c>
      <c r="T515" t="s">
        <v>207</v>
      </c>
      <c r="U515" t="s">
        <v>113</v>
      </c>
      <c r="V515" t="s">
        <v>76</v>
      </c>
      <c r="W515" t="s">
        <v>166</v>
      </c>
      <c r="X515" t="s">
        <v>64</v>
      </c>
      <c r="Y515" t="s">
        <v>630</v>
      </c>
      <c r="Z515" t="s">
        <v>124</v>
      </c>
      <c r="AA515" t="s">
        <v>64</v>
      </c>
      <c r="AB515" t="s">
        <v>56</v>
      </c>
      <c r="AC515" t="s">
        <v>91</v>
      </c>
      <c r="AD515" t="s">
        <v>154</v>
      </c>
      <c r="AE515" t="s">
        <v>143</v>
      </c>
      <c r="AF515" t="s">
        <v>325</v>
      </c>
      <c r="AG515" t="s">
        <v>152</v>
      </c>
      <c r="AH515" t="s">
        <v>147</v>
      </c>
      <c r="AI515" t="s">
        <v>70</v>
      </c>
      <c r="AJ515" t="s">
        <v>1435</v>
      </c>
      <c r="AK515" t="s">
        <v>72</v>
      </c>
      <c r="AL515" t="s">
        <v>73</v>
      </c>
      <c r="AM515" t="s">
        <v>150</v>
      </c>
      <c r="AN515" t="s">
        <v>358</v>
      </c>
      <c r="AO515" t="s">
        <v>64</v>
      </c>
      <c r="AP515" t="s">
        <v>244</v>
      </c>
      <c r="AQ515" t="s">
        <v>356</v>
      </c>
      <c r="AR515" t="s">
        <v>312</v>
      </c>
      <c r="AS515" t="s">
        <v>105</v>
      </c>
      <c r="AT515" t="s">
        <v>147</v>
      </c>
      <c r="AU515" t="s">
        <v>230</v>
      </c>
      <c r="AV515" t="s">
        <v>73</v>
      </c>
      <c r="AW515" t="s">
        <v>580</v>
      </c>
      <c r="AX515" t="s">
        <v>950</v>
      </c>
      <c r="AY515" t="s">
        <v>3233</v>
      </c>
    </row>
    <row r="516" spans="1:51" hidden="1" x14ac:dyDescent="0.3">
      <c r="A516" t="s">
        <v>3234</v>
      </c>
      <c r="B516" t="s">
        <v>3235</v>
      </c>
      <c r="C516" s="1" t="str">
        <f t="shared" si="87"/>
        <v>21:0868</v>
      </c>
      <c r="D516" s="1" t="str">
        <f t="shared" si="84"/>
        <v>21:0245</v>
      </c>
      <c r="E516" t="s">
        <v>553</v>
      </c>
      <c r="F516" t="s">
        <v>3236</v>
      </c>
      <c r="H516">
        <v>76.0856469</v>
      </c>
      <c r="I516">
        <v>-98.207412300000001</v>
      </c>
      <c r="J516" s="1" t="str">
        <f t="shared" si="85"/>
        <v>NGR bulk stream sediment</v>
      </c>
      <c r="K516" s="1" t="str">
        <f t="shared" si="86"/>
        <v>-230 mesh (63 µm) (Bathurst Is., 1996)</v>
      </c>
      <c r="L516">
        <v>28</v>
      </c>
      <c r="M516" t="s">
        <v>1518</v>
      </c>
      <c r="N516">
        <v>515</v>
      </c>
      <c r="O516">
        <v>1</v>
      </c>
      <c r="P516" t="s">
        <v>89</v>
      </c>
      <c r="Q516" t="s">
        <v>56</v>
      </c>
      <c r="R516" t="s">
        <v>147</v>
      </c>
      <c r="S516" t="s">
        <v>738</v>
      </c>
      <c r="T516" t="s">
        <v>68</v>
      </c>
      <c r="U516" t="s">
        <v>113</v>
      </c>
      <c r="V516" t="s">
        <v>94</v>
      </c>
      <c r="W516" t="s">
        <v>209</v>
      </c>
      <c r="X516" t="s">
        <v>64</v>
      </c>
      <c r="Y516" t="s">
        <v>977</v>
      </c>
      <c r="Z516" t="s">
        <v>160</v>
      </c>
      <c r="AA516" t="s">
        <v>64</v>
      </c>
      <c r="AB516" t="s">
        <v>56</v>
      </c>
      <c r="AC516" t="s">
        <v>64</v>
      </c>
      <c r="AD516" t="s">
        <v>583</v>
      </c>
      <c r="AE516" t="s">
        <v>3237</v>
      </c>
      <c r="AF516" t="s">
        <v>311</v>
      </c>
      <c r="AG516" t="s">
        <v>174</v>
      </c>
      <c r="AH516" t="s">
        <v>169</v>
      </c>
      <c r="AI516" t="s">
        <v>70</v>
      </c>
      <c r="AJ516" t="s">
        <v>1435</v>
      </c>
      <c r="AK516" t="s">
        <v>72</v>
      </c>
      <c r="AL516" t="s">
        <v>73</v>
      </c>
      <c r="AM516" t="s">
        <v>211</v>
      </c>
      <c r="AN516" t="s">
        <v>225</v>
      </c>
      <c r="AO516" t="s">
        <v>64</v>
      </c>
      <c r="AP516" t="s">
        <v>414</v>
      </c>
      <c r="AQ516" t="s">
        <v>357</v>
      </c>
      <c r="AR516" t="s">
        <v>289</v>
      </c>
      <c r="AS516" t="s">
        <v>149</v>
      </c>
      <c r="AT516" t="s">
        <v>592</v>
      </c>
      <c r="AU516" t="s">
        <v>174</v>
      </c>
      <c r="AV516" t="s">
        <v>73</v>
      </c>
      <c r="AW516" t="s">
        <v>153</v>
      </c>
      <c r="AX516" t="s">
        <v>177</v>
      </c>
      <c r="AY516" t="s">
        <v>3238</v>
      </c>
    </row>
    <row r="517" spans="1:51" hidden="1" x14ac:dyDescent="0.3">
      <c r="A517" t="s">
        <v>3239</v>
      </c>
      <c r="B517" t="s">
        <v>3240</v>
      </c>
      <c r="C517" s="1" t="str">
        <f t="shared" si="87"/>
        <v>21:0868</v>
      </c>
      <c r="D517" s="1" t="str">
        <f t="shared" si="84"/>
        <v>21:0245</v>
      </c>
      <c r="E517" t="s">
        <v>3241</v>
      </c>
      <c r="F517" t="s">
        <v>3242</v>
      </c>
      <c r="H517">
        <v>76.081903100000005</v>
      </c>
      <c r="I517">
        <v>-98.205423699999997</v>
      </c>
      <c r="J517" s="1" t="str">
        <f t="shared" si="85"/>
        <v>NGR bulk stream sediment</v>
      </c>
      <c r="K517" s="1" t="str">
        <f t="shared" si="86"/>
        <v>-230 mesh (63 µm) (Bathurst Is., 1996)</v>
      </c>
      <c r="L517">
        <v>28</v>
      </c>
      <c r="M517" t="s">
        <v>1524</v>
      </c>
      <c r="N517">
        <v>516</v>
      </c>
      <c r="O517">
        <v>1</v>
      </c>
      <c r="P517" t="s">
        <v>89</v>
      </c>
      <c r="Q517" t="s">
        <v>56</v>
      </c>
      <c r="R517" t="s">
        <v>313</v>
      </c>
      <c r="S517" t="s">
        <v>161</v>
      </c>
      <c r="T517" t="s">
        <v>357</v>
      </c>
      <c r="U517" t="s">
        <v>94</v>
      </c>
      <c r="V517" t="s">
        <v>94</v>
      </c>
      <c r="W517" t="s">
        <v>67</v>
      </c>
      <c r="X517" t="s">
        <v>60</v>
      </c>
      <c r="Y517" t="s">
        <v>3243</v>
      </c>
      <c r="Z517" t="s">
        <v>113</v>
      </c>
      <c r="AA517" t="s">
        <v>64</v>
      </c>
      <c r="AB517" t="s">
        <v>56</v>
      </c>
      <c r="AC517" t="s">
        <v>60</v>
      </c>
      <c r="AD517" t="s">
        <v>339</v>
      </c>
      <c r="AE517" t="s">
        <v>143</v>
      </c>
      <c r="AF517" t="s">
        <v>370</v>
      </c>
      <c r="AG517" t="s">
        <v>174</v>
      </c>
      <c r="AH517" t="s">
        <v>94</v>
      </c>
      <c r="AI517" t="s">
        <v>70</v>
      </c>
      <c r="AJ517" t="s">
        <v>1435</v>
      </c>
      <c r="AK517" t="s">
        <v>72</v>
      </c>
      <c r="AL517" t="s">
        <v>73</v>
      </c>
      <c r="AM517" t="s">
        <v>131</v>
      </c>
      <c r="AN517" t="s">
        <v>151</v>
      </c>
      <c r="AO517" t="s">
        <v>64</v>
      </c>
      <c r="AP517" t="s">
        <v>337</v>
      </c>
      <c r="AQ517" t="s">
        <v>103</v>
      </c>
      <c r="AR517" t="s">
        <v>114</v>
      </c>
      <c r="AS517" t="s">
        <v>99</v>
      </c>
      <c r="AT517" t="s">
        <v>101</v>
      </c>
      <c r="AU517" t="s">
        <v>174</v>
      </c>
      <c r="AV517" t="s">
        <v>175</v>
      </c>
      <c r="AW517" t="s">
        <v>327</v>
      </c>
      <c r="AX517" t="s">
        <v>531</v>
      </c>
      <c r="AY517" t="s">
        <v>3244</v>
      </c>
    </row>
    <row r="518" spans="1:51" hidden="1" x14ac:dyDescent="0.3">
      <c r="A518" t="s">
        <v>3245</v>
      </c>
      <c r="B518" t="s">
        <v>3246</v>
      </c>
      <c r="C518" s="1" t="str">
        <f t="shared" si="87"/>
        <v>21:0868</v>
      </c>
      <c r="D518" s="1" t="str">
        <f t="shared" si="84"/>
        <v>21:0245</v>
      </c>
      <c r="E518" t="s">
        <v>3247</v>
      </c>
      <c r="F518" t="s">
        <v>3248</v>
      </c>
      <c r="H518">
        <v>76.085032900000002</v>
      </c>
      <c r="I518">
        <v>-98.184162200000003</v>
      </c>
      <c r="J518" s="1" t="str">
        <f t="shared" si="85"/>
        <v>NGR bulk stream sediment</v>
      </c>
      <c r="K518" s="1" t="str">
        <f t="shared" si="86"/>
        <v>-230 mesh (63 µm) (Bathurst Is., 1996)</v>
      </c>
      <c r="L518">
        <v>28</v>
      </c>
      <c r="M518" t="s">
        <v>1537</v>
      </c>
      <c r="N518">
        <v>517</v>
      </c>
      <c r="O518">
        <v>1</v>
      </c>
      <c r="P518" t="s">
        <v>89</v>
      </c>
      <c r="Q518" t="s">
        <v>56</v>
      </c>
      <c r="R518" t="s">
        <v>146</v>
      </c>
      <c r="S518" t="s">
        <v>1037</v>
      </c>
      <c r="T518" t="s">
        <v>173</v>
      </c>
      <c r="U518" t="s">
        <v>113</v>
      </c>
      <c r="V518" t="s">
        <v>118</v>
      </c>
      <c r="W518" t="s">
        <v>61</v>
      </c>
      <c r="X518" t="s">
        <v>60</v>
      </c>
      <c r="Y518" t="s">
        <v>733</v>
      </c>
      <c r="Z518" t="s">
        <v>99</v>
      </c>
      <c r="AA518" t="s">
        <v>64</v>
      </c>
      <c r="AB518" t="s">
        <v>56</v>
      </c>
      <c r="AC518" t="s">
        <v>60</v>
      </c>
      <c r="AD518" t="s">
        <v>583</v>
      </c>
      <c r="AE518" t="s">
        <v>143</v>
      </c>
      <c r="AF518" t="s">
        <v>59</v>
      </c>
      <c r="AG518" t="s">
        <v>130</v>
      </c>
      <c r="AH518" t="s">
        <v>328</v>
      </c>
      <c r="AI518" t="s">
        <v>70</v>
      </c>
      <c r="AJ518" t="s">
        <v>1435</v>
      </c>
      <c r="AK518" t="s">
        <v>72</v>
      </c>
      <c r="AL518" t="s">
        <v>73</v>
      </c>
      <c r="AM518" t="s">
        <v>428</v>
      </c>
      <c r="AN518" t="s">
        <v>176</v>
      </c>
      <c r="AO518" t="s">
        <v>64</v>
      </c>
      <c r="AP518" t="s">
        <v>369</v>
      </c>
      <c r="AQ518" t="s">
        <v>171</v>
      </c>
      <c r="AR518" t="s">
        <v>399</v>
      </c>
      <c r="AS518" t="s">
        <v>149</v>
      </c>
      <c r="AT518" t="s">
        <v>101</v>
      </c>
      <c r="AU518" t="s">
        <v>230</v>
      </c>
      <c r="AV518" t="s">
        <v>73</v>
      </c>
      <c r="AW518" t="s">
        <v>580</v>
      </c>
      <c r="AX518" t="s">
        <v>919</v>
      </c>
      <c r="AY518" t="s">
        <v>3249</v>
      </c>
    </row>
    <row r="519" spans="1:51" hidden="1" x14ac:dyDescent="0.3">
      <c r="A519" t="s">
        <v>3250</v>
      </c>
      <c r="B519" t="s">
        <v>3251</v>
      </c>
      <c r="C519" s="1" t="str">
        <f t="shared" si="87"/>
        <v>21:0868</v>
      </c>
      <c r="D519" s="1" t="str">
        <f t="shared" si="84"/>
        <v>21:0245</v>
      </c>
      <c r="E519" t="s">
        <v>3252</v>
      </c>
      <c r="F519" t="s">
        <v>3253</v>
      </c>
      <c r="H519">
        <v>76.074571500000005</v>
      </c>
      <c r="I519">
        <v>-98.167563599999994</v>
      </c>
      <c r="J519" s="1" t="str">
        <f t="shared" si="85"/>
        <v>NGR bulk stream sediment</v>
      </c>
      <c r="K519" s="1" t="str">
        <f t="shared" si="86"/>
        <v>-230 mesh (63 µm) (Bathurst Is., 1996)</v>
      </c>
      <c r="L519">
        <v>28</v>
      </c>
      <c r="M519" t="s">
        <v>1543</v>
      </c>
      <c r="N519">
        <v>518</v>
      </c>
      <c r="O519">
        <v>1</v>
      </c>
      <c r="P519" t="s">
        <v>60</v>
      </c>
      <c r="Q519" t="s">
        <v>56</v>
      </c>
      <c r="R519" t="s">
        <v>403</v>
      </c>
      <c r="S519" t="s">
        <v>1288</v>
      </c>
      <c r="T519" t="s">
        <v>118</v>
      </c>
      <c r="U519" t="s">
        <v>118</v>
      </c>
      <c r="V519" t="s">
        <v>118</v>
      </c>
      <c r="W519" t="s">
        <v>357</v>
      </c>
      <c r="X519" t="s">
        <v>271</v>
      </c>
      <c r="Y519" t="s">
        <v>426</v>
      </c>
      <c r="Z519" t="s">
        <v>118</v>
      </c>
      <c r="AA519" t="s">
        <v>64</v>
      </c>
      <c r="AB519" t="s">
        <v>56</v>
      </c>
      <c r="AC519" t="s">
        <v>64</v>
      </c>
      <c r="AD519" t="s">
        <v>297</v>
      </c>
      <c r="AE519" t="s">
        <v>143</v>
      </c>
      <c r="AF519" t="s">
        <v>311</v>
      </c>
      <c r="AG519" t="s">
        <v>175</v>
      </c>
      <c r="AH519" t="s">
        <v>123</v>
      </c>
      <c r="AI519" t="s">
        <v>70</v>
      </c>
      <c r="AJ519" t="s">
        <v>1435</v>
      </c>
      <c r="AK519" t="s">
        <v>72</v>
      </c>
      <c r="AL519" t="s">
        <v>175</v>
      </c>
      <c r="AM519" t="s">
        <v>265</v>
      </c>
      <c r="AN519" t="s">
        <v>174</v>
      </c>
      <c r="AO519" t="s">
        <v>64</v>
      </c>
      <c r="AP519" t="s">
        <v>369</v>
      </c>
      <c r="AQ519" t="s">
        <v>163</v>
      </c>
      <c r="AR519" t="s">
        <v>311</v>
      </c>
      <c r="AS519" t="s">
        <v>254</v>
      </c>
      <c r="AT519" t="s">
        <v>176</v>
      </c>
      <c r="AU519" t="s">
        <v>175</v>
      </c>
      <c r="AV519" t="s">
        <v>73</v>
      </c>
      <c r="AW519" t="s">
        <v>81</v>
      </c>
      <c r="AX519" t="s">
        <v>566</v>
      </c>
      <c r="AY519" t="s">
        <v>3254</v>
      </c>
    </row>
    <row r="520" spans="1:51" hidden="1" x14ac:dyDescent="0.3">
      <c r="A520" t="s">
        <v>3255</v>
      </c>
      <c r="B520" t="s">
        <v>3256</v>
      </c>
      <c r="C520" s="1" t="str">
        <f t="shared" si="87"/>
        <v>21:0868</v>
      </c>
      <c r="D520" s="1" t="str">
        <f t="shared" si="84"/>
        <v>21:0245</v>
      </c>
      <c r="E520" t="s">
        <v>3257</v>
      </c>
      <c r="F520" t="s">
        <v>3258</v>
      </c>
      <c r="H520">
        <v>76.073173600000004</v>
      </c>
      <c r="I520">
        <v>-98.1493684</v>
      </c>
      <c r="J520" s="1" t="str">
        <f t="shared" si="85"/>
        <v>NGR bulk stream sediment</v>
      </c>
      <c r="K520" s="1" t="str">
        <f t="shared" si="86"/>
        <v>-230 mesh (63 µm) (Bathurst Is., 1996)</v>
      </c>
      <c r="L520">
        <v>28</v>
      </c>
      <c r="M520" t="s">
        <v>1549</v>
      </c>
      <c r="N520">
        <v>519</v>
      </c>
      <c r="O520">
        <v>1</v>
      </c>
      <c r="P520" t="s">
        <v>89</v>
      </c>
      <c r="Q520" t="s">
        <v>56</v>
      </c>
      <c r="R520" t="s">
        <v>299</v>
      </c>
      <c r="S520" t="s">
        <v>404</v>
      </c>
      <c r="T520" t="s">
        <v>299</v>
      </c>
      <c r="U520" t="s">
        <v>185</v>
      </c>
      <c r="V520" t="s">
        <v>76</v>
      </c>
      <c r="W520" t="s">
        <v>160</v>
      </c>
      <c r="X520" t="s">
        <v>64</v>
      </c>
      <c r="Y520" t="s">
        <v>728</v>
      </c>
      <c r="Z520" t="s">
        <v>94</v>
      </c>
      <c r="AA520" t="s">
        <v>64</v>
      </c>
      <c r="AB520" t="s">
        <v>56</v>
      </c>
      <c r="AC520" t="s">
        <v>64</v>
      </c>
      <c r="AD520" t="s">
        <v>793</v>
      </c>
      <c r="AE520" t="s">
        <v>143</v>
      </c>
      <c r="AF520" t="s">
        <v>149</v>
      </c>
      <c r="AG520" t="s">
        <v>479</v>
      </c>
      <c r="AH520" t="s">
        <v>125</v>
      </c>
      <c r="AI520" t="s">
        <v>70</v>
      </c>
      <c r="AJ520" t="s">
        <v>1435</v>
      </c>
      <c r="AK520" t="s">
        <v>72</v>
      </c>
      <c r="AL520" t="s">
        <v>230</v>
      </c>
      <c r="AM520" t="s">
        <v>358</v>
      </c>
      <c r="AN520" t="s">
        <v>174</v>
      </c>
      <c r="AO520" t="s">
        <v>64</v>
      </c>
      <c r="AP520" t="s">
        <v>369</v>
      </c>
      <c r="AQ520" t="s">
        <v>254</v>
      </c>
      <c r="AR520" t="s">
        <v>171</v>
      </c>
      <c r="AS520" t="s">
        <v>63</v>
      </c>
      <c r="AT520" t="s">
        <v>212</v>
      </c>
      <c r="AU520" t="s">
        <v>479</v>
      </c>
      <c r="AV520" t="s">
        <v>73</v>
      </c>
      <c r="AW520" t="s">
        <v>271</v>
      </c>
      <c r="AX520" t="s">
        <v>746</v>
      </c>
      <c r="AY520" t="s">
        <v>3259</v>
      </c>
    </row>
    <row r="521" spans="1:51" hidden="1" x14ac:dyDescent="0.3">
      <c r="A521" t="s">
        <v>3260</v>
      </c>
      <c r="B521" t="s">
        <v>3261</v>
      </c>
      <c r="C521" s="1" t="str">
        <f t="shared" si="87"/>
        <v>21:0868</v>
      </c>
      <c r="D521" s="1" t="str">
        <f t="shared" si="84"/>
        <v>21:0245</v>
      </c>
      <c r="E521" t="s">
        <v>3262</v>
      </c>
      <c r="F521" t="s">
        <v>3263</v>
      </c>
      <c r="H521">
        <v>76.073241899999999</v>
      </c>
      <c r="I521">
        <v>-98.130528600000005</v>
      </c>
      <c r="J521" s="1" t="str">
        <f t="shared" si="85"/>
        <v>NGR bulk stream sediment</v>
      </c>
      <c r="K521" s="1" t="str">
        <f t="shared" si="86"/>
        <v>-230 mesh (63 µm) (Bathurst Is., 1996)</v>
      </c>
      <c r="L521">
        <v>28</v>
      </c>
      <c r="M521" t="s">
        <v>1557</v>
      </c>
      <c r="N521">
        <v>520</v>
      </c>
      <c r="O521">
        <v>1</v>
      </c>
      <c r="P521" t="s">
        <v>89</v>
      </c>
      <c r="Q521" t="s">
        <v>56</v>
      </c>
      <c r="R521" t="s">
        <v>146</v>
      </c>
      <c r="S521" t="s">
        <v>1036</v>
      </c>
      <c r="T521" t="s">
        <v>313</v>
      </c>
      <c r="U521" t="s">
        <v>94</v>
      </c>
      <c r="V521" t="s">
        <v>76</v>
      </c>
      <c r="W521" t="s">
        <v>414</v>
      </c>
      <c r="X521" t="s">
        <v>64</v>
      </c>
      <c r="Y521" t="s">
        <v>2208</v>
      </c>
      <c r="Z521" t="s">
        <v>274</v>
      </c>
      <c r="AA521" t="s">
        <v>64</v>
      </c>
      <c r="AB521" t="s">
        <v>56</v>
      </c>
      <c r="AC521" t="s">
        <v>64</v>
      </c>
      <c r="AD521" t="s">
        <v>165</v>
      </c>
      <c r="AE521" t="s">
        <v>143</v>
      </c>
      <c r="AF521" t="s">
        <v>357</v>
      </c>
      <c r="AG521" t="s">
        <v>175</v>
      </c>
      <c r="AH521" t="s">
        <v>147</v>
      </c>
      <c r="AI521" t="s">
        <v>70</v>
      </c>
      <c r="AJ521" t="s">
        <v>1435</v>
      </c>
      <c r="AK521" t="s">
        <v>72</v>
      </c>
      <c r="AL521" t="s">
        <v>130</v>
      </c>
      <c r="AM521" t="s">
        <v>368</v>
      </c>
      <c r="AN521" t="s">
        <v>327</v>
      </c>
      <c r="AO521" t="s">
        <v>64</v>
      </c>
      <c r="AP521" t="s">
        <v>67</v>
      </c>
      <c r="AQ521" t="s">
        <v>80</v>
      </c>
      <c r="AR521" t="s">
        <v>298</v>
      </c>
      <c r="AS521" t="s">
        <v>190</v>
      </c>
      <c r="AT521" t="s">
        <v>123</v>
      </c>
      <c r="AU521" t="s">
        <v>230</v>
      </c>
      <c r="AV521" t="s">
        <v>73</v>
      </c>
      <c r="AW521" t="s">
        <v>327</v>
      </c>
      <c r="AX521" t="s">
        <v>850</v>
      </c>
      <c r="AY521" t="s">
        <v>3264</v>
      </c>
    </row>
    <row r="522" spans="1:51" hidden="1" x14ac:dyDescent="0.3">
      <c r="A522" t="s">
        <v>3265</v>
      </c>
      <c r="B522" t="s">
        <v>3266</v>
      </c>
      <c r="C522" s="1" t="str">
        <f t="shared" si="87"/>
        <v>21:0868</v>
      </c>
      <c r="D522" s="1" t="str">
        <f t="shared" si="84"/>
        <v>21:0245</v>
      </c>
      <c r="E522" t="s">
        <v>596</v>
      </c>
      <c r="F522" t="s">
        <v>3267</v>
      </c>
      <c r="H522">
        <v>76.469685100000007</v>
      </c>
      <c r="I522">
        <v>-98.194933899999995</v>
      </c>
      <c r="J522" s="1" t="str">
        <f t="shared" si="85"/>
        <v>NGR bulk stream sediment</v>
      </c>
      <c r="K522" s="1" t="str">
        <f t="shared" si="86"/>
        <v>-230 mesh (63 µm) (Bathurst Is., 1996)</v>
      </c>
      <c r="L522">
        <v>29</v>
      </c>
      <c r="M522" t="s">
        <v>1432</v>
      </c>
      <c r="N522">
        <v>521</v>
      </c>
      <c r="O522">
        <v>7</v>
      </c>
      <c r="P522" t="s">
        <v>89</v>
      </c>
      <c r="Q522" t="s">
        <v>56</v>
      </c>
      <c r="R522" t="s">
        <v>313</v>
      </c>
      <c r="S522" t="s">
        <v>982</v>
      </c>
      <c r="T522" t="s">
        <v>100</v>
      </c>
      <c r="U522" t="s">
        <v>76</v>
      </c>
      <c r="V522" t="s">
        <v>118</v>
      </c>
      <c r="W522" t="s">
        <v>607</v>
      </c>
      <c r="X522" t="s">
        <v>271</v>
      </c>
      <c r="Y522" t="s">
        <v>255</v>
      </c>
      <c r="Z522" t="s">
        <v>118</v>
      </c>
      <c r="AA522" t="s">
        <v>64</v>
      </c>
      <c r="AB522" t="s">
        <v>56</v>
      </c>
      <c r="AC522" t="s">
        <v>271</v>
      </c>
      <c r="AD522" t="s">
        <v>451</v>
      </c>
      <c r="AE522" t="s">
        <v>143</v>
      </c>
      <c r="AF522" t="s">
        <v>223</v>
      </c>
      <c r="AG522" t="s">
        <v>488</v>
      </c>
      <c r="AH522" t="s">
        <v>93</v>
      </c>
      <c r="AI522" t="s">
        <v>70</v>
      </c>
      <c r="AJ522" t="s">
        <v>1435</v>
      </c>
      <c r="AK522" t="s">
        <v>72</v>
      </c>
      <c r="AL522" t="s">
        <v>152</v>
      </c>
      <c r="AM522" t="s">
        <v>238</v>
      </c>
      <c r="AN522" t="s">
        <v>126</v>
      </c>
      <c r="AO522" t="s">
        <v>64</v>
      </c>
      <c r="AP522" t="s">
        <v>1370</v>
      </c>
      <c r="AQ522" t="s">
        <v>140</v>
      </c>
      <c r="AR522" t="s">
        <v>325</v>
      </c>
      <c r="AS522" t="s">
        <v>99</v>
      </c>
      <c r="AT522" t="s">
        <v>126</v>
      </c>
      <c r="AU522" t="s">
        <v>230</v>
      </c>
      <c r="AV522" t="s">
        <v>73</v>
      </c>
      <c r="AW522" t="s">
        <v>153</v>
      </c>
      <c r="AX522" t="s">
        <v>167</v>
      </c>
      <c r="AY522" t="s">
        <v>3268</v>
      </c>
    </row>
    <row r="523" spans="1:51" hidden="1" x14ac:dyDescent="0.3">
      <c r="A523" t="s">
        <v>3269</v>
      </c>
      <c r="B523" t="s">
        <v>3270</v>
      </c>
      <c r="C523" s="1" t="str">
        <f t="shared" si="87"/>
        <v>21:0868</v>
      </c>
      <c r="D523" s="1" t="str">
        <f t="shared" si="84"/>
        <v>21:0245</v>
      </c>
      <c r="E523" t="s">
        <v>562</v>
      </c>
      <c r="F523" t="s">
        <v>3271</v>
      </c>
      <c r="H523">
        <v>76.102609000000001</v>
      </c>
      <c r="I523">
        <v>-98.254768999999996</v>
      </c>
      <c r="J523" s="1" t="str">
        <f t="shared" si="85"/>
        <v>NGR bulk stream sediment</v>
      </c>
      <c r="K523" s="1" t="str">
        <f t="shared" si="86"/>
        <v>-230 mesh (63 µm) (Bathurst Is., 1996)</v>
      </c>
      <c r="L523">
        <v>29</v>
      </c>
      <c r="M523" t="s">
        <v>1441</v>
      </c>
      <c r="N523">
        <v>522</v>
      </c>
      <c r="O523">
        <v>1</v>
      </c>
      <c r="P523" t="s">
        <v>89</v>
      </c>
      <c r="Q523" t="s">
        <v>56</v>
      </c>
      <c r="R523" t="s">
        <v>147</v>
      </c>
      <c r="S523" t="s">
        <v>1703</v>
      </c>
      <c r="T523" t="s">
        <v>91</v>
      </c>
      <c r="U523" t="s">
        <v>63</v>
      </c>
      <c r="V523" t="s">
        <v>76</v>
      </c>
      <c r="W523" t="s">
        <v>438</v>
      </c>
      <c r="X523" t="s">
        <v>64</v>
      </c>
      <c r="Y523" t="s">
        <v>255</v>
      </c>
      <c r="Z523" t="s">
        <v>105</v>
      </c>
      <c r="AA523" t="s">
        <v>64</v>
      </c>
      <c r="AB523" t="s">
        <v>56</v>
      </c>
      <c r="AC523" t="s">
        <v>60</v>
      </c>
      <c r="AD523" t="s">
        <v>353</v>
      </c>
      <c r="AE523" t="s">
        <v>367</v>
      </c>
      <c r="AF523" t="s">
        <v>105</v>
      </c>
      <c r="AG523" t="s">
        <v>230</v>
      </c>
      <c r="AH523" t="s">
        <v>118</v>
      </c>
      <c r="AI523" t="s">
        <v>70</v>
      </c>
      <c r="AJ523" t="s">
        <v>1435</v>
      </c>
      <c r="AK523" t="s">
        <v>72</v>
      </c>
      <c r="AL523" t="s">
        <v>73</v>
      </c>
      <c r="AM523" t="s">
        <v>63</v>
      </c>
      <c r="AN523" t="s">
        <v>212</v>
      </c>
      <c r="AO523" t="s">
        <v>64</v>
      </c>
      <c r="AP523" t="s">
        <v>289</v>
      </c>
      <c r="AQ523" t="s">
        <v>171</v>
      </c>
      <c r="AR523" t="s">
        <v>114</v>
      </c>
      <c r="AS523" t="s">
        <v>150</v>
      </c>
      <c r="AT523" t="s">
        <v>91</v>
      </c>
      <c r="AU523" t="s">
        <v>152</v>
      </c>
      <c r="AV523" t="s">
        <v>73</v>
      </c>
      <c r="AW523" t="s">
        <v>176</v>
      </c>
      <c r="AX523" t="s">
        <v>167</v>
      </c>
      <c r="AY523" t="s">
        <v>3272</v>
      </c>
    </row>
    <row r="524" spans="1:51" hidden="1" x14ac:dyDescent="0.3">
      <c r="A524" t="s">
        <v>3273</v>
      </c>
      <c r="B524" t="s">
        <v>3274</v>
      </c>
      <c r="C524" s="1" t="str">
        <f t="shared" si="87"/>
        <v>21:0868</v>
      </c>
      <c r="D524" s="1" t="str">
        <f t="shared" si="84"/>
        <v>21:0245</v>
      </c>
      <c r="E524" t="s">
        <v>3275</v>
      </c>
      <c r="F524" t="s">
        <v>3276</v>
      </c>
      <c r="H524">
        <v>76.096455399999996</v>
      </c>
      <c r="I524">
        <v>-98.250096099999993</v>
      </c>
      <c r="J524" s="1" t="str">
        <f t="shared" si="85"/>
        <v>NGR bulk stream sediment</v>
      </c>
      <c r="K524" s="1" t="str">
        <f t="shared" si="86"/>
        <v>-230 mesh (63 µm) (Bathurst Is., 1996)</v>
      </c>
      <c r="L524">
        <v>29</v>
      </c>
      <c r="M524" t="s">
        <v>1454</v>
      </c>
      <c r="N524">
        <v>523</v>
      </c>
      <c r="O524">
        <v>1</v>
      </c>
      <c r="P524" t="s">
        <v>89</v>
      </c>
      <c r="Q524" t="s">
        <v>56</v>
      </c>
      <c r="R524" t="s">
        <v>428</v>
      </c>
      <c r="S524" t="s">
        <v>1139</v>
      </c>
      <c r="T524" t="s">
        <v>1068</v>
      </c>
      <c r="U524" t="s">
        <v>63</v>
      </c>
      <c r="V524" t="s">
        <v>118</v>
      </c>
      <c r="W524" t="s">
        <v>172</v>
      </c>
      <c r="X524" t="s">
        <v>60</v>
      </c>
      <c r="Y524" t="s">
        <v>2224</v>
      </c>
      <c r="Z524" t="s">
        <v>76</v>
      </c>
      <c r="AA524" t="s">
        <v>64</v>
      </c>
      <c r="AB524" t="s">
        <v>56</v>
      </c>
      <c r="AC524" t="s">
        <v>64</v>
      </c>
      <c r="AD524" t="s">
        <v>584</v>
      </c>
      <c r="AE524" t="s">
        <v>143</v>
      </c>
      <c r="AF524" t="s">
        <v>324</v>
      </c>
      <c r="AG524" t="s">
        <v>230</v>
      </c>
      <c r="AH524" t="s">
        <v>74</v>
      </c>
      <c r="AI524" t="s">
        <v>70</v>
      </c>
      <c r="AJ524" t="s">
        <v>1025</v>
      </c>
      <c r="AK524" t="s">
        <v>72</v>
      </c>
      <c r="AL524" t="s">
        <v>73</v>
      </c>
      <c r="AM524" t="s">
        <v>313</v>
      </c>
      <c r="AN524" t="s">
        <v>488</v>
      </c>
      <c r="AO524" t="s">
        <v>64</v>
      </c>
      <c r="AP524" t="s">
        <v>503</v>
      </c>
      <c r="AQ524" t="s">
        <v>103</v>
      </c>
      <c r="AR524" t="s">
        <v>204</v>
      </c>
      <c r="AS524" t="s">
        <v>69</v>
      </c>
      <c r="AT524" t="s">
        <v>101</v>
      </c>
      <c r="AU524" t="s">
        <v>174</v>
      </c>
      <c r="AV524" t="s">
        <v>152</v>
      </c>
      <c r="AW524" t="s">
        <v>327</v>
      </c>
      <c r="AX524" t="s">
        <v>811</v>
      </c>
      <c r="AY524" t="s">
        <v>3277</v>
      </c>
    </row>
    <row r="525" spans="1:51" hidden="1" x14ac:dyDescent="0.3">
      <c r="A525" t="s">
        <v>3278</v>
      </c>
      <c r="B525" t="s">
        <v>3279</v>
      </c>
      <c r="C525" s="1" t="str">
        <f t="shared" si="87"/>
        <v>21:0868</v>
      </c>
      <c r="D525" s="1" t="str">
        <f>HYPERLINK("http://geochem.nrcan.gc.ca/cdogs/content/svy/svy_e.htm", "")</f>
        <v/>
      </c>
      <c r="G525" s="1" t="str">
        <f>HYPERLINK("http://geochem.nrcan.gc.ca/cdogs/content/cr_/cr_00262_e.htm", "262")</f>
        <v>262</v>
      </c>
      <c r="J525" t="s">
        <v>1529</v>
      </c>
      <c r="K525" t="s">
        <v>1530</v>
      </c>
      <c r="L525">
        <v>29</v>
      </c>
      <c r="M525" t="s">
        <v>1531</v>
      </c>
      <c r="N525">
        <v>524</v>
      </c>
      <c r="O525">
        <v>8</v>
      </c>
      <c r="P525" t="s">
        <v>89</v>
      </c>
      <c r="Q525" t="s">
        <v>56</v>
      </c>
      <c r="R525" t="s">
        <v>273</v>
      </c>
      <c r="S525" t="s">
        <v>1321</v>
      </c>
      <c r="T525" t="s">
        <v>73</v>
      </c>
      <c r="U525" t="s">
        <v>76</v>
      </c>
      <c r="V525" t="s">
        <v>772</v>
      </c>
      <c r="W525" t="s">
        <v>1157</v>
      </c>
      <c r="X525" t="s">
        <v>76</v>
      </c>
      <c r="Y525" t="s">
        <v>3280</v>
      </c>
      <c r="Z525" t="s">
        <v>91</v>
      </c>
      <c r="AA525" t="s">
        <v>64</v>
      </c>
      <c r="AB525" t="s">
        <v>56</v>
      </c>
      <c r="AC525" t="s">
        <v>60</v>
      </c>
      <c r="AD525" t="s">
        <v>722</v>
      </c>
      <c r="AE525" t="s">
        <v>121</v>
      </c>
      <c r="AF525" t="s">
        <v>438</v>
      </c>
      <c r="AG525" t="s">
        <v>126</v>
      </c>
      <c r="AH525" t="s">
        <v>160</v>
      </c>
      <c r="AI525" t="s">
        <v>70</v>
      </c>
      <c r="AJ525" t="s">
        <v>1025</v>
      </c>
      <c r="AK525" t="s">
        <v>72</v>
      </c>
      <c r="AL525" t="s">
        <v>212</v>
      </c>
      <c r="AM525" t="s">
        <v>190</v>
      </c>
      <c r="AN525" t="s">
        <v>173</v>
      </c>
      <c r="AO525" t="s">
        <v>118</v>
      </c>
      <c r="AP525" t="s">
        <v>343</v>
      </c>
      <c r="AQ525" t="s">
        <v>607</v>
      </c>
      <c r="AR525" t="s">
        <v>170</v>
      </c>
      <c r="AS525" t="s">
        <v>103</v>
      </c>
      <c r="AT525" t="s">
        <v>94</v>
      </c>
      <c r="AU525" t="s">
        <v>174</v>
      </c>
      <c r="AV525" t="s">
        <v>189</v>
      </c>
      <c r="AW525" t="s">
        <v>238</v>
      </c>
      <c r="AX525" t="s">
        <v>675</v>
      </c>
      <c r="AY525" t="s">
        <v>3281</v>
      </c>
    </row>
    <row r="526" spans="1:51" hidden="1" x14ac:dyDescent="0.3">
      <c r="A526" t="s">
        <v>3282</v>
      </c>
      <c r="B526" t="s">
        <v>3283</v>
      </c>
      <c r="C526" s="1" t="str">
        <f t="shared" si="87"/>
        <v>21:0868</v>
      </c>
      <c r="D526" s="1" t="str">
        <f t="shared" ref="D526:D555" si="88">HYPERLINK("http://geochem.nrcan.gc.ca/cdogs/content/svy/svy210245_e.htm", "21:0245")</f>
        <v>21:0245</v>
      </c>
      <c r="E526" t="s">
        <v>3284</v>
      </c>
      <c r="F526" t="s">
        <v>3285</v>
      </c>
      <c r="H526">
        <v>76.011644899999993</v>
      </c>
      <c r="I526">
        <v>-98.478036900000006</v>
      </c>
      <c r="J526" s="1" t="str">
        <f t="shared" ref="J526:J555" si="89">HYPERLINK("http://geochem.nrcan.gc.ca/cdogs/content/kwd/kwd020030_e.htm", "NGR bulk stream sediment")</f>
        <v>NGR bulk stream sediment</v>
      </c>
      <c r="K526" s="1" t="str">
        <f t="shared" ref="K526:K555" si="90">HYPERLINK("http://geochem.nrcan.gc.ca/cdogs/content/kwd/kwd080098_e.htm", "-230 mesh (63 µm) (Bathurst Is., 1996)")</f>
        <v>-230 mesh (63 µm) (Bathurst Is., 1996)</v>
      </c>
      <c r="L526">
        <v>29</v>
      </c>
      <c r="M526" t="s">
        <v>1460</v>
      </c>
      <c r="N526">
        <v>525</v>
      </c>
      <c r="O526">
        <v>1</v>
      </c>
      <c r="P526" t="s">
        <v>89</v>
      </c>
      <c r="Q526" t="s">
        <v>56</v>
      </c>
      <c r="R526" t="s">
        <v>300</v>
      </c>
      <c r="S526" t="s">
        <v>184</v>
      </c>
      <c r="T526" t="s">
        <v>325</v>
      </c>
      <c r="U526" t="s">
        <v>91</v>
      </c>
      <c r="V526" t="s">
        <v>63</v>
      </c>
      <c r="W526" t="s">
        <v>97</v>
      </c>
      <c r="X526" t="s">
        <v>91</v>
      </c>
      <c r="Y526" t="s">
        <v>847</v>
      </c>
      <c r="Z526" t="s">
        <v>63</v>
      </c>
      <c r="AA526" t="s">
        <v>64</v>
      </c>
      <c r="AB526" t="s">
        <v>56</v>
      </c>
      <c r="AC526" t="s">
        <v>118</v>
      </c>
      <c r="AD526" t="s">
        <v>704</v>
      </c>
      <c r="AE526" t="s">
        <v>143</v>
      </c>
      <c r="AF526" t="s">
        <v>320</v>
      </c>
      <c r="AG526" t="s">
        <v>189</v>
      </c>
      <c r="AH526" t="s">
        <v>403</v>
      </c>
      <c r="AI526" t="s">
        <v>70</v>
      </c>
      <c r="AJ526" t="s">
        <v>1435</v>
      </c>
      <c r="AK526" t="s">
        <v>72</v>
      </c>
      <c r="AL526" t="s">
        <v>271</v>
      </c>
      <c r="AM526" t="s">
        <v>326</v>
      </c>
      <c r="AN526" t="s">
        <v>147</v>
      </c>
      <c r="AO526" t="s">
        <v>64</v>
      </c>
      <c r="AP526" t="s">
        <v>1951</v>
      </c>
      <c r="AQ526" t="s">
        <v>382</v>
      </c>
      <c r="AR526" t="s">
        <v>524</v>
      </c>
      <c r="AS526" t="s">
        <v>105</v>
      </c>
      <c r="AT526" t="s">
        <v>93</v>
      </c>
      <c r="AU526" t="s">
        <v>271</v>
      </c>
      <c r="AV526" t="s">
        <v>73</v>
      </c>
      <c r="AW526" t="s">
        <v>151</v>
      </c>
      <c r="AX526" t="s">
        <v>383</v>
      </c>
      <c r="AY526" t="s">
        <v>3286</v>
      </c>
    </row>
    <row r="527" spans="1:51" hidden="1" x14ac:dyDescent="0.3">
      <c r="A527" t="s">
        <v>3287</v>
      </c>
      <c r="B527" t="s">
        <v>3288</v>
      </c>
      <c r="C527" s="1" t="str">
        <f t="shared" si="87"/>
        <v>21:0868</v>
      </c>
      <c r="D527" s="1" t="str">
        <f t="shared" si="88"/>
        <v>21:0245</v>
      </c>
      <c r="E527" t="s">
        <v>572</v>
      </c>
      <c r="F527" t="s">
        <v>3289</v>
      </c>
      <c r="H527">
        <v>76.286898300000004</v>
      </c>
      <c r="I527">
        <v>-98.424878000000007</v>
      </c>
      <c r="J527" s="1" t="str">
        <f t="shared" si="89"/>
        <v>NGR bulk stream sediment</v>
      </c>
      <c r="K527" s="1" t="str">
        <f t="shared" si="90"/>
        <v>-230 mesh (63 µm) (Bathurst Is., 1996)</v>
      </c>
      <c r="L527">
        <v>29</v>
      </c>
      <c r="M527" t="s">
        <v>1466</v>
      </c>
      <c r="N527">
        <v>526</v>
      </c>
      <c r="O527">
        <v>1</v>
      </c>
      <c r="P527" t="s">
        <v>89</v>
      </c>
      <c r="Q527" t="s">
        <v>56</v>
      </c>
      <c r="R527" t="s">
        <v>368</v>
      </c>
      <c r="S527" t="s">
        <v>590</v>
      </c>
      <c r="T527" t="s">
        <v>848</v>
      </c>
      <c r="U527" t="s">
        <v>76</v>
      </c>
      <c r="V527" t="s">
        <v>63</v>
      </c>
      <c r="W527" t="s">
        <v>289</v>
      </c>
      <c r="X527" t="s">
        <v>91</v>
      </c>
      <c r="Y527" t="s">
        <v>538</v>
      </c>
      <c r="Z527" t="s">
        <v>94</v>
      </c>
      <c r="AA527" t="s">
        <v>64</v>
      </c>
      <c r="AB527" t="s">
        <v>56</v>
      </c>
      <c r="AC527" t="s">
        <v>76</v>
      </c>
      <c r="AD527" t="s">
        <v>780</v>
      </c>
      <c r="AE527" t="s">
        <v>143</v>
      </c>
      <c r="AF527" t="s">
        <v>166</v>
      </c>
      <c r="AG527" t="s">
        <v>174</v>
      </c>
      <c r="AH527" t="s">
        <v>444</v>
      </c>
      <c r="AI527" t="s">
        <v>70</v>
      </c>
      <c r="AJ527" t="s">
        <v>1435</v>
      </c>
      <c r="AK527" t="s">
        <v>72</v>
      </c>
      <c r="AL527" t="s">
        <v>106</v>
      </c>
      <c r="AM527" t="s">
        <v>183</v>
      </c>
      <c r="AN527" t="s">
        <v>151</v>
      </c>
      <c r="AO527" t="s">
        <v>64</v>
      </c>
      <c r="AP527" t="s">
        <v>286</v>
      </c>
      <c r="AQ527" t="s">
        <v>311</v>
      </c>
      <c r="AR527" t="s">
        <v>393</v>
      </c>
      <c r="AS527" t="s">
        <v>190</v>
      </c>
      <c r="AT527" t="s">
        <v>242</v>
      </c>
      <c r="AU527" t="s">
        <v>258</v>
      </c>
      <c r="AV527" t="s">
        <v>174</v>
      </c>
      <c r="AW527" t="s">
        <v>176</v>
      </c>
      <c r="AX527" t="s">
        <v>405</v>
      </c>
      <c r="AY527" t="s">
        <v>1741</v>
      </c>
    </row>
    <row r="528" spans="1:51" hidden="1" x14ac:dyDescent="0.3">
      <c r="A528" t="s">
        <v>3290</v>
      </c>
      <c r="B528" t="s">
        <v>3291</v>
      </c>
      <c r="C528" s="1" t="str">
        <f t="shared" si="87"/>
        <v>21:0868</v>
      </c>
      <c r="D528" s="1" t="str">
        <f t="shared" si="88"/>
        <v>21:0245</v>
      </c>
      <c r="E528" t="s">
        <v>3292</v>
      </c>
      <c r="F528" t="s">
        <v>3293</v>
      </c>
      <c r="H528">
        <v>76.289509600000002</v>
      </c>
      <c r="I528">
        <v>-98.434144500000002</v>
      </c>
      <c r="J528" s="1" t="str">
        <f t="shared" si="89"/>
        <v>NGR bulk stream sediment</v>
      </c>
      <c r="K528" s="1" t="str">
        <f t="shared" si="90"/>
        <v>-230 mesh (63 µm) (Bathurst Is., 1996)</v>
      </c>
      <c r="L528">
        <v>29</v>
      </c>
      <c r="M528" t="s">
        <v>1485</v>
      </c>
      <c r="N528">
        <v>527</v>
      </c>
      <c r="O528">
        <v>1</v>
      </c>
      <c r="P528" t="s">
        <v>89</v>
      </c>
      <c r="Q528" t="s">
        <v>56</v>
      </c>
      <c r="R528" t="s">
        <v>211</v>
      </c>
      <c r="S528" t="s">
        <v>727</v>
      </c>
      <c r="T528" t="s">
        <v>223</v>
      </c>
      <c r="U528" t="s">
        <v>63</v>
      </c>
      <c r="V528" t="s">
        <v>94</v>
      </c>
      <c r="W528" t="s">
        <v>324</v>
      </c>
      <c r="X528" t="s">
        <v>60</v>
      </c>
      <c r="Y528" t="s">
        <v>212</v>
      </c>
      <c r="Z528" t="s">
        <v>118</v>
      </c>
      <c r="AA528" t="s">
        <v>64</v>
      </c>
      <c r="AB528" t="s">
        <v>56</v>
      </c>
      <c r="AC528" t="s">
        <v>64</v>
      </c>
      <c r="AD528" t="s">
        <v>584</v>
      </c>
      <c r="AE528" t="s">
        <v>143</v>
      </c>
      <c r="AF528" t="s">
        <v>209</v>
      </c>
      <c r="AG528" t="s">
        <v>152</v>
      </c>
      <c r="AH528" t="s">
        <v>94</v>
      </c>
      <c r="AI528" t="s">
        <v>70</v>
      </c>
      <c r="AJ528" t="s">
        <v>1435</v>
      </c>
      <c r="AK528" t="s">
        <v>72</v>
      </c>
      <c r="AL528" t="s">
        <v>73</v>
      </c>
      <c r="AM528" t="s">
        <v>485</v>
      </c>
      <c r="AN528" t="s">
        <v>225</v>
      </c>
      <c r="AO528" t="s">
        <v>64</v>
      </c>
      <c r="AP528" t="s">
        <v>223</v>
      </c>
      <c r="AQ528" t="s">
        <v>124</v>
      </c>
      <c r="AR528" t="s">
        <v>172</v>
      </c>
      <c r="AS528" t="s">
        <v>57</v>
      </c>
      <c r="AT528" t="s">
        <v>169</v>
      </c>
      <c r="AU528" t="s">
        <v>174</v>
      </c>
      <c r="AV528" t="s">
        <v>152</v>
      </c>
      <c r="AW528" t="s">
        <v>60</v>
      </c>
      <c r="AX528" t="s">
        <v>558</v>
      </c>
      <c r="AY528" t="s">
        <v>3294</v>
      </c>
    </row>
    <row r="529" spans="1:51" hidden="1" x14ac:dyDescent="0.3">
      <c r="A529" t="s">
        <v>3295</v>
      </c>
      <c r="B529" t="s">
        <v>3296</v>
      </c>
      <c r="C529" s="1" t="str">
        <f t="shared" si="87"/>
        <v>21:0868</v>
      </c>
      <c r="D529" s="1" t="str">
        <f t="shared" si="88"/>
        <v>21:0245</v>
      </c>
      <c r="E529" t="s">
        <v>3297</v>
      </c>
      <c r="F529" t="s">
        <v>3298</v>
      </c>
      <c r="H529">
        <v>76.306282400000001</v>
      </c>
      <c r="I529">
        <v>-98.379727200000005</v>
      </c>
      <c r="J529" s="1" t="str">
        <f t="shared" si="89"/>
        <v>NGR bulk stream sediment</v>
      </c>
      <c r="K529" s="1" t="str">
        <f t="shared" si="90"/>
        <v>-230 mesh (63 µm) (Bathurst Is., 1996)</v>
      </c>
      <c r="L529">
        <v>29</v>
      </c>
      <c r="M529" t="s">
        <v>1492</v>
      </c>
      <c r="N529">
        <v>528</v>
      </c>
      <c r="O529">
        <v>1</v>
      </c>
      <c r="P529" t="s">
        <v>76</v>
      </c>
      <c r="Q529" t="s">
        <v>56</v>
      </c>
      <c r="R529" t="s">
        <v>113</v>
      </c>
      <c r="S529" t="s">
        <v>1139</v>
      </c>
      <c r="T529" t="s">
        <v>720</v>
      </c>
      <c r="U529" t="s">
        <v>185</v>
      </c>
      <c r="V529" t="s">
        <v>94</v>
      </c>
      <c r="W529" t="s">
        <v>298</v>
      </c>
      <c r="X529" t="s">
        <v>60</v>
      </c>
      <c r="Y529" t="s">
        <v>141</v>
      </c>
      <c r="Z529" t="s">
        <v>118</v>
      </c>
      <c r="AA529" t="s">
        <v>64</v>
      </c>
      <c r="AB529" t="s">
        <v>56</v>
      </c>
      <c r="AC529" t="s">
        <v>76</v>
      </c>
      <c r="AD529" t="s">
        <v>284</v>
      </c>
      <c r="AE529" t="s">
        <v>143</v>
      </c>
      <c r="AF529" t="s">
        <v>114</v>
      </c>
      <c r="AG529" t="s">
        <v>479</v>
      </c>
      <c r="AH529" t="s">
        <v>428</v>
      </c>
      <c r="AI529" t="s">
        <v>70</v>
      </c>
      <c r="AJ529" t="s">
        <v>1435</v>
      </c>
      <c r="AK529" t="s">
        <v>72</v>
      </c>
      <c r="AL529" t="s">
        <v>73</v>
      </c>
      <c r="AM529" t="s">
        <v>238</v>
      </c>
      <c r="AN529" t="s">
        <v>580</v>
      </c>
      <c r="AO529" t="s">
        <v>64</v>
      </c>
      <c r="AP529" t="s">
        <v>720</v>
      </c>
      <c r="AQ529" t="s">
        <v>160</v>
      </c>
      <c r="AR529" t="s">
        <v>607</v>
      </c>
      <c r="AS529" t="s">
        <v>163</v>
      </c>
      <c r="AT529" t="s">
        <v>123</v>
      </c>
      <c r="AU529" t="s">
        <v>174</v>
      </c>
      <c r="AV529" t="s">
        <v>73</v>
      </c>
      <c r="AW529" t="s">
        <v>106</v>
      </c>
      <c r="AX529" t="s">
        <v>167</v>
      </c>
      <c r="AY529" t="s">
        <v>3299</v>
      </c>
    </row>
    <row r="530" spans="1:51" hidden="1" x14ac:dyDescent="0.3">
      <c r="A530" t="s">
        <v>3300</v>
      </c>
      <c r="B530" t="s">
        <v>3301</v>
      </c>
      <c r="C530" s="1" t="str">
        <f t="shared" si="87"/>
        <v>21:0868</v>
      </c>
      <c r="D530" s="1" t="str">
        <f t="shared" si="88"/>
        <v>21:0245</v>
      </c>
      <c r="E530" t="s">
        <v>578</v>
      </c>
      <c r="F530" t="s">
        <v>3302</v>
      </c>
      <c r="H530">
        <v>76.318593500000006</v>
      </c>
      <c r="I530">
        <v>-98.371415200000001</v>
      </c>
      <c r="J530" s="1" t="str">
        <f t="shared" si="89"/>
        <v>NGR bulk stream sediment</v>
      </c>
      <c r="K530" s="1" t="str">
        <f t="shared" si="90"/>
        <v>-230 mesh (63 µm) (Bathurst Is., 1996)</v>
      </c>
      <c r="L530">
        <v>29</v>
      </c>
      <c r="M530" t="s">
        <v>1498</v>
      </c>
      <c r="N530">
        <v>529</v>
      </c>
      <c r="O530">
        <v>1</v>
      </c>
      <c r="P530" t="s">
        <v>89</v>
      </c>
      <c r="Q530" t="s">
        <v>56</v>
      </c>
      <c r="R530" t="s">
        <v>435</v>
      </c>
      <c r="S530" t="s">
        <v>1175</v>
      </c>
      <c r="T530" t="s">
        <v>381</v>
      </c>
      <c r="U530" t="s">
        <v>254</v>
      </c>
      <c r="V530" t="s">
        <v>76</v>
      </c>
      <c r="W530" t="s">
        <v>382</v>
      </c>
      <c r="X530" t="s">
        <v>271</v>
      </c>
      <c r="Y530" t="s">
        <v>677</v>
      </c>
      <c r="Z530" t="s">
        <v>94</v>
      </c>
      <c r="AA530" t="s">
        <v>64</v>
      </c>
      <c r="AB530" t="s">
        <v>56</v>
      </c>
      <c r="AC530" t="s">
        <v>91</v>
      </c>
      <c r="AD530" t="s">
        <v>919</v>
      </c>
      <c r="AE530" t="s">
        <v>143</v>
      </c>
      <c r="AF530" t="s">
        <v>524</v>
      </c>
      <c r="AG530" t="s">
        <v>479</v>
      </c>
      <c r="AH530" t="s">
        <v>592</v>
      </c>
      <c r="AI530" t="s">
        <v>70</v>
      </c>
      <c r="AJ530" t="s">
        <v>1435</v>
      </c>
      <c r="AK530" t="s">
        <v>72</v>
      </c>
      <c r="AL530" t="s">
        <v>73</v>
      </c>
      <c r="AM530" t="s">
        <v>74</v>
      </c>
      <c r="AN530" t="s">
        <v>151</v>
      </c>
      <c r="AO530" t="s">
        <v>64</v>
      </c>
      <c r="AP530" t="s">
        <v>289</v>
      </c>
      <c r="AQ530" t="s">
        <v>336</v>
      </c>
      <c r="AR530" t="s">
        <v>204</v>
      </c>
      <c r="AS530" t="s">
        <v>99</v>
      </c>
      <c r="AT530" t="s">
        <v>231</v>
      </c>
      <c r="AU530" t="s">
        <v>152</v>
      </c>
      <c r="AV530" t="s">
        <v>73</v>
      </c>
      <c r="AW530" t="s">
        <v>153</v>
      </c>
      <c r="AX530" t="s">
        <v>967</v>
      </c>
      <c r="AY530" t="s">
        <v>3303</v>
      </c>
    </row>
    <row r="531" spans="1:51" hidden="1" x14ac:dyDescent="0.3">
      <c r="A531" t="s">
        <v>3304</v>
      </c>
      <c r="B531" t="s">
        <v>3305</v>
      </c>
      <c r="C531" s="1" t="str">
        <f t="shared" si="87"/>
        <v>21:0868</v>
      </c>
      <c r="D531" s="1" t="str">
        <f t="shared" si="88"/>
        <v>21:0245</v>
      </c>
      <c r="E531" t="s">
        <v>588</v>
      </c>
      <c r="F531" t="s">
        <v>3306</v>
      </c>
      <c r="H531">
        <v>76.315156000000002</v>
      </c>
      <c r="I531">
        <v>-98.394707100000005</v>
      </c>
      <c r="J531" s="1" t="str">
        <f t="shared" si="89"/>
        <v>NGR bulk stream sediment</v>
      </c>
      <c r="K531" s="1" t="str">
        <f t="shared" si="90"/>
        <v>-230 mesh (63 µm) (Bathurst Is., 1996)</v>
      </c>
      <c r="L531">
        <v>29</v>
      </c>
      <c r="M531" t="s">
        <v>1504</v>
      </c>
      <c r="N531">
        <v>530</v>
      </c>
      <c r="O531">
        <v>1</v>
      </c>
      <c r="P531" t="s">
        <v>89</v>
      </c>
      <c r="Q531" t="s">
        <v>56</v>
      </c>
      <c r="R531" t="s">
        <v>434</v>
      </c>
      <c r="S531" t="s">
        <v>816</v>
      </c>
      <c r="T531" t="s">
        <v>273</v>
      </c>
      <c r="U531" t="s">
        <v>94</v>
      </c>
      <c r="V531" t="s">
        <v>75</v>
      </c>
      <c r="W531" t="s">
        <v>324</v>
      </c>
      <c r="X531" t="s">
        <v>60</v>
      </c>
      <c r="Y531" t="s">
        <v>548</v>
      </c>
      <c r="Z531" t="s">
        <v>94</v>
      </c>
      <c r="AA531" t="s">
        <v>64</v>
      </c>
      <c r="AB531" t="s">
        <v>56</v>
      </c>
      <c r="AC531" t="s">
        <v>64</v>
      </c>
      <c r="AD531" t="s">
        <v>531</v>
      </c>
      <c r="AE531" t="s">
        <v>143</v>
      </c>
      <c r="AF531" t="s">
        <v>414</v>
      </c>
      <c r="AG531" t="s">
        <v>230</v>
      </c>
      <c r="AH531" t="s">
        <v>282</v>
      </c>
      <c r="AI531" t="s">
        <v>70</v>
      </c>
      <c r="AJ531" t="s">
        <v>1435</v>
      </c>
      <c r="AK531" t="s">
        <v>341</v>
      </c>
      <c r="AL531" t="s">
        <v>174</v>
      </c>
      <c r="AM531" t="s">
        <v>63</v>
      </c>
      <c r="AN531" t="s">
        <v>145</v>
      </c>
      <c r="AO531" t="s">
        <v>64</v>
      </c>
      <c r="AP531" t="s">
        <v>3307</v>
      </c>
      <c r="AQ531" t="s">
        <v>124</v>
      </c>
      <c r="AR531" t="s">
        <v>393</v>
      </c>
      <c r="AS531" t="s">
        <v>149</v>
      </c>
      <c r="AT531" t="s">
        <v>169</v>
      </c>
      <c r="AU531" t="s">
        <v>174</v>
      </c>
      <c r="AV531" t="s">
        <v>175</v>
      </c>
      <c r="AW531" t="s">
        <v>60</v>
      </c>
      <c r="AX531" t="s">
        <v>531</v>
      </c>
      <c r="AY531" t="s">
        <v>3308</v>
      </c>
    </row>
    <row r="532" spans="1:51" hidden="1" x14ac:dyDescent="0.3">
      <c r="A532" t="s">
        <v>3309</v>
      </c>
      <c r="B532" t="s">
        <v>3310</v>
      </c>
      <c r="C532" s="1" t="str">
        <f t="shared" si="87"/>
        <v>21:0868</v>
      </c>
      <c r="D532" s="1" t="str">
        <f t="shared" si="88"/>
        <v>21:0245</v>
      </c>
      <c r="E532" t="s">
        <v>3311</v>
      </c>
      <c r="F532" t="s">
        <v>3312</v>
      </c>
      <c r="H532">
        <v>76.291420099999996</v>
      </c>
      <c r="I532">
        <v>-98.630451300000004</v>
      </c>
      <c r="J532" s="1" t="str">
        <f t="shared" si="89"/>
        <v>NGR bulk stream sediment</v>
      </c>
      <c r="K532" s="1" t="str">
        <f t="shared" si="90"/>
        <v>-230 mesh (63 µm) (Bathurst Is., 1996)</v>
      </c>
      <c r="L532">
        <v>29</v>
      </c>
      <c r="M532" t="s">
        <v>1474</v>
      </c>
      <c r="N532">
        <v>531</v>
      </c>
      <c r="O532">
        <v>1</v>
      </c>
      <c r="P532" t="s">
        <v>89</v>
      </c>
      <c r="Q532" t="s">
        <v>56</v>
      </c>
      <c r="R532" t="s">
        <v>242</v>
      </c>
      <c r="S532" t="s">
        <v>115</v>
      </c>
      <c r="T532" t="s">
        <v>254</v>
      </c>
      <c r="U532" t="s">
        <v>76</v>
      </c>
      <c r="V532" t="s">
        <v>63</v>
      </c>
      <c r="W532" t="s">
        <v>393</v>
      </c>
      <c r="X532" t="s">
        <v>91</v>
      </c>
      <c r="Y532" t="s">
        <v>239</v>
      </c>
      <c r="Z532" t="s">
        <v>113</v>
      </c>
      <c r="AA532" t="s">
        <v>64</v>
      </c>
      <c r="AB532" t="s">
        <v>56</v>
      </c>
      <c r="AC532" t="s">
        <v>64</v>
      </c>
      <c r="AD532" t="s">
        <v>383</v>
      </c>
      <c r="AE532" t="s">
        <v>143</v>
      </c>
      <c r="AF532" t="s">
        <v>415</v>
      </c>
      <c r="AG532" t="s">
        <v>167</v>
      </c>
      <c r="AH532" t="s">
        <v>131</v>
      </c>
      <c r="AI532" t="s">
        <v>70</v>
      </c>
      <c r="AJ532" t="s">
        <v>1435</v>
      </c>
      <c r="AK532" t="s">
        <v>72</v>
      </c>
      <c r="AL532" t="s">
        <v>73</v>
      </c>
      <c r="AM532" t="s">
        <v>334</v>
      </c>
      <c r="AN532" t="s">
        <v>151</v>
      </c>
      <c r="AO532" t="s">
        <v>64</v>
      </c>
      <c r="AP532" t="s">
        <v>289</v>
      </c>
      <c r="AQ532" t="s">
        <v>78</v>
      </c>
      <c r="AR532" t="s">
        <v>324</v>
      </c>
      <c r="AS532" t="s">
        <v>140</v>
      </c>
      <c r="AT532" t="s">
        <v>313</v>
      </c>
      <c r="AU532" t="s">
        <v>130</v>
      </c>
      <c r="AV532" t="s">
        <v>174</v>
      </c>
      <c r="AW532" t="s">
        <v>231</v>
      </c>
      <c r="AX532" t="s">
        <v>175</v>
      </c>
      <c r="AY532" t="s">
        <v>3313</v>
      </c>
    </row>
    <row r="533" spans="1:51" hidden="1" x14ac:dyDescent="0.3">
      <c r="A533" t="s">
        <v>3314</v>
      </c>
      <c r="B533" t="s">
        <v>3315</v>
      </c>
      <c r="C533" s="1" t="str">
        <f t="shared" si="87"/>
        <v>21:0868</v>
      </c>
      <c r="D533" s="1" t="str">
        <f t="shared" si="88"/>
        <v>21:0245</v>
      </c>
      <c r="E533" t="s">
        <v>3311</v>
      </c>
      <c r="F533" t="s">
        <v>3316</v>
      </c>
      <c r="H533">
        <v>76.291420099999996</v>
      </c>
      <c r="I533">
        <v>-98.630451300000004</v>
      </c>
      <c r="J533" s="1" t="str">
        <f t="shared" si="89"/>
        <v>NGR bulk stream sediment</v>
      </c>
      <c r="K533" s="1" t="str">
        <f t="shared" si="90"/>
        <v>-230 mesh (63 µm) (Bathurst Is., 1996)</v>
      </c>
      <c r="L533">
        <v>29</v>
      </c>
      <c r="M533" t="s">
        <v>1479</v>
      </c>
      <c r="N533">
        <v>532</v>
      </c>
      <c r="O533">
        <v>1</v>
      </c>
      <c r="P533" t="s">
        <v>89</v>
      </c>
      <c r="Q533" t="s">
        <v>56</v>
      </c>
      <c r="R533" t="s">
        <v>68</v>
      </c>
      <c r="S533" t="s">
        <v>1067</v>
      </c>
      <c r="T533" t="s">
        <v>307</v>
      </c>
      <c r="U533" t="s">
        <v>271</v>
      </c>
      <c r="V533" t="s">
        <v>113</v>
      </c>
      <c r="W533" t="s">
        <v>170</v>
      </c>
      <c r="X533" t="s">
        <v>91</v>
      </c>
      <c r="Y533" t="s">
        <v>3317</v>
      </c>
      <c r="Z533" t="s">
        <v>150</v>
      </c>
      <c r="AA533" t="s">
        <v>64</v>
      </c>
      <c r="AB533" t="s">
        <v>56</v>
      </c>
      <c r="AC533" t="s">
        <v>64</v>
      </c>
      <c r="AD533" t="s">
        <v>314</v>
      </c>
      <c r="AE533" t="s">
        <v>143</v>
      </c>
      <c r="AF533" t="s">
        <v>285</v>
      </c>
      <c r="AG533" t="s">
        <v>479</v>
      </c>
      <c r="AH533" t="s">
        <v>270</v>
      </c>
      <c r="AI533" t="s">
        <v>70</v>
      </c>
      <c r="AJ533" t="s">
        <v>1435</v>
      </c>
      <c r="AK533" t="s">
        <v>72</v>
      </c>
      <c r="AL533" t="s">
        <v>258</v>
      </c>
      <c r="AM533" t="s">
        <v>227</v>
      </c>
      <c r="AN533" t="s">
        <v>125</v>
      </c>
      <c r="AO533" t="s">
        <v>64</v>
      </c>
      <c r="AP533" t="s">
        <v>540</v>
      </c>
      <c r="AQ533" t="s">
        <v>607</v>
      </c>
      <c r="AR533" t="s">
        <v>166</v>
      </c>
      <c r="AS533" t="s">
        <v>160</v>
      </c>
      <c r="AT533" t="s">
        <v>328</v>
      </c>
      <c r="AU533" t="s">
        <v>130</v>
      </c>
      <c r="AV533" t="s">
        <v>258</v>
      </c>
      <c r="AW533" t="s">
        <v>358</v>
      </c>
      <c r="AX533" t="s">
        <v>276</v>
      </c>
      <c r="AY533" t="s">
        <v>3318</v>
      </c>
    </row>
    <row r="534" spans="1:51" hidden="1" x14ac:dyDescent="0.3">
      <c r="A534" t="s">
        <v>3319</v>
      </c>
      <c r="B534" t="s">
        <v>3320</v>
      </c>
      <c r="C534" s="1" t="str">
        <f t="shared" si="87"/>
        <v>21:0868</v>
      </c>
      <c r="D534" s="1" t="str">
        <f t="shared" si="88"/>
        <v>21:0245</v>
      </c>
      <c r="E534" t="s">
        <v>3321</v>
      </c>
      <c r="F534" t="s">
        <v>3322</v>
      </c>
      <c r="H534">
        <v>76.293021899999999</v>
      </c>
      <c r="I534">
        <v>-98.641070400000004</v>
      </c>
      <c r="J534" s="1" t="str">
        <f t="shared" si="89"/>
        <v>NGR bulk stream sediment</v>
      </c>
      <c r="K534" s="1" t="str">
        <f t="shared" si="90"/>
        <v>-230 mesh (63 µm) (Bathurst Is., 1996)</v>
      </c>
      <c r="L534">
        <v>29</v>
      </c>
      <c r="M534" t="s">
        <v>1511</v>
      </c>
      <c r="N534">
        <v>533</v>
      </c>
      <c r="O534">
        <v>1</v>
      </c>
      <c r="P534" t="s">
        <v>89</v>
      </c>
      <c r="Q534" t="s">
        <v>56</v>
      </c>
      <c r="R534" t="s">
        <v>251</v>
      </c>
      <c r="S534" t="s">
        <v>341</v>
      </c>
      <c r="T534" t="s">
        <v>149</v>
      </c>
      <c r="U534" t="s">
        <v>113</v>
      </c>
      <c r="V534" t="s">
        <v>113</v>
      </c>
      <c r="W534" t="s">
        <v>324</v>
      </c>
      <c r="X534" t="s">
        <v>60</v>
      </c>
      <c r="Y534" t="s">
        <v>1724</v>
      </c>
      <c r="Z534" t="s">
        <v>150</v>
      </c>
      <c r="AA534" t="s">
        <v>64</v>
      </c>
      <c r="AB534" t="s">
        <v>56</v>
      </c>
      <c r="AC534" t="s">
        <v>76</v>
      </c>
      <c r="AD534" t="s">
        <v>850</v>
      </c>
      <c r="AE534" t="s">
        <v>96</v>
      </c>
      <c r="AF534" t="s">
        <v>170</v>
      </c>
      <c r="AG534" t="s">
        <v>175</v>
      </c>
      <c r="AH534" t="s">
        <v>94</v>
      </c>
      <c r="AI534" t="s">
        <v>70</v>
      </c>
      <c r="AJ534" t="s">
        <v>1435</v>
      </c>
      <c r="AK534" t="s">
        <v>72</v>
      </c>
      <c r="AL534" t="s">
        <v>73</v>
      </c>
      <c r="AM534" t="s">
        <v>354</v>
      </c>
      <c r="AN534" t="s">
        <v>212</v>
      </c>
      <c r="AO534" t="s">
        <v>64</v>
      </c>
      <c r="AP534" t="s">
        <v>323</v>
      </c>
      <c r="AQ534" t="s">
        <v>288</v>
      </c>
      <c r="AR534" t="s">
        <v>97</v>
      </c>
      <c r="AS534" t="s">
        <v>160</v>
      </c>
      <c r="AT534" t="s">
        <v>93</v>
      </c>
      <c r="AU534" t="s">
        <v>258</v>
      </c>
      <c r="AV534" t="s">
        <v>152</v>
      </c>
      <c r="AW534" t="s">
        <v>151</v>
      </c>
      <c r="AX534" t="s">
        <v>177</v>
      </c>
      <c r="AY534" t="s">
        <v>3323</v>
      </c>
    </row>
    <row r="535" spans="1:51" hidden="1" x14ac:dyDescent="0.3">
      <c r="A535" t="s">
        <v>3324</v>
      </c>
      <c r="B535" t="s">
        <v>3325</v>
      </c>
      <c r="C535" s="1" t="str">
        <f t="shared" si="87"/>
        <v>21:0868</v>
      </c>
      <c r="D535" s="1" t="str">
        <f t="shared" si="88"/>
        <v>21:0245</v>
      </c>
      <c r="E535" t="s">
        <v>3326</v>
      </c>
      <c r="F535" t="s">
        <v>3327</v>
      </c>
      <c r="H535">
        <v>76.256251500000005</v>
      </c>
      <c r="I535">
        <v>-98.422590799999995</v>
      </c>
      <c r="J535" s="1" t="str">
        <f t="shared" si="89"/>
        <v>NGR bulk stream sediment</v>
      </c>
      <c r="K535" s="1" t="str">
        <f t="shared" si="90"/>
        <v>-230 mesh (63 µm) (Bathurst Is., 1996)</v>
      </c>
      <c r="L535">
        <v>29</v>
      </c>
      <c r="M535" t="s">
        <v>1518</v>
      </c>
      <c r="N535">
        <v>534</v>
      </c>
      <c r="O535">
        <v>1</v>
      </c>
      <c r="P535" t="s">
        <v>89</v>
      </c>
      <c r="Q535" t="s">
        <v>56</v>
      </c>
      <c r="R535" t="s">
        <v>146</v>
      </c>
      <c r="S535" t="s">
        <v>1157</v>
      </c>
      <c r="T535" t="s">
        <v>75</v>
      </c>
      <c r="U535" t="s">
        <v>76</v>
      </c>
      <c r="V535" t="s">
        <v>94</v>
      </c>
      <c r="W535" t="s">
        <v>351</v>
      </c>
      <c r="X535" t="s">
        <v>91</v>
      </c>
      <c r="Y535" t="s">
        <v>267</v>
      </c>
      <c r="Z535" t="s">
        <v>63</v>
      </c>
      <c r="AA535" t="s">
        <v>64</v>
      </c>
      <c r="AB535" t="s">
        <v>56</v>
      </c>
      <c r="AC535" t="s">
        <v>64</v>
      </c>
      <c r="AD535" t="s">
        <v>640</v>
      </c>
      <c r="AE535" t="s">
        <v>143</v>
      </c>
      <c r="AF535" t="s">
        <v>191</v>
      </c>
      <c r="AG535" t="s">
        <v>230</v>
      </c>
      <c r="AH535" t="s">
        <v>270</v>
      </c>
      <c r="AI535" t="s">
        <v>70</v>
      </c>
      <c r="AJ535" t="s">
        <v>1435</v>
      </c>
      <c r="AK535" t="s">
        <v>72</v>
      </c>
      <c r="AL535" t="s">
        <v>73</v>
      </c>
      <c r="AM535" t="s">
        <v>381</v>
      </c>
      <c r="AN535" t="s">
        <v>91</v>
      </c>
      <c r="AO535" t="s">
        <v>64</v>
      </c>
      <c r="AP535" t="s">
        <v>122</v>
      </c>
      <c r="AQ535" t="s">
        <v>382</v>
      </c>
      <c r="AR535" t="s">
        <v>67</v>
      </c>
      <c r="AS535" t="s">
        <v>171</v>
      </c>
      <c r="AT535" t="s">
        <v>265</v>
      </c>
      <c r="AU535" t="s">
        <v>271</v>
      </c>
      <c r="AV535" t="s">
        <v>152</v>
      </c>
      <c r="AW535" t="s">
        <v>435</v>
      </c>
      <c r="AX535" t="s">
        <v>314</v>
      </c>
      <c r="AY535" t="s">
        <v>3328</v>
      </c>
    </row>
    <row r="536" spans="1:51" hidden="1" x14ac:dyDescent="0.3">
      <c r="A536" t="s">
        <v>3329</v>
      </c>
      <c r="B536" t="s">
        <v>3330</v>
      </c>
      <c r="C536" s="1" t="str">
        <f t="shared" si="87"/>
        <v>21:0868</v>
      </c>
      <c r="D536" s="1" t="str">
        <f t="shared" si="88"/>
        <v>21:0245</v>
      </c>
      <c r="E536" t="s">
        <v>3331</v>
      </c>
      <c r="F536" t="s">
        <v>3332</v>
      </c>
      <c r="H536">
        <v>76.304348899999994</v>
      </c>
      <c r="I536">
        <v>-98.500289300000006</v>
      </c>
      <c r="J536" s="1" t="str">
        <f t="shared" si="89"/>
        <v>NGR bulk stream sediment</v>
      </c>
      <c r="K536" s="1" t="str">
        <f t="shared" si="90"/>
        <v>-230 mesh (63 µm) (Bathurst Is., 1996)</v>
      </c>
      <c r="L536">
        <v>29</v>
      </c>
      <c r="M536" t="s">
        <v>1524</v>
      </c>
      <c r="N536">
        <v>535</v>
      </c>
      <c r="O536">
        <v>1</v>
      </c>
      <c r="P536" t="s">
        <v>89</v>
      </c>
      <c r="Q536" t="s">
        <v>56</v>
      </c>
      <c r="R536" t="s">
        <v>147</v>
      </c>
      <c r="S536" t="s">
        <v>816</v>
      </c>
      <c r="T536" t="s">
        <v>69</v>
      </c>
      <c r="U536" t="s">
        <v>113</v>
      </c>
      <c r="V536" t="s">
        <v>118</v>
      </c>
      <c r="W536" t="s">
        <v>223</v>
      </c>
      <c r="X536" t="s">
        <v>271</v>
      </c>
      <c r="Y536" t="s">
        <v>2583</v>
      </c>
      <c r="Z536" t="s">
        <v>55</v>
      </c>
      <c r="AA536" t="s">
        <v>64</v>
      </c>
      <c r="AB536" t="s">
        <v>56</v>
      </c>
      <c r="AC536" t="s">
        <v>64</v>
      </c>
      <c r="AD536" t="s">
        <v>284</v>
      </c>
      <c r="AE536" t="s">
        <v>193</v>
      </c>
      <c r="AF536" t="s">
        <v>382</v>
      </c>
      <c r="AG536" t="s">
        <v>479</v>
      </c>
      <c r="AH536" t="s">
        <v>93</v>
      </c>
      <c r="AI536" t="s">
        <v>70</v>
      </c>
      <c r="AJ536" t="s">
        <v>1435</v>
      </c>
      <c r="AK536" t="s">
        <v>72</v>
      </c>
      <c r="AL536" t="s">
        <v>73</v>
      </c>
      <c r="AM536" t="s">
        <v>129</v>
      </c>
      <c r="AN536" t="s">
        <v>435</v>
      </c>
      <c r="AO536" t="s">
        <v>64</v>
      </c>
      <c r="AP536" t="s">
        <v>369</v>
      </c>
      <c r="AQ536" t="s">
        <v>80</v>
      </c>
      <c r="AR536" t="s">
        <v>210</v>
      </c>
      <c r="AS536" t="s">
        <v>336</v>
      </c>
      <c r="AT536" t="s">
        <v>169</v>
      </c>
      <c r="AU536" t="s">
        <v>174</v>
      </c>
      <c r="AV536" t="s">
        <v>152</v>
      </c>
      <c r="AW536" t="s">
        <v>151</v>
      </c>
      <c r="AX536" t="s">
        <v>245</v>
      </c>
      <c r="AY536" t="s">
        <v>3333</v>
      </c>
    </row>
    <row r="537" spans="1:51" hidden="1" x14ac:dyDescent="0.3">
      <c r="A537" t="s">
        <v>3334</v>
      </c>
      <c r="B537" t="s">
        <v>3335</v>
      </c>
      <c r="C537" s="1" t="str">
        <f t="shared" si="87"/>
        <v>21:0868</v>
      </c>
      <c r="D537" s="1" t="str">
        <f t="shared" si="88"/>
        <v>21:0245</v>
      </c>
      <c r="E537" t="s">
        <v>596</v>
      </c>
      <c r="F537" t="s">
        <v>3336</v>
      </c>
      <c r="H537">
        <v>76.469685100000007</v>
      </c>
      <c r="I537">
        <v>-98.194933899999995</v>
      </c>
      <c r="J537" s="1" t="str">
        <f t="shared" si="89"/>
        <v>NGR bulk stream sediment</v>
      </c>
      <c r="K537" s="1" t="str">
        <f t="shared" si="90"/>
        <v>-230 mesh (63 µm) (Bathurst Is., 1996)</v>
      </c>
      <c r="L537">
        <v>29</v>
      </c>
      <c r="M537" t="s">
        <v>1447</v>
      </c>
      <c r="N537">
        <v>536</v>
      </c>
      <c r="O537">
        <v>1</v>
      </c>
      <c r="P537" t="s">
        <v>91</v>
      </c>
      <c r="Q537" t="s">
        <v>56</v>
      </c>
      <c r="R537" t="s">
        <v>147</v>
      </c>
      <c r="S537" t="s">
        <v>1320</v>
      </c>
      <c r="T537" t="s">
        <v>74</v>
      </c>
      <c r="U537" t="s">
        <v>118</v>
      </c>
      <c r="V537" t="s">
        <v>118</v>
      </c>
      <c r="W537" t="s">
        <v>607</v>
      </c>
      <c r="X537" t="s">
        <v>60</v>
      </c>
      <c r="Y537" t="s">
        <v>703</v>
      </c>
      <c r="Z537" t="s">
        <v>94</v>
      </c>
      <c r="AA537" t="s">
        <v>64</v>
      </c>
      <c r="AB537" t="s">
        <v>56</v>
      </c>
      <c r="AC537" t="s">
        <v>91</v>
      </c>
      <c r="AD537" t="s">
        <v>451</v>
      </c>
      <c r="AE537" t="s">
        <v>79</v>
      </c>
      <c r="AF537" t="s">
        <v>210</v>
      </c>
      <c r="AG537" t="s">
        <v>488</v>
      </c>
      <c r="AH537" t="s">
        <v>242</v>
      </c>
      <c r="AI537" t="s">
        <v>70</v>
      </c>
      <c r="AJ537" t="s">
        <v>1435</v>
      </c>
      <c r="AK537" t="s">
        <v>72</v>
      </c>
      <c r="AL537" t="s">
        <v>152</v>
      </c>
      <c r="AM537" t="s">
        <v>309</v>
      </c>
      <c r="AN537" t="s">
        <v>358</v>
      </c>
      <c r="AO537" t="s">
        <v>64</v>
      </c>
      <c r="AP537" t="s">
        <v>340</v>
      </c>
      <c r="AQ537" t="s">
        <v>140</v>
      </c>
      <c r="AR537" t="s">
        <v>193</v>
      </c>
      <c r="AS537" t="s">
        <v>254</v>
      </c>
      <c r="AT537" t="s">
        <v>91</v>
      </c>
      <c r="AU537" t="s">
        <v>230</v>
      </c>
      <c r="AV537" t="s">
        <v>73</v>
      </c>
      <c r="AW537" t="s">
        <v>153</v>
      </c>
      <c r="AX537" t="s">
        <v>205</v>
      </c>
      <c r="AY537" t="s">
        <v>3337</v>
      </c>
    </row>
    <row r="538" spans="1:51" hidden="1" x14ac:dyDescent="0.3">
      <c r="A538" t="s">
        <v>3338</v>
      </c>
      <c r="B538" t="s">
        <v>3339</v>
      </c>
      <c r="C538" s="1" t="str">
        <f t="shared" si="87"/>
        <v>21:0868</v>
      </c>
      <c r="D538" s="1" t="str">
        <f t="shared" si="88"/>
        <v>21:0245</v>
      </c>
      <c r="E538" t="s">
        <v>3340</v>
      </c>
      <c r="F538" t="s">
        <v>3341</v>
      </c>
      <c r="H538">
        <v>76.472190400000002</v>
      </c>
      <c r="I538">
        <v>-98.1852509</v>
      </c>
      <c r="J538" s="1" t="str">
        <f t="shared" si="89"/>
        <v>NGR bulk stream sediment</v>
      </c>
      <c r="K538" s="1" t="str">
        <f t="shared" si="90"/>
        <v>-230 mesh (63 µm) (Bathurst Is., 1996)</v>
      </c>
      <c r="L538">
        <v>29</v>
      </c>
      <c r="M538" t="s">
        <v>1537</v>
      </c>
      <c r="N538">
        <v>537</v>
      </c>
      <c r="O538">
        <v>1</v>
      </c>
      <c r="P538" t="s">
        <v>89</v>
      </c>
      <c r="Q538" t="s">
        <v>56</v>
      </c>
      <c r="R538" t="s">
        <v>145</v>
      </c>
      <c r="S538" t="s">
        <v>537</v>
      </c>
      <c r="T538" t="s">
        <v>100</v>
      </c>
      <c r="U538" t="s">
        <v>76</v>
      </c>
      <c r="V538" t="s">
        <v>118</v>
      </c>
      <c r="W538" t="s">
        <v>172</v>
      </c>
      <c r="X538" t="s">
        <v>60</v>
      </c>
      <c r="Y538" t="s">
        <v>2208</v>
      </c>
      <c r="Z538" t="s">
        <v>75</v>
      </c>
      <c r="AA538" t="s">
        <v>64</v>
      </c>
      <c r="AB538" t="s">
        <v>56</v>
      </c>
      <c r="AC538" t="s">
        <v>91</v>
      </c>
      <c r="AD538" t="s">
        <v>1001</v>
      </c>
      <c r="AE538" t="s">
        <v>92</v>
      </c>
      <c r="AF538" t="s">
        <v>223</v>
      </c>
      <c r="AG538" t="s">
        <v>271</v>
      </c>
      <c r="AH538" t="s">
        <v>93</v>
      </c>
      <c r="AI538" t="s">
        <v>70</v>
      </c>
      <c r="AJ538" t="s">
        <v>1435</v>
      </c>
      <c r="AK538" t="s">
        <v>72</v>
      </c>
      <c r="AL538" t="s">
        <v>73</v>
      </c>
      <c r="AM538" t="s">
        <v>220</v>
      </c>
      <c r="AN538" t="s">
        <v>231</v>
      </c>
      <c r="AO538" t="s">
        <v>64</v>
      </c>
      <c r="AP538" t="s">
        <v>285</v>
      </c>
      <c r="AQ538" t="s">
        <v>274</v>
      </c>
      <c r="AR538" t="s">
        <v>273</v>
      </c>
      <c r="AS538" t="s">
        <v>149</v>
      </c>
      <c r="AT538" t="s">
        <v>101</v>
      </c>
      <c r="AU538" t="s">
        <v>230</v>
      </c>
      <c r="AV538" t="s">
        <v>73</v>
      </c>
      <c r="AW538" t="s">
        <v>60</v>
      </c>
      <c r="AX538" t="s">
        <v>531</v>
      </c>
      <c r="AY538" t="s">
        <v>3342</v>
      </c>
    </row>
    <row r="539" spans="1:51" hidden="1" x14ac:dyDescent="0.3">
      <c r="A539" t="s">
        <v>3343</v>
      </c>
      <c r="B539" t="s">
        <v>3344</v>
      </c>
      <c r="C539" s="1" t="str">
        <f t="shared" si="87"/>
        <v>21:0868</v>
      </c>
      <c r="D539" s="1" t="str">
        <f t="shared" si="88"/>
        <v>21:0245</v>
      </c>
      <c r="E539" t="s">
        <v>603</v>
      </c>
      <c r="F539" t="s">
        <v>3345</v>
      </c>
      <c r="H539">
        <v>76.487723099999997</v>
      </c>
      <c r="I539">
        <v>-98.193917900000002</v>
      </c>
      <c r="J539" s="1" t="str">
        <f t="shared" si="89"/>
        <v>NGR bulk stream sediment</v>
      </c>
      <c r="K539" s="1" t="str">
        <f t="shared" si="90"/>
        <v>-230 mesh (63 µm) (Bathurst Is., 1996)</v>
      </c>
      <c r="L539">
        <v>29</v>
      </c>
      <c r="M539" t="s">
        <v>1543</v>
      </c>
      <c r="N539">
        <v>538</v>
      </c>
      <c r="O539">
        <v>1</v>
      </c>
      <c r="P539" t="s">
        <v>89</v>
      </c>
      <c r="Q539" t="s">
        <v>56</v>
      </c>
      <c r="R539" t="s">
        <v>256</v>
      </c>
      <c r="S539" t="s">
        <v>121</v>
      </c>
      <c r="T539" t="s">
        <v>428</v>
      </c>
      <c r="U539" t="s">
        <v>76</v>
      </c>
      <c r="V539" t="s">
        <v>118</v>
      </c>
      <c r="W539" t="s">
        <v>607</v>
      </c>
      <c r="X539" t="s">
        <v>60</v>
      </c>
      <c r="Y539" t="s">
        <v>106</v>
      </c>
      <c r="Z539" t="s">
        <v>94</v>
      </c>
      <c r="AA539" t="s">
        <v>64</v>
      </c>
      <c r="AB539" t="s">
        <v>56</v>
      </c>
      <c r="AC539" t="s">
        <v>60</v>
      </c>
      <c r="AD539" t="s">
        <v>459</v>
      </c>
      <c r="AE539" t="s">
        <v>143</v>
      </c>
      <c r="AF539" t="s">
        <v>97</v>
      </c>
      <c r="AG539" t="s">
        <v>271</v>
      </c>
      <c r="AH539" t="s">
        <v>313</v>
      </c>
      <c r="AI539" t="s">
        <v>70</v>
      </c>
      <c r="AJ539" t="s">
        <v>1435</v>
      </c>
      <c r="AK539" t="s">
        <v>72</v>
      </c>
      <c r="AL539" t="s">
        <v>73</v>
      </c>
      <c r="AM539" t="s">
        <v>485</v>
      </c>
      <c r="AN539" t="s">
        <v>125</v>
      </c>
      <c r="AO539" t="s">
        <v>64</v>
      </c>
      <c r="AP539" t="s">
        <v>208</v>
      </c>
      <c r="AQ539" t="s">
        <v>160</v>
      </c>
      <c r="AR539" t="s">
        <v>172</v>
      </c>
      <c r="AS539" t="s">
        <v>163</v>
      </c>
      <c r="AT539" t="s">
        <v>101</v>
      </c>
      <c r="AU539" t="s">
        <v>174</v>
      </c>
      <c r="AV539" t="s">
        <v>175</v>
      </c>
      <c r="AW539" t="s">
        <v>580</v>
      </c>
      <c r="AX539" t="s">
        <v>558</v>
      </c>
      <c r="AY539" t="s">
        <v>3346</v>
      </c>
    </row>
    <row r="540" spans="1:51" hidden="1" x14ac:dyDescent="0.3">
      <c r="A540" t="s">
        <v>3347</v>
      </c>
      <c r="B540" t="s">
        <v>3348</v>
      </c>
      <c r="C540" s="1" t="str">
        <f t="shared" si="87"/>
        <v>21:0868</v>
      </c>
      <c r="D540" s="1" t="str">
        <f t="shared" si="88"/>
        <v>21:0245</v>
      </c>
      <c r="E540" t="s">
        <v>3349</v>
      </c>
      <c r="F540" t="s">
        <v>3350</v>
      </c>
      <c r="H540">
        <v>76.478921299999996</v>
      </c>
      <c r="I540">
        <v>-98.245741300000006</v>
      </c>
      <c r="J540" s="1" t="str">
        <f t="shared" si="89"/>
        <v>NGR bulk stream sediment</v>
      </c>
      <c r="K540" s="1" t="str">
        <f t="shared" si="90"/>
        <v>-230 mesh (63 µm) (Bathurst Is., 1996)</v>
      </c>
      <c r="L540">
        <v>29</v>
      </c>
      <c r="M540" t="s">
        <v>1549</v>
      </c>
      <c r="N540">
        <v>539</v>
      </c>
      <c r="O540">
        <v>1</v>
      </c>
      <c r="P540" t="s">
        <v>89</v>
      </c>
      <c r="Q540" t="s">
        <v>56</v>
      </c>
      <c r="R540" t="s">
        <v>173</v>
      </c>
      <c r="S540" t="s">
        <v>1140</v>
      </c>
      <c r="T540" t="s">
        <v>129</v>
      </c>
      <c r="U540" t="s">
        <v>185</v>
      </c>
      <c r="V540" t="s">
        <v>91</v>
      </c>
      <c r="W540" t="s">
        <v>204</v>
      </c>
      <c r="X540" t="s">
        <v>64</v>
      </c>
      <c r="Y540" t="s">
        <v>258</v>
      </c>
      <c r="Z540" t="s">
        <v>94</v>
      </c>
      <c r="AA540" t="s">
        <v>64</v>
      </c>
      <c r="AB540" t="s">
        <v>56</v>
      </c>
      <c r="AC540" t="s">
        <v>64</v>
      </c>
      <c r="AD540" t="s">
        <v>566</v>
      </c>
      <c r="AE540" t="s">
        <v>143</v>
      </c>
      <c r="AF540" t="s">
        <v>325</v>
      </c>
      <c r="AG540" t="s">
        <v>152</v>
      </c>
      <c r="AH540" t="s">
        <v>145</v>
      </c>
      <c r="AI540" t="s">
        <v>70</v>
      </c>
      <c r="AJ540" t="s">
        <v>1435</v>
      </c>
      <c r="AK540" t="s">
        <v>72</v>
      </c>
      <c r="AL540" t="s">
        <v>73</v>
      </c>
      <c r="AM540" t="s">
        <v>242</v>
      </c>
      <c r="AN540" t="s">
        <v>592</v>
      </c>
      <c r="AO540" t="s">
        <v>64</v>
      </c>
      <c r="AP540" t="s">
        <v>320</v>
      </c>
      <c r="AQ540" t="s">
        <v>55</v>
      </c>
      <c r="AR540" t="s">
        <v>357</v>
      </c>
      <c r="AS540" t="s">
        <v>75</v>
      </c>
      <c r="AT540" t="s">
        <v>125</v>
      </c>
      <c r="AU540" t="s">
        <v>175</v>
      </c>
      <c r="AV540" t="s">
        <v>73</v>
      </c>
      <c r="AW540" t="s">
        <v>488</v>
      </c>
      <c r="AX540" t="s">
        <v>154</v>
      </c>
      <c r="AY540" t="s">
        <v>3351</v>
      </c>
    </row>
    <row r="541" spans="1:51" hidden="1" x14ac:dyDescent="0.3">
      <c r="A541" t="s">
        <v>3352</v>
      </c>
      <c r="B541" t="s">
        <v>3353</v>
      </c>
      <c r="C541" s="1" t="str">
        <f t="shared" si="87"/>
        <v>21:0868</v>
      </c>
      <c r="D541" s="1" t="str">
        <f t="shared" si="88"/>
        <v>21:0245</v>
      </c>
      <c r="E541" t="s">
        <v>3354</v>
      </c>
      <c r="F541" t="s">
        <v>3355</v>
      </c>
      <c r="H541">
        <v>76.482621199999997</v>
      </c>
      <c r="I541">
        <v>-98.248260099999996</v>
      </c>
      <c r="J541" s="1" t="str">
        <f t="shared" si="89"/>
        <v>NGR bulk stream sediment</v>
      </c>
      <c r="K541" s="1" t="str">
        <f t="shared" si="90"/>
        <v>-230 mesh (63 µm) (Bathurst Is., 1996)</v>
      </c>
      <c r="L541">
        <v>29</v>
      </c>
      <c r="M541" t="s">
        <v>1557</v>
      </c>
      <c r="N541">
        <v>540</v>
      </c>
      <c r="O541">
        <v>1</v>
      </c>
      <c r="P541" t="s">
        <v>89</v>
      </c>
      <c r="Q541" t="s">
        <v>56</v>
      </c>
      <c r="R541" t="s">
        <v>358</v>
      </c>
      <c r="S541" t="s">
        <v>613</v>
      </c>
      <c r="T541" t="s">
        <v>307</v>
      </c>
      <c r="U541" t="s">
        <v>63</v>
      </c>
      <c r="V541" t="s">
        <v>91</v>
      </c>
      <c r="W541" t="s">
        <v>124</v>
      </c>
      <c r="X541" t="s">
        <v>64</v>
      </c>
      <c r="Y541" t="s">
        <v>83</v>
      </c>
      <c r="Z541" t="s">
        <v>94</v>
      </c>
      <c r="AA541" t="s">
        <v>64</v>
      </c>
      <c r="AB541" t="s">
        <v>56</v>
      </c>
      <c r="AC541" t="s">
        <v>271</v>
      </c>
      <c r="AD541" t="s">
        <v>339</v>
      </c>
      <c r="AE541" t="s">
        <v>143</v>
      </c>
      <c r="AF541" t="s">
        <v>393</v>
      </c>
      <c r="AG541" t="s">
        <v>175</v>
      </c>
      <c r="AH541" t="s">
        <v>231</v>
      </c>
      <c r="AI541" t="s">
        <v>70</v>
      </c>
      <c r="AJ541" t="s">
        <v>1435</v>
      </c>
      <c r="AK541" t="s">
        <v>72</v>
      </c>
      <c r="AL541" t="s">
        <v>152</v>
      </c>
      <c r="AM541" t="s">
        <v>76</v>
      </c>
      <c r="AN541" t="s">
        <v>225</v>
      </c>
      <c r="AO541" t="s">
        <v>64</v>
      </c>
      <c r="AP541" t="s">
        <v>369</v>
      </c>
      <c r="AQ541" t="s">
        <v>55</v>
      </c>
      <c r="AR541" t="s">
        <v>288</v>
      </c>
      <c r="AS541" t="s">
        <v>150</v>
      </c>
      <c r="AT541" t="s">
        <v>125</v>
      </c>
      <c r="AU541" t="s">
        <v>175</v>
      </c>
      <c r="AV541" t="s">
        <v>73</v>
      </c>
      <c r="AW541" t="s">
        <v>488</v>
      </c>
      <c r="AX541" t="s">
        <v>919</v>
      </c>
      <c r="AY541" t="s">
        <v>3356</v>
      </c>
    </row>
    <row r="542" spans="1:51" hidden="1" x14ac:dyDescent="0.3">
      <c r="A542" t="s">
        <v>3357</v>
      </c>
      <c r="B542" t="s">
        <v>3358</v>
      </c>
      <c r="C542" s="1" t="str">
        <f t="shared" si="87"/>
        <v>21:0868</v>
      </c>
      <c r="D542" s="1" t="str">
        <f t="shared" si="88"/>
        <v>21:0245</v>
      </c>
      <c r="E542" t="s">
        <v>3359</v>
      </c>
      <c r="F542" t="s">
        <v>3360</v>
      </c>
      <c r="H542">
        <v>76.469153000000006</v>
      </c>
      <c r="I542">
        <v>-98.282766899999999</v>
      </c>
      <c r="J542" s="1" t="str">
        <f t="shared" si="89"/>
        <v>NGR bulk stream sediment</v>
      </c>
      <c r="K542" s="1" t="str">
        <f t="shared" si="90"/>
        <v>-230 mesh (63 µm) (Bathurst Is., 1996)</v>
      </c>
      <c r="L542">
        <v>30</v>
      </c>
      <c r="M542" t="s">
        <v>1432</v>
      </c>
      <c r="N542">
        <v>541</v>
      </c>
      <c r="O542">
        <v>7</v>
      </c>
      <c r="P542" t="s">
        <v>89</v>
      </c>
      <c r="Q542" t="s">
        <v>56</v>
      </c>
      <c r="R542" t="s">
        <v>194</v>
      </c>
      <c r="S542" t="s">
        <v>1012</v>
      </c>
      <c r="T542" t="s">
        <v>826</v>
      </c>
      <c r="U542" t="s">
        <v>118</v>
      </c>
      <c r="V542" t="s">
        <v>63</v>
      </c>
      <c r="W542" t="s">
        <v>170</v>
      </c>
      <c r="X542" t="s">
        <v>91</v>
      </c>
      <c r="Y542" t="s">
        <v>827</v>
      </c>
      <c r="Z542" t="s">
        <v>118</v>
      </c>
      <c r="AA542" t="s">
        <v>64</v>
      </c>
      <c r="AB542" t="s">
        <v>56</v>
      </c>
      <c r="AC542" t="s">
        <v>91</v>
      </c>
      <c r="AD542" t="s">
        <v>900</v>
      </c>
      <c r="AE542" t="s">
        <v>143</v>
      </c>
      <c r="AF542" t="s">
        <v>507</v>
      </c>
      <c r="AG542" t="s">
        <v>231</v>
      </c>
      <c r="AH542" t="s">
        <v>168</v>
      </c>
      <c r="AI542" t="s">
        <v>70</v>
      </c>
      <c r="AJ542" t="s">
        <v>1435</v>
      </c>
      <c r="AK542" t="s">
        <v>72</v>
      </c>
      <c r="AL542" t="s">
        <v>73</v>
      </c>
      <c r="AM542" t="s">
        <v>514</v>
      </c>
      <c r="AN542" t="s">
        <v>145</v>
      </c>
      <c r="AO542" t="s">
        <v>64</v>
      </c>
      <c r="AP542" t="s">
        <v>2692</v>
      </c>
      <c r="AQ542" t="s">
        <v>357</v>
      </c>
      <c r="AR542" t="s">
        <v>59</v>
      </c>
      <c r="AS542" t="s">
        <v>55</v>
      </c>
      <c r="AT542" t="s">
        <v>68</v>
      </c>
      <c r="AU542" t="s">
        <v>258</v>
      </c>
      <c r="AV542" t="s">
        <v>152</v>
      </c>
      <c r="AW542" t="s">
        <v>60</v>
      </c>
      <c r="AX542" t="s">
        <v>651</v>
      </c>
      <c r="AY542" t="s">
        <v>3361</v>
      </c>
    </row>
    <row r="543" spans="1:51" hidden="1" x14ac:dyDescent="0.3">
      <c r="A543" t="s">
        <v>3362</v>
      </c>
      <c r="B543" t="s">
        <v>3363</v>
      </c>
      <c r="C543" s="1" t="str">
        <f t="shared" si="87"/>
        <v>21:0868</v>
      </c>
      <c r="D543" s="1" t="str">
        <f t="shared" si="88"/>
        <v>21:0245</v>
      </c>
      <c r="E543" t="s">
        <v>3364</v>
      </c>
      <c r="F543" t="s">
        <v>3365</v>
      </c>
      <c r="H543">
        <v>76.493614199999996</v>
      </c>
      <c r="I543">
        <v>-98.296682700000005</v>
      </c>
      <c r="J543" s="1" t="str">
        <f t="shared" si="89"/>
        <v>NGR bulk stream sediment</v>
      </c>
      <c r="K543" s="1" t="str">
        <f t="shared" si="90"/>
        <v>-230 mesh (63 µm) (Bathurst Is., 1996)</v>
      </c>
      <c r="L543">
        <v>30</v>
      </c>
      <c r="M543" t="s">
        <v>1441</v>
      </c>
      <c r="N543">
        <v>542</v>
      </c>
      <c r="O543">
        <v>1</v>
      </c>
      <c r="P543" t="s">
        <v>89</v>
      </c>
      <c r="Q543" t="s">
        <v>56</v>
      </c>
      <c r="R543" t="s">
        <v>68</v>
      </c>
      <c r="S543" t="s">
        <v>58</v>
      </c>
      <c r="T543" t="s">
        <v>377</v>
      </c>
      <c r="U543" t="s">
        <v>118</v>
      </c>
      <c r="V543" t="s">
        <v>118</v>
      </c>
      <c r="W543" t="s">
        <v>607</v>
      </c>
      <c r="X543" t="s">
        <v>60</v>
      </c>
      <c r="Y543" t="s">
        <v>3191</v>
      </c>
      <c r="Z543" t="s">
        <v>94</v>
      </c>
      <c r="AA543" t="s">
        <v>64</v>
      </c>
      <c r="AB543" t="s">
        <v>56</v>
      </c>
      <c r="AC543" t="s">
        <v>60</v>
      </c>
      <c r="AD543" t="s">
        <v>651</v>
      </c>
      <c r="AE543" t="s">
        <v>143</v>
      </c>
      <c r="AF543" t="s">
        <v>59</v>
      </c>
      <c r="AG543" t="s">
        <v>230</v>
      </c>
      <c r="AH543" t="s">
        <v>218</v>
      </c>
      <c r="AI543" t="s">
        <v>70</v>
      </c>
      <c r="AJ543" t="s">
        <v>1435</v>
      </c>
      <c r="AK543" t="s">
        <v>72</v>
      </c>
      <c r="AL543" t="s">
        <v>73</v>
      </c>
      <c r="AM543" t="s">
        <v>309</v>
      </c>
      <c r="AN543" t="s">
        <v>106</v>
      </c>
      <c r="AO543" t="s">
        <v>64</v>
      </c>
      <c r="AP543" t="s">
        <v>848</v>
      </c>
      <c r="AQ543" t="s">
        <v>160</v>
      </c>
      <c r="AR543" t="s">
        <v>114</v>
      </c>
      <c r="AS543" t="s">
        <v>69</v>
      </c>
      <c r="AT543" t="s">
        <v>101</v>
      </c>
      <c r="AU543" t="s">
        <v>230</v>
      </c>
      <c r="AV543" t="s">
        <v>152</v>
      </c>
      <c r="AW543" t="s">
        <v>327</v>
      </c>
      <c r="AX543" t="s">
        <v>558</v>
      </c>
      <c r="AY543" t="s">
        <v>3366</v>
      </c>
    </row>
    <row r="544" spans="1:51" hidden="1" x14ac:dyDescent="0.3">
      <c r="A544" t="s">
        <v>3367</v>
      </c>
      <c r="B544" t="s">
        <v>3368</v>
      </c>
      <c r="C544" s="1" t="str">
        <f t="shared" si="87"/>
        <v>21:0868</v>
      </c>
      <c r="D544" s="1" t="str">
        <f t="shared" si="88"/>
        <v>21:0245</v>
      </c>
      <c r="E544" t="s">
        <v>3369</v>
      </c>
      <c r="F544" t="s">
        <v>3370</v>
      </c>
      <c r="H544">
        <v>76.485734899999997</v>
      </c>
      <c r="I544">
        <v>-98.309084499999997</v>
      </c>
      <c r="J544" s="1" t="str">
        <f t="shared" si="89"/>
        <v>NGR bulk stream sediment</v>
      </c>
      <c r="K544" s="1" t="str">
        <f t="shared" si="90"/>
        <v>-230 mesh (63 µm) (Bathurst Is., 1996)</v>
      </c>
      <c r="L544">
        <v>30</v>
      </c>
      <c r="M544" t="s">
        <v>1454</v>
      </c>
      <c r="N544">
        <v>543</v>
      </c>
      <c r="O544">
        <v>1</v>
      </c>
      <c r="P544" t="s">
        <v>89</v>
      </c>
      <c r="Q544" t="s">
        <v>56</v>
      </c>
      <c r="R544" t="s">
        <v>282</v>
      </c>
      <c r="S544" t="s">
        <v>547</v>
      </c>
      <c r="T544" t="s">
        <v>146</v>
      </c>
      <c r="U544" t="s">
        <v>113</v>
      </c>
      <c r="V544" t="s">
        <v>118</v>
      </c>
      <c r="W544" t="s">
        <v>399</v>
      </c>
      <c r="X544" t="s">
        <v>60</v>
      </c>
      <c r="Y544" t="s">
        <v>1007</v>
      </c>
      <c r="Z544" t="s">
        <v>118</v>
      </c>
      <c r="AA544" t="s">
        <v>64</v>
      </c>
      <c r="AB544" t="s">
        <v>56</v>
      </c>
      <c r="AC544" t="s">
        <v>76</v>
      </c>
      <c r="AD544" t="s">
        <v>558</v>
      </c>
      <c r="AE544" t="s">
        <v>143</v>
      </c>
      <c r="AF544" t="s">
        <v>918</v>
      </c>
      <c r="AG544" t="s">
        <v>327</v>
      </c>
      <c r="AH544" t="s">
        <v>146</v>
      </c>
      <c r="AI544" t="s">
        <v>70</v>
      </c>
      <c r="AJ544" t="s">
        <v>1435</v>
      </c>
      <c r="AK544" t="s">
        <v>622</v>
      </c>
      <c r="AL544" t="s">
        <v>73</v>
      </c>
      <c r="AM544" t="s">
        <v>100</v>
      </c>
      <c r="AN544" t="s">
        <v>101</v>
      </c>
      <c r="AO544" t="s">
        <v>64</v>
      </c>
      <c r="AP544" t="s">
        <v>1014</v>
      </c>
      <c r="AQ544" t="s">
        <v>274</v>
      </c>
      <c r="AR544" t="s">
        <v>114</v>
      </c>
      <c r="AS544" t="s">
        <v>190</v>
      </c>
      <c r="AT544" t="s">
        <v>123</v>
      </c>
      <c r="AU544" t="s">
        <v>174</v>
      </c>
      <c r="AV544" t="s">
        <v>175</v>
      </c>
      <c r="AW544" t="s">
        <v>327</v>
      </c>
      <c r="AX544" t="s">
        <v>811</v>
      </c>
      <c r="AY544" t="s">
        <v>3026</v>
      </c>
    </row>
    <row r="545" spans="1:51" hidden="1" x14ac:dyDescent="0.3">
      <c r="A545" t="s">
        <v>3371</v>
      </c>
      <c r="B545" t="s">
        <v>3372</v>
      </c>
      <c r="C545" s="1" t="str">
        <f t="shared" si="87"/>
        <v>21:0868</v>
      </c>
      <c r="D545" s="1" t="str">
        <f t="shared" si="88"/>
        <v>21:0245</v>
      </c>
      <c r="E545" t="s">
        <v>3373</v>
      </c>
      <c r="F545" t="s">
        <v>3374</v>
      </c>
      <c r="H545">
        <v>76.458181100000004</v>
      </c>
      <c r="I545">
        <v>-98.307555899999997</v>
      </c>
      <c r="J545" s="1" t="str">
        <f t="shared" si="89"/>
        <v>NGR bulk stream sediment</v>
      </c>
      <c r="K545" s="1" t="str">
        <f t="shared" si="90"/>
        <v>-230 mesh (63 µm) (Bathurst Is., 1996)</v>
      </c>
      <c r="L545">
        <v>30</v>
      </c>
      <c r="M545" t="s">
        <v>1460</v>
      </c>
      <c r="N545">
        <v>544</v>
      </c>
      <c r="O545">
        <v>1</v>
      </c>
      <c r="P545" t="s">
        <v>89</v>
      </c>
      <c r="Q545" t="s">
        <v>56</v>
      </c>
      <c r="R545" t="s">
        <v>220</v>
      </c>
      <c r="S545" t="s">
        <v>1140</v>
      </c>
      <c r="T545" t="s">
        <v>55</v>
      </c>
      <c r="U545" t="s">
        <v>69</v>
      </c>
      <c r="V545" t="s">
        <v>185</v>
      </c>
      <c r="W545" t="s">
        <v>114</v>
      </c>
      <c r="X545" t="s">
        <v>60</v>
      </c>
      <c r="Y545" t="s">
        <v>2140</v>
      </c>
      <c r="Z545" t="s">
        <v>76</v>
      </c>
      <c r="AA545" t="s">
        <v>64</v>
      </c>
      <c r="AB545" t="s">
        <v>56</v>
      </c>
      <c r="AC545" t="s">
        <v>91</v>
      </c>
      <c r="AD545" t="s">
        <v>144</v>
      </c>
      <c r="AE545" t="s">
        <v>143</v>
      </c>
      <c r="AF545" t="s">
        <v>324</v>
      </c>
      <c r="AG545" t="s">
        <v>488</v>
      </c>
      <c r="AH545" t="s">
        <v>309</v>
      </c>
      <c r="AI545" t="s">
        <v>70</v>
      </c>
      <c r="AJ545" t="s">
        <v>1435</v>
      </c>
      <c r="AK545" t="s">
        <v>72</v>
      </c>
      <c r="AL545" t="s">
        <v>73</v>
      </c>
      <c r="AM545" t="s">
        <v>328</v>
      </c>
      <c r="AN545" t="s">
        <v>327</v>
      </c>
      <c r="AO545" t="s">
        <v>64</v>
      </c>
      <c r="AP545" t="s">
        <v>2677</v>
      </c>
      <c r="AQ545" t="s">
        <v>336</v>
      </c>
      <c r="AR545" t="s">
        <v>80</v>
      </c>
      <c r="AS545" t="s">
        <v>75</v>
      </c>
      <c r="AT545" t="s">
        <v>358</v>
      </c>
      <c r="AU545" t="s">
        <v>230</v>
      </c>
      <c r="AV545" t="s">
        <v>73</v>
      </c>
      <c r="AW545" t="s">
        <v>153</v>
      </c>
      <c r="AX545" t="s">
        <v>811</v>
      </c>
      <c r="AY545" t="s">
        <v>2985</v>
      </c>
    </row>
    <row r="546" spans="1:51" hidden="1" x14ac:dyDescent="0.3">
      <c r="A546" t="s">
        <v>3375</v>
      </c>
      <c r="B546" t="s">
        <v>3376</v>
      </c>
      <c r="C546" s="1" t="str">
        <f t="shared" si="87"/>
        <v>21:0868</v>
      </c>
      <c r="D546" s="1" t="str">
        <f t="shared" si="88"/>
        <v>21:0245</v>
      </c>
      <c r="E546" t="s">
        <v>3377</v>
      </c>
      <c r="F546" t="s">
        <v>3378</v>
      </c>
      <c r="H546">
        <v>76.460203500000006</v>
      </c>
      <c r="I546">
        <v>-98.313002999999995</v>
      </c>
      <c r="J546" s="1" t="str">
        <f t="shared" si="89"/>
        <v>NGR bulk stream sediment</v>
      </c>
      <c r="K546" s="1" t="str">
        <f t="shared" si="90"/>
        <v>-230 mesh (63 µm) (Bathurst Is., 1996)</v>
      </c>
      <c r="L546">
        <v>30</v>
      </c>
      <c r="M546" t="s">
        <v>1474</v>
      </c>
      <c r="N546">
        <v>545</v>
      </c>
      <c r="O546">
        <v>1</v>
      </c>
      <c r="P546" t="s">
        <v>60</v>
      </c>
      <c r="Q546" t="s">
        <v>56</v>
      </c>
      <c r="R546" t="s">
        <v>160</v>
      </c>
      <c r="S546" t="s">
        <v>912</v>
      </c>
      <c r="T546" t="s">
        <v>113</v>
      </c>
      <c r="U546" t="s">
        <v>118</v>
      </c>
      <c r="V546" t="s">
        <v>190</v>
      </c>
      <c r="W546" t="s">
        <v>351</v>
      </c>
      <c r="X546" t="s">
        <v>91</v>
      </c>
      <c r="Y546" t="s">
        <v>3379</v>
      </c>
      <c r="Z546" t="s">
        <v>118</v>
      </c>
      <c r="AA546" t="s">
        <v>64</v>
      </c>
      <c r="AB546" t="s">
        <v>56</v>
      </c>
      <c r="AC546" t="s">
        <v>274</v>
      </c>
      <c r="AD546" t="s">
        <v>165</v>
      </c>
      <c r="AE546" t="s">
        <v>415</v>
      </c>
      <c r="AF546" t="s">
        <v>116</v>
      </c>
      <c r="AG546" t="s">
        <v>76</v>
      </c>
      <c r="AH546" t="s">
        <v>326</v>
      </c>
      <c r="AI546" t="s">
        <v>70</v>
      </c>
      <c r="AJ546" t="s">
        <v>1435</v>
      </c>
      <c r="AK546" t="s">
        <v>72</v>
      </c>
      <c r="AL546" t="s">
        <v>73</v>
      </c>
      <c r="AM546" t="s">
        <v>75</v>
      </c>
      <c r="AN546" t="s">
        <v>149</v>
      </c>
      <c r="AO546" t="s">
        <v>64</v>
      </c>
      <c r="AP546" t="s">
        <v>3380</v>
      </c>
      <c r="AQ546" t="s">
        <v>59</v>
      </c>
      <c r="AR546" t="s">
        <v>415</v>
      </c>
      <c r="AS546" t="s">
        <v>541</v>
      </c>
      <c r="AT546" t="s">
        <v>131</v>
      </c>
      <c r="AU546" t="s">
        <v>212</v>
      </c>
      <c r="AV546" t="s">
        <v>258</v>
      </c>
      <c r="AW546" t="s">
        <v>173</v>
      </c>
      <c r="AX546" t="s">
        <v>684</v>
      </c>
      <c r="AY546" t="s">
        <v>3381</v>
      </c>
    </row>
    <row r="547" spans="1:51" hidden="1" x14ac:dyDescent="0.3">
      <c r="A547" t="s">
        <v>3382</v>
      </c>
      <c r="B547" t="s">
        <v>3383</v>
      </c>
      <c r="C547" s="1" t="str">
        <f t="shared" si="87"/>
        <v>21:0868</v>
      </c>
      <c r="D547" s="1" t="str">
        <f t="shared" si="88"/>
        <v>21:0245</v>
      </c>
      <c r="E547" t="s">
        <v>3377</v>
      </c>
      <c r="F547" t="s">
        <v>3384</v>
      </c>
      <c r="H547">
        <v>76.460203500000006</v>
      </c>
      <c r="I547">
        <v>-98.313002999999995</v>
      </c>
      <c r="J547" s="1" t="str">
        <f t="shared" si="89"/>
        <v>NGR bulk stream sediment</v>
      </c>
      <c r="K547" s="1" t="str">
        <f t="shared" si="90"/>
        <v>-230 mesh (63 µm) (Bathurst Is., 1996)</v>
      </c>
      <c r="L547">
        <v>30</v>
      </c>
      <c r="M547" t="s">
        <v>1479</v>
      </c>
      <c r="N547">
        <v>546</v>
      </c>
      <c r="O547">
        <v>1</v>
      </c>
      <c r="P547" t="s">
        <v>60</v>
      </c>
      <c r="Q547" t="s">
        <v>56</v>
      </c>
      <c r="R547" t="s">
        <v>163</v>
      </c>
      <c r="S547" t="s">
        <v>917</v>
      </c>
      <c r="T547" t="s">
        <v>300</v>
      </c>
      <c r="U547" t="s">
        <v>91</v>
      </c>
      <c r="V547" t="s">
        <v>99</v>
      </c>
      <c r="W547" t="s">
        <v>524</v>
      </c>
      <c r="X547" t="s">
        <v>91</v>
      </c>
      <c r="Y547" t="s">
        <v>2908</v>
      </c>
      <c r="Z547" t="s">
        <v>76</v>
      </c>
      <c r="AA547" t="s">
        <v>64</v>
      </c>
      <c r="AB547" t="s">
        <v>56</v>
      </c>
      <c r="AC547" t="s">
        <v>336</v>
      </c>
      <c r="AD547" t="s">
        <v>353</v>
      </c>
      <c r="AE547" t="s">
        <v>285</v>
      </c>
      <c r="AF547" t="s">
        <v>324</v>
      </c>
      <c r="AG547" t="s">
        <v>145</v>
      </c>
      <c r="AH547" t="s">
        <v>514</v>
      </c>
      <c r="AI547" t="s">
        <v>70</v>
      </c>
      <c r="AJ547" t="s">
        <v>1435</v>
      </c>
      <c r="AK547" t="s">
        <v>72</v>
      </c>
      <c r="AL547" t="s">
        <v>73</v>
      </c>
      <c r="AM547" t="s">
        <v>326</v>
      </c>
      <c r="AN547" t="s">
        <v>69</v>
      </c>
      <c r="AO547" t="s">
        <v>64</v>
      </c>
      <c r="AP547" t="s">
        <v>3385</v>
      </c>
      <c r="AQ547" t="s">
        <v>607</v>
      </c>
      <c r="AR547" t="s">
        <v>370</v>
      </c>
      <c r="AS547" t="s">
        <v>288</v>
      </c>
      <c r="AT547" t="s">
        <v>194</v>
      </c>
      <c r="AU547" t="s">
        <v>189</v>
      </c>
      <c r="AV547" t="s">
        <v>258</v>
      </c>
      <c r="AW547" t="s">
        <v>358</v>
      </c>
      <c r="AX547" t="s">
        <v>107</v>
      </c>
      <c r="AY547" t="s">
        <v>3386</v>
      </c>
    </row>
    <row r="548" spans="1:51" hidden="1" x14ac:dyDescent="0.3">
      <c r="A548" t="s">
        <v>3387</v>
      </c>
      <c r="B548" t="s">
        <v>3388</v>
      </c>
      <c r="C548" s="1" t="str">
        <f t="shared" si="87"/>
        <v>21:0868</v>
      </c>
      <c r="D548" s="1" t="str">
        <f t="shared" si="88"/>
        <v>21:0245</v>
      </c>
      <c r="E548" t="s">
        <v>3389</v>
      </c>
      <c r="F548" t="s">
        <v>3390</v>
      </c>
      <c r="H548">
        <v>76.462464100000005</v>
      </c>
      <c r="I548">
        <v>-98.281660200000005</v>
      </c>
      <c r="J548" s="1" t="str">
        <f t="shared" si="89"/>
        <v>NGR bulk stream sediment</v>
      </c>
      <c r="K548" s="1" t="str">
        <f t="shared" si="90"/>
        <v>-230 mesh (63 µm) (Bathurst Is., 1996)</v>
      </c>
      <c r="L548">
        <v>30</v>
      </c>
      <c r="M548" t="s">
        <v>1466</v>
      </c>
      <c r="N548">
        <v>547</v>
      </c>
      <c r="O548">
        <v>1</v>
      </c>
      <c r="P548" t="s">
        <v>89</v>
      </c>
      <c r="Q548" t="s">
        <v>56</v>
      </c>
      <c r="R548" t="s">
        <v>113</v>
      </c>
      <c r="S548" t="s">
        <v>917</v>
      </c>
      <c r="T548" t="s">
        <v>69</v>
      </c>
      <c r="U548" t="s">
        <v>69</v>
      </c>
      <c r="V548" t="s">
        <v>150</v>
      </c>
      <c r="W548" t="s">
        <v>170</v>
      </c>
      <c r="X548" t="s">
        <v>76</v>
      </c>
      <c r="Y548" t="s">
        <v>2373</v>
      </c>
      <c r="Z548" t="s">
        <v>118</v>
      </c>
      <c r="AA548" t="s">
        <v>64</v>
      </c>
      <c r="AB548" t="s">
        <v>56</v>
      </c>
      <c r="AC548" t="s">
        <v>94</v>
      </c>
      <c r="AD548" t="s">
        <v>919</v>
      </c>
      <c r="AE548" t="s">
        <v>380</v>
      </c>
      <c r="AF548" t="s">
        <v>351</v>
      </c>
      <c r="AG548" t="s">
        <v>68</v>
      </c>
      <c r="AH548" t="s">
        <v>354</v>
      </c>
      <c r="AI548" t="s">
        <v>70</v>
      </c>
      <c r="AJ548" t="s">
        <v>1435</v>
      </c>
      <c r="AK548" t="s">
        <v>72</v>
      </c>
      <c r="AL548" t="s">
        <v>73</v>
      </c>
      <c r="AM548" t="s">
        <v>238</v>
      </c>
      <c r="AN548" t="s">
        <v>145</v>
      </c>
      <c r="AO548" t="s">
        <v>64</v>
      </c>
      <c r="AP548" t="s">
        <v>437</v>
      </c>
      <c r="AQ548" t="s">
        <v>274</v>
      </c>
      <c r="AR548" t="s">
        <v>210</v>
      </c>
      <c r="AS548" t="s">
        <v>336</v>
      </c>
      <c r="AT548" t="s">
        <v>169</v>
      </c>
      <c r="AU548" t="s">
        <v>174</v>
      </c>
      <c r="AV548" t="s">
        <v>73</v>
      </c>
      <c r="AW548" t="s">
        <v>580</v>
      </c>
      <c r="AX548" t="s">
        <v>919</v>
      </c>
      <c r="AY548" t="s">
        <v>3391</v>
      </c>
    </row>
    <row r="549" spans="1:51" hidden="1" x14ac:dyDescent="0.3">
      <c r="A549" t="s">
        <v>3392</v>
      </c>
      <c r="B549" t="s">
        <v>3393</v>
      </c>
      <c r="C549" s="1" t="str">
        <f t="shared" si="87"/>
        <v>21:0868</v>
      </c>
      <c r="D549" s="1" t="str">
        <f t="shared" si="88"/>
        <v>21:0245</v>
      </c>
      <c r="E549" t="s">
        <v>3359</v>
      </c>
      <c r="F549" t="s">
        <v>3394</v>
      </c>
      <c r="H549">
        <v>76.469153000000006</v>
      </c>
      <c r="I549">
        <v>-98.282766899999999</v>
      </c>
      <c r="J549" s="1" t="str">
        <f t="shared" si="89"/>
        <v>NGR bulk stream sediment</v>
      </c>
      <c r="K549" s="1" t="str">
        <f t="shared" si="90"/>
        <v>-230 mesh (63 µm) (Bathurst Is., 1996)</v>
      </c>
      <c r="L549">
        <v>30</v>
      </c>
      <c r="M549" t="s">
        <v>1447</v>
      </c>
      <c r="N549">
        <v>548</v>
      </c>
      <c r="O549">
        <v>1</v>
      </c>
      <c r="P549" t="s">
        <v>91</v>
      </c>
      <c r="Q549" t="s">
        <v>56</v>
      </c>
      <c r="R549" t="s">
        <v>354</v>
      </c>
      <c r="S549" t="s">
        <v>445</v>
      </c>
      <c r="T549" t="s">
        <v>150</v>
      </c>
      <c r="U549" t="s">
        <v>76</v>
      </c>
      <c r="V549" t="s">
        <v>63</v>
      </c>
      <c r="W549" t="s">
        <v>79</v>
      </c>
      <c r="X549" t="s">
        <v>91</v>
      </c>
      <c r="Y549" t="s">
        <v>310</v>
      </c>
      <c r="Z549" t="s">
        <v>94</v>
      </c>
      <c r="AA549" t="s">
        <v>64</v>
      </c>
      <c r="AB549" t="s">
        <v>56</v>
      </c>
      <c r="AC549" t="s">
        <v>76</v>
      </c>
      <c r="AD549" t="s">
        <v>469</v>
      </c>
      <c r="AE549" t="s">
        <v>143</v>
      </c>
      <c r="AF549" t="s">
        <v>401</v>
      </c>
      <c r="AG549" t="s">
        <v>358</v>
      </c>
      <c r="AH549" t="s">
        <v>434</v>
      </c>
      <c r="AI549" t="s">
        <v>70</v>
      </c>
      <c r="AJ549" t="s">
        <v>1435</v>
      </c>
      <c r="AK549" t="s">
        <v>72</v>
      </c>
      <c r="AL549" t="s">
        <v>73</v>
      </c>
      <c r="AM549" t="s">
        <v>446</v>
      </c>
      <c r="AN549" t="s">
        <v>101</v>
      </c>
      <c r="AO549" t="s">
        <v>64</v>
      </c>
      <c r="AP549" t="s">
        <v>606</v>
      </c>
      <c r="AQ549" t="s">
        <v>80</v>
      </c>
      <c r="AR549" t="s">
        <v>79</v>
      </c>
      <c r="AS549" t="s">
        <v>55</v>
      </c>
      <c r="AT549" t="s">
        <v>251</v>
      </c>
      <c r="AU549" t="s">
        <v>258</v>
      </c>
      <c r="AV549" t="s">
        <v>152</v>
      </c>
      <c r="AW549" t="s">
        <v>225</v>
      </c>
      <c r="AX549" t="s">
        <v>850</v>
      </c>
      <c r="AY549" t="s">
        <v>2339</v>
      </c>
    </row>
    <row r="550" spans="1:51" hidden="1" x14ac:dyDescent="0.3">
      <c r="A550" t="s">
        <v>3395</v>
      </c>
      <c r="B550" t="s">
        <v>3396</v>
      </c>
      <c r="C550" s="1" t="str">
        <f t="shared" si="87"/>
        <v>21:0868</v>
      </c>
      <c r="D550" s="1" t="str">
        <f t="shared" si="88"/>
        <v>21:0245</v>
      </c>
      <c r="E550" t="s">
        <v>3397</v>
      </c>
      <c r="F550" t="s">
        <v>3398</v>
      </c>
      <c r="H550">
        <v>76.467183500000004</v>
      </c>
      <c r="I550">
        <v>-98.243703100000005</v>
      </c>
      <c r="J550" s="1" t="str">
        <f t="shared" si="89"/>
        <v>NGR bulk stream sediment</v>
      </c>
      <c r="K550" s="1" t="str">
        <f t="shared" si="90"/>
        <v>-230 mesh (63 µm) (Bathurst Is., 1996)</v>
      </c>
      <c r="L550">
        <v>30</v>
      </c>
      <c r="M550" t="s">
        <v>1485</v>
      </c>
      <c r="N550">
        <v>549</v>
      </c>
      <c r="O550">
        <v>1</v>
      </c>
      <c r="P550" t="s">
        <v>89</v>
      </c>
      <c r="Q550" t="s">
        <v>56</v>
      </c>
      <c r="R550" t="s">
        <v>98</v>
      </c>
      <c r="S550" t="s">
        <v>751</v>
      </c>
      <c r="T550" t="s">
        <v>721</v>
      </c>
      <c r="U550" t="s">
        <v>94</v>
      </c>
      <c r="V550" t="s">
        <v>113</v>
      </c>
      <c r="W550" t="s">
        <v>351</v>
      </c>
      <c r="X550" t="s">
        <v>91</v>
      </c>
      <c r="Y550" t="s">
        <v>752</v>
      </c>
      <c r="Z550" t="s">
        <v>94</v>
      </c>
      <c r="AA550" t="s">
        <v>64</v>
      </c>
      <c r="AB550" t="s">
        <v>56</v>
      </c>
      <c r="AC550" t="s">
        <v>76</v>
      </c>
      <c r="AD550" t="s">
        <v>893</v>
      </c>
      <c r="AE550" t="s">
        <v>143</v>
      </c>
      <c r="AF550" t="s">
        <v>447</v>
      </c>
      <c r="AG550" t="s">
        <v>242</v>
      </c>
      <c r="AH550" t="s">
        <v>514</v>
      </c>
      <c r="AI550" t="s">
        <v>70</v>
      </c>
      <c r="AJ550" t="s">
        <v>1435</v>
      </c>
      <c r="AK550" t="s">
        <v>72</v>
      </c>
      <c r="AL550" t="s">
        <v>73</v>
      </c>
      <c r="AM550" t="s">
        <v>63</v>
      </c>
      <c r="AN550" t="s">
        <v>145</v>
      </c>
      <c r="AO550" t="s">
        <v>64</v>
      </c>
      <c r="AP550" t="s">
        <v>599</v>
      </c>
      <c r="AQ550" t="s">
        <v>357</v>
      </c>
      <c r="AR550" t="s">
        <v>59</v>
      </c>
      <c r="AS550" t="s">
        <v>163</v>
      </c>
      <c r="AT550" t="s">
        <v>169</v>
      </c>
      <c r="AU550" t="s">
        <v>258</v>
      </c>
      <c r="AV550" t="s">
        <v>73</v>
      </c>
      <c r="AW550" t="s">
        <v>60</v>
      </c>
      <c r="AX550" t="s">
        <v>850</v>
      </c>
      <c r="AY550" t="s">
        <v>3399</v>
      </c>
    </row>
    <row r="551" spans="1:51" hidden="1" x14ac:dyDescent="0.3">
      <c r="A551" t="s">
        <v>3400</v>
      </c>
      <c r="B551" t="s">
        <v>3401</v>
      </c>
      <c r="C551" s="1" t="str">
        <f t="shared" si="87"/>
        <v>21:0868</v>
      </c>
      <c r="D551" s="1" t="str">
        <f t="shared" si="88"/>
        <v>21:0245</v>
      </c>
      <c r="E551" t="s">
        <v>611</v>
      </c>
      <c r="F551" t="s">
        <v>3402</v>
      </c>
      <c r="H551">
        <v>76.450712300000006</v>
      </c>
      <c r="I551">
        <v>-98.183955800000007</v>
      </c>
      <c r="J551" s="1" t="str">
        <f t="shared" si="89"/>
        <v>NGR bulk stream sediment</v>
      </c>
      <c r="K551" s="1" t="str">
        <f t="shared" si="90"/>
        <v>-230 mesh (63 µm) (Bathurst Is., 1996)</v>
      </c>
      <c r="L551">
        <v>30</v>
      </c>
      <c r="M551" t="s">
        <v>1492</v>
      </c>
      <c r="N551">
        <v>550</v>
      </c>
      <c r="O551">
        <v>1</v>
      </c>
      <c r="P551" t="s">
        <v>89</v>
      </c>
      <c r="Q551" t="s">
        <v>56</v>
      </c>
      <c r="R551" t="s">
        <v>123</v>
      </c>
      <c r="S551" t="s">
        <v>622</v>
      </c>
      <c r="T551" t="s">
        <v>446</v>
      </c>
      <c r="U551" t="s">
        <v>63</v>
      </c>
      <c r="V551" t="s">
        <v>118</v>
      </c>
      <c r="W551" t="s">
        <v>273</v>
      </c>
      <c r="X551" t="s">
        <v>271</v>
      </c>
      <c r="Y551" t="s">
        <v>3403</v>
      </c>
      <c r="Z551" t="s">
        <v>99</v>
      </c>
      <c r="AA551" t="s">
        <v>64</v>
      </c>
      <c r="AB551" t="s">
        <v>56</v>
      </c>
      <c r="AC551" t="s">
        <v>64</v>
      </c>
      <c r="AD551" t="s">
        <v>366</v>
      </c>
      <c r="AE551" t="s">
        <v>143</v>
      </c>
      <c r="AF551" t="s">
        <v>325</v>
      </c>
      <c r="AG551" t="s">
        <v>152</v>
      </c>
      <c r="AH551" t="s">
        <v>68</v>
      </c>
      <c r="AI551" t="s">
        <v>70</v>
      </c>
      <c r="AJ551" t="s">
        <v>1435</v>
      </c>
      <c r="AK551" t="s">
        <v>72</v>
      </c>
      <c r="AL551" t="s">
        <v>73</v>
      </c>
      <c r="AM551" t="s">
        <v>94</v>
      </c>
      <c r="AN551" t="s">
        <v>176</v>
      </c>
      <c r="AO551" t="s">
        <v>64</v>
      </c>
      <c r="AP551" t="s">
        <v>414</v>
      </c>
      <c r="AQ551" t="s">
        <v>171</v>
      </c>
      <c r="AR551" t="s">
        <v>273</v>
      </c>
      <c r="AS551" t="s">
        <v>69</v>
      </c>
      <c r="AT551" t="s">
        <v>91</v>
      </c>
      <c r="AU551" t="s">
        <v>230</v>
      </c>
      <c r="AV551" t="s">
        <v>73</v>
      </c>
      <c r="AW551" t="s">
        <v>327</v>
      </c>
      <c r="AX551" t="s">
        <v>177</v>
      </c>
      <c r="AY551" t="s">
        <v>3404</v>
      </c>
    </row>
    <row r="552" spans="1:51" hidden="1" x14ac:dyDescent="0.3">
      <c r="A552" t="s">
        <v>3405</v>
      </c>
      <c r="B552" t="s">
        <v>3406</v>
      </c>
      <c r="C552" s="1" t="str">
        <f t="shared" si="87"/>
        <v>21:0868</v>
      </c>
      <c r="D552" s="1" t="str">
        <f t="shared" si="88"/>
        <v>21:0245</v>
      </c>
      <c r="E552" t="s">
        <v>3407</v>
      </c>
      <c r="F552" t="s">
        <v>3408</v>
      </c>
      <c r="H552">
        <v>76.448804800000005</v>
      </c>
      <c r="I552">
        <v>-98.189956699999996</v>
      </c>
      <c r="J552" s="1" t="str">
        <f t="shared" si="89"/>
        <v>NGR bulk stream sediment</v>
      </c>
      <c r="K552" s="1" t="str">
        <f t="shared" si="90"/>
        <v>-230 mesh (63 µm) (Bathurst Is., 1996)</v>
      </c>
      <c r="L552">
        <v>30</v>
      </c>
      <c r="M552" t="s">
        <v>1498</v>
      </c>
      <c r="N552">
        <v>551</v>
      </c>
      <c r="O552">
        <v>1</v>
      </c>
      <c r="P552" t="s">
        <v>89</v>
      </c>
      <c r="Q552" t="s">
        <v>56</v>
      </c>
      <c r="R552" t="s">
        <v>227</v>
      </c>
      <c r="S552" t="s">
        <v>201</v>
      </c>
      <c r="T552" t="s">
        <v>382</v>
      </c>
      <c r="U552" t="s">
        <v>60</v>
      </c>
      <c r="V552" t="s">
        <v>69</v>
      </c>
      <c r="W552" t="s">
        <v>342</v>
      </c>
      <c r="X552" t="s">
        <v>91</v>
      </c>
      <c r="Y552" t="s">
        <v>1562</v>
      </c>
      <c r="Z552" t="s">
        <v>63</v>
      </c>
      <c r="AA552" t="s">
        <v>64</v>
      </c>
      <c r="AB552" t="s">
        <v>56</v>
      </c>
      <c r="AC552" t="s">
        <v>64</v>
      </c>
      <c r="AD552" t="s">
        <v>558</v>
      </c>
      <c r="AE552" t="s">
        <v>143</v>
      </c>
      <c r="AF552" t="s">
        <v>285</v>
      </c>
      <c r="AG552" t="s">
        <v>60</v>
      </c>
      <c r="AH552" t="s">
        <v>377</v>
      </c>
      <c r="AI552" t="s">
        <v>70</v>
      </c>
      <c r="AJ552" t="s">
        <v>1435</v>
      </c>
      <c r="AK552" t="s">
        <v>72</v>
      </c>
      <c r="AL552" t="s">
        <v>230</v>
      </c>
      <c r="AM552" t="s">
        <v>270</v>
      </c>
      <c r="AN552" t="s">
        <v>242</v>
      </c>
      <c r="AO552" t="s">
        <v>64</v>
      </c>
      <c r="AP552" t="s">
        <v>77</v>
      </c>
      <c r="AQ552" t="s">
        <v>288</v>
      </c>
      <c r="AR552" t="s">
        <v>524</v>
      </c>
      <c r="AS552" t="s">
        <v>55</v>
      </c>
      <c r="AT552" t="s">
        <v>251</v>
      </c>
      <c r="AU552" t="s">
        <v>258</v>
      </c>
      <c r="AV552" t="s">
        <v>230</v>
      </c>
      <c r="AW552" t="s">
        <v>176</v>
      </c>
      <c r="AX552" t="s">
        <v>950</v>
      </c>
      <c r="AY552" t="s">
        <v>3409</v>
      </c>
    </row>
    <row r="553" spans="1:51" hidden="1" x14ac:dyDescent="0.3">
      <c r="A553" t="s">
        <v>3410</v>
      </c>
      <c r="B553" t="s">
        <v>3411</v>
      </c>
      <c r="C553" s="1" t="str">
        <f t="shared" si="87"/>
        <v>21:0868</v>
      </c>
      <c r="D553" s="1" t="str">
        <f t="shared" si="88"/>
        <v>21:0245</v>
      </c>
      <c r="E553" t="s">
        <v>3412</v>
      </c>
      <c r="F553" t="s">
        <v>3413</v>
      </c>
      <c r="H553">
        <v>76.439827500000007</v>
      </c>
      <c r="I553">
        <v>-98.188113700000002</v>
      </c>
      <c r="J553" s="1" t="str">
        <f t="shared" si="89"/>
        <v>NGR bulk stream sediment</v>
      </c>
      <c r="K553" s="1" t="str">
        <f t="shared" si="90"/>
        <v>-230 mesh (63 µm) (Bathurst Is., 1996)</v>
      </c>
      <c r="L553">
        <v>30</v>
      </c>
      <c r="M553" t="s">
        <v>1504</v>
      </c>
      <c r="N553">
        <v>552</v>
      </c>
      <c r="O553">
        <v>1</v>
      </c>
      <c r="P553" t="s">
        <v>89</v>
      </c>
      <c r="Q553" t="s">
        <v>56</v>
      </c>
      <c r="R553" t="s">
        <v>145</v>
      </c>
      <c r="S553" t="s">
        <v>1159</v>
      </c>
      <c r="T553" t="s">
        <v>423</v>
      </c>
      <c r="U553" t="s">
        <v>63</v>
      </c>
      <c r="V553" t="s">
        <v>76</v>
      </c>
      <c r="W553" t="s">
        <v>204</v>
      </c>
      <c r="X553" t="s">
        <v>271</v>
      </c>
      <c r="Y553" t="s">
        <v>722</v>
      </c>
      <c r="Z553" t="s">
        <v>75</v>
      </c>
      <c r="AA553" t="s">
        <v>64</v>
      </c>
      <c r="AB553" t="s">
        <v>56</v>
      </c>
      <c r="AC553" t="s">
        <v>64</v>
      </c>
      <c r="AD553" t="s">
        <v>787</v>
      </c>
      <c r="AE553" t="s">
        <v>143</v>
      </c>
      <c r="AF553" t="s">
        <v>356</v>
      </c>
      <c r="AG553" t="s">
        <v>167</v>
      </c>
      <c r="AH553" t="s">
        <v>145</v>
      </c>
      <c r="AI553" t="s">
        <v>70</v>
      </c>
      <c r="AJ553" t="s">
        <v>1435</v>
      </c>
      <c r="AK553" t="s">
        <v>72</v>
      </c>
      <c r="AL553" t="s">
        <v>73</v>
      </c>
      <c r="AM553" t="s">
        <v>307</v>
      </c>
      <c r="AN553" t="s">
        <v>212</v>
      </c>
      <c r="AO553" t="s">
        <v>64</v>
      </c>
      <c r="AP553" t="s">
        <v>369</v>
      </c>
      <c r="AQ553" t="s">
        <v>57</v>
      </c>
      <c r="AR553" t="s">
        <v>382</v>
      </c>
      <c r="AS553" t="s">
        <v>69</v>
      </c>
      <c r="AT553" t="s">
        <v>299</v>
      </c>
      <c r="AU553" t="s">
        <v>152</v>
      </c>
      <c r="AV553" t="s">
        <v>73</v>
      </c>
      <c r="AW553" t="s">
        <v>327</v>
      </c>
      <c r="AX553" t="s">
        <v>1434</v>
      </c>
      <c r="AY553" t="s">
        <v>3414</v>
      </c>
    </row>
    <row r="554" spans="1:51" hidden="1" x14ac:dyDescent="0.3">
      <c r="A554" t="s">
        <v>3415</v>
      </c>
      <c r="B554" t="s">
        <v>3416</v>
      </c>
      <c r="C554" s="1" t="str">
        <f t="shared" si="87"/>
        <v>21:0868</v>
      </c>
      <c r="D554" s="1" t="str">
        <f t="shared" si="88"/>
        <v>21:0245</v>
      </c>
      <c r="E554" t="s">
        <v>3417</v>
      </c>
      <c r="F554" t="s">
        <v>3418</v>
      </c>
      <c r="H554">
        <v>76.436506199999997</v>
      </c>
      <c r="I554">
        <v>-98.322393500000004</v>
      </c>
      <c r="J554" s="1" t="str">
        <f t="shared" si="89"/>
        <v>NGR bulk stream sediment</v>
      </c>
      <c r="K554" s="1" t="str">
        <f t="shared" si="90"/>
        <v>-230 mesh (63 µm) (Bathurst Is., 1996)</v>
      </c>
      <c r="L554">
        <v>30</v>
      </c>
      <c r="M554" t="s">
        <v>1511</v>
      </c>
      <c r="N554">
        <v>553</v>
      </c>
      <c r="O554">
        <v>1</v>
      </c>
      <c r="P554" t="s">
        <v>89</v>
      </c>
      <c r="Q554" t="s">
        <v>56</v>
      </c>
      <c r="R554" t="s">
        <v>358</v>
      </c>
      <c r="S554" t="s">
        <v>622</v>
      </c>
      <c r="T554" t="s">
        <v>274</v>
      </c>
      <c r="U554" t="s">
        <v>64</v>
      </c>
      <c r="V554" t="s">
        <v>63</v>
      </c>
      <c r="W554" t="s">
        <v>97</v>
      </c>
      <c r="X554" t="s">
        <v>60</v>
      </c>
      <c r="Y554" t="s">
        <v>855</v>
      </c>
      <c r="Z554" t="s">
        <v>57</v>
      </c>
      <c r="AA554" t="s">
        <v>64</v>
      </c>
      <c r="AB554" t="s">
        <v>56</v>
      </c>
      <c r="AC554" t="s">
        <v>64</v>
      </c>
      <c r="AD554" t="s">
        <v>402</v>
      </c>
      <c r="AE554" t="s">
        <v>97</v>
      </c>
      <c r="AF554" t="s">
        <v>772</v>
      </c>
      <c r="AG554" t="s">
        <v>167</v>
      </c>
      <c r="AH554" t="s">
        <v>485</v>
      </c>
      <c r="AI554" t="s">
        <v>70</v>
      </c>
      <c r="AJ554" t="s">
        <v>1435</v>
      </c>
      <c r="AK554" t="s">
        <v>72</v>
      </c>
      <c r="AL554" t="s">
        <v>73</v>
      </c>
      <c r="AM554" t="s">
        <v>75</v>
      </c>
      <c r="AN554" t="s">
        <v>145</v>
      </c>
      <c r="AO554" t="s">
        <v>271</v>
      </c>
      <c r="AP554" t="s">
        <v>369</v>
      </c>
      <c r="AQ554" t="s">
        <v>172</v>
      </c>
      <c r="AR554" t="s">
        <v>624</v>
      </c>
      <c r="AS554" t="s">
        <v>124</v>
      </c>
      <c r="AT554" t="s">
        <v>100</v>
      </c>
      <c r="AU554" t="s">
        <v>130</v>
      </c>
      <c r="AV554" t="s">
        <v>174</v>
      </c>
      <c r="AW554" t="s">
        <v>592</v>
      </c>
      <c r="AX554" t="s">
        <v>530</v>
      </c>
      <c r="AY554" t="s">
        <v>3229</v>
      </c>
    </row>
    <row r="555" spans="1:51" hidden="1" x14ac:dyDescent="0.3">
      <c r="A555" t="s">
        <v>3419</v>
      </c>
      <c r="B555" t="s">
        <v>3420</v>
      </c>
      <c r="C555" s="1" t="str">
        <f t="shared" si="87"/>
        <v>21:0868</v>
      </c>
      <c r="D555" s="1" t="str">
        <f t="shared" si="88"/>
        <v>21:0245</v>
      </c>
      <c r="E555" t="s">
        <v>3421</v>
      </c>
      <c r="F555" t="s">
        <v>3422</v>
      </c>
      <c r="H555">
        <v>76.437968299999994</v>
      </c>
      <c r="I555">
        <v>-98.353496399999997</v>
      </c>
      <c r="J555" s="1" t="str">
        <f t="shared" si="89"/>
        <v>NGR bulk stream sediment</v>
      </c>
      <c r="K555" s="1" t="str">
        <f t="shared" si="90"/>
        <v>-230 mesh (63 µm) (Bathurst Is., 1996)</v>
      </c>
      <c r="L555">
        <v>30</v>
      </c>
      <c r="M555" t="s">
        <v>1518</v>
      </c>
      <c r="N555">
        <v>554</v>
      </c>
      <c r="O555">
        <v>1</v>
      </c>
      <c r="P555" t="s">
        <v>89</v>
      </c>
      <c r="Q555" t="s">
        <v>56</v>
      </c>
      <c r="R555" t="s">
        <v>94</v>
      </c>
      <c r="S555" t="s">
        <v>1320</v>
      </c>
      <c r="T555" t="s">
        <v>326</v>
      </c>
      <c r="U555" t="s">
        <v>76</v>
      </c>
      <c r="V555" t="s">
        <v>94</v>
      </c>
      <c r="W555" t="s">
        <v>104</v>
      </c>
      <c r="X555" t="s">
        <v>60</v>
      </c>
      <c r="Y555" t="s">
        <v>1013</v>
      </c>
      <c r="Z555" t="s">
        <v>113</v>
      </c>
      <c r="AA555" t="s">
        <v>64</v>
      </c>
      <c r="AB555" t="s">
        <v>56</v>
      </c>
      <c r="AC555" t="s">
        <v>76</v>
      </c>
      <c r="AD555" t="s">
        <v>405</v>
      </c>
      <c r="AE555" t="s">
        <v>210</v>
      </c>
      <c r="AF555" t="s">
        <v>720</v>
      </c>
      <c r="AG555" t="s">
        <v>358</v>
      </c>
      <c r="AH555" t="s">
        <v>307</v>
      </c>
      <c r="AI555" t="s">
        <v>70</v>
      </c>
      <c r="AJ555" t="s">
        <v>1435</v>
      </c>
      <c r="AK555" t="s">
        <v>72</v>
      </c>
      <c r="AL555" t="s">
        <v>130</v>
      </c>
      <c r="AM555" t="s">
        <v>434</v>
      </c>
      <c r="AN555" t="s">
        <v>125</v>
      </c>
      <c r="AO555" t="s">
        <v>64</v>
      </c>
      <c r="AP555" t="s">
        <v>861</v>
      </c>
      <c r="AQ555" t="s">
        <v>357</v>
      </c>
      <c r="AR555" t="s">
        <v>104</v>
      </c>
      <c r="AS555" t="s">
        <v>163</v>
      </c>
      <c r="AT555" t="s">
        <v>68</v>
      </c>
      <c r="AU555" t="s">
        <v>258</v>
      </c>
      <c r="AV555" t="s">
        <v>175</v>
      </c>
      <c r="AW555" t="s">
        <v>580</v>
      </c>
      <c r="AX555" t="s">
        <v>479</v>
      </c>
      <c r="AY555" t="s">
        <v>1185</v>
      </c>
    </row>
    <row r="556" spans="1:51" hidden="1" x14ac:dyDescent="0.3">
      <c r="A556" t="s">
        <v>3423</v>
      </c>
      <c r="B556" t="s">
        <v>3424</v>
      </c>
      <c r="C556" s="1" t="str">
        <f t="shared" si="87"/>
        <v>21:0868</v>
      </c>
      <c r="D556" s="1" t="str">
        <f>HYPERLINK("http://geochem.nrcan.gc.ca/cdogs/content/svy/svy_e.htm", "")</f>
        <v/>
      </c>
      <c r="G556" s="1" t="str">
        <f>HYPERLINK("http://geochem.nrcan.gc.ca/cdogs/content/cr_/cr_00311_e.htm", "311")</f>
        <v>311</v>
      </c>
      <c r="J556" t="s">
        <v>1529</v>
      </c>
      <c r="K556" t="s">
        <v>1530</v>
      </c>
      <c r="L556">
        <v>30</v>
      </c>
      <c r="M556" t="s">
        <v>1531</v>
      </c>
      <c r="N556">
        <v>555</v>
      </c>
      <c r="O556">
        <v>8</v>
      </c>
      <c r="P556" t="s">
        <v>76</v>
      </c>
      <c r="Q556" t="s">
        <v>56</v>
      </c>
      <c r="R556" t="s">
        <v>124</v>
      </c>
      <c r="S556" t="s">
        <v>1124</v>
      </c>
      <c r="T556" t="s">
        <v>254</v>
      </c>
      <c r="U556" t="s">
        <v>64</v>
      </c>
      <c r="V556" t="s">
        <v>69</v>
      </c>
      <c r="W556" t="s">
        <v>624</v>
      </c>
      <c r="X556" t="s">
        <v>75</v>
      </c>
      <c r="Y556" t="s">
        <v>251</v>
      </c>
      <c r="Z556" t="s">
        <v>150</v>
      </c>
      <c r="AA556" t="s">
        <v>64</v>
      </c>
      <c r="AB556" t="s">
        <v>56</v>
      </c>
      <c r="AC556" t="s">
        <v>64</v>
      </c>
      <c r="AD556" t="s">
        <v>733</v>
      </c>
      <c r="AE556" t="s">
        <v>143</v>
      </c>
      <c r="AF556" t="s">
        <v>934</v>
      </c>
      <c r="AG556" t="s">
        <v>174</v>
      </c>
      <c r="AH556" t="s">
        <v>99</v>
      </c>
      <c r="AI556" t="s">
        <v>70</v>
      </c>
      <c r="AJ556" t="s">
        <v>1435</v>
      </c>
      <c r="AK556" t="s">
        <v>72</v>
      </c>
      <c r="AL556" t="s">
        <v>435</v>
      </c>
      <c r="AM556" t="s">
        <v>336</v>
      </c>
      <c r="AN556" t="s">
        <v>309</v>
      </c>
      <c r="AO556" t="s">
        <v>94</v>
      </c>
      <c r="AP556" t="s">
        <v>3425</v>
      </c>
      <c r="AQ556" t="s">
        <v>67</v>
      </c>
      <c r="AR556" t="s">
        <v>337</v>
      </c>
      <c r="AS556" t="s">
        <v>288</v>
      </c>
      <c r="AT556" t="s">
        <v>354</v>
      </c>
      <c r="AU556" t="s">
        <v>488</v>
      </c>
      <c r="AV556" t="s">
        <v>81</v>
      </c>
      <c r="AW556" t="s">
        <v>147</v>
      </c>
      <c r="AX556" t="s">
        <v>640</v>
      </c>
      <c r="AY556" t="s">
        <v>3426</v>
      </c>
    </row>
    <row r="557" spans="1:51" hidden="1" x14ac:dyDescent="0.3">
      <c r="A557" t="s">
        <v>3427</v>
      </c>
      <c r="B557" t="s">
        <v>3428</v>
      </c>
      <c r="C557" s="1" t="str">
        <f t="shared" si="87"/>
        <v>21:0868</v>
      </c>
      <c r="D557" s="1" t="str">
        <f t="shared" ref="D557:D565" si="91">HYPERLINK("http://geochem.nrcan.gc.ca/cdogs/content/svy/svy210245_e.htm", "21:0245")</f>
        <v>21:0245</v>
      </c>
      <c r="E557" t="s">
        <v>618</v>
      </c>
      <c r="F557" t="s">
        <v>3429</v>
      </c>
      <c r="H557">
        <v>76.321726100000006</v>
      </c>
      <c r="I557">
        <v>-99.876389700000004</v>
      </c>
      <c r="J557" s="1" t="str">
        <f t="shared" ref="J557:J565" si="92">HYPERLINK("http://geochem.nrcan.gc.ca/cdogs/content/kwd/kwd020030_e.htm", "NGR bulk stream sediment")</f>
        <v>NGR bulk stream sediment</v>
      </c>
      <c r="K557" s="1" t="str">
        <f t="shared" ref="K557:K565" si="93">HYPERLINK("http://geochem.nrcan.gc.ca/cdogs/content/kwd/kwd080098_e.htm", "-230 mesh (63 µm) (Bathurst Is., 1996)")</f>
        <v>-230 mesh (63 µm) (Bathurst Is., 1996)</v>
      </c>
      <c r="L557">
        <v>30</v>
      </c>
      <c r="M557" t="s">
        <v>1524</v>
      </c>
      <c r="N557">
        <v>556</v>
      </c>
      <c r="O557">
        <v>1</v>
      </c>
      <c r="P557" t="s">
        <v>91</v>
      </c>
      <c r="Q557" t="s">
        <v>56</v>
      </c>
      <c r="R557" t="s">
        <v>94</v>
      </c>
      <c r="S557" t="s">
        <v>882</v>
      </c>
      <c r="T557" t="s">
        <v>100</v>
      </c>
      <c r="U557" t="s">
        <v>118</v>
      </c>
      <c r="V557" t="s">
        <v>118</v>
      </c>
      <c r="W557" t="s">
        <v>79</v>
      </c>
      <c r="X557" t="s">
        <v>60</v>
      </c>
      <c r="Y557" t="s">
        <v>2888</v>
      </c>
      <c r="Z557" t="s">
        <v>94</v>
      </c>
      <c r="AA557" t="s">
        <v>64</v>
      </c>
      <c r="AB557" t="s">
        <v>56</v>
      </c>
      <c r="AC557" t="s">
        <v>76</v>
      </c>
      <c r="AD557" t="s">
        <v>3430</v>
      </c>
      <c r="AE557" t="s">
        <v>143</v>
      </c>
      <c r="AF557" t="s">
        <v>209</v>
      </c>
      <c r="AG557" t="s">
        <v>81</v>
      </c>
      <c r="AH557" t="s">
        <v>100</v>
      </c>
      <c r="AI557" t="s">
        <v>70</v>
      </c>
      <c r="AJ557" t="s">
        <v>1435</v>
      </c>
      <c r="AK557" t="s">
        <v>72</v>
      </c>
      <c r="AL557" t="s">
        <v>258</v>
      </c>
      <c r="AM557" t="s">
        <v>131</v>
      </c>
      <c r="AN557" t="s">
        <v>173</v>
      </c>
      <c r="AO557" t="s">
        <v>64</v>
      </c>
      <c r="AP557" t="s">
        <v>2812</v>
      </c>
      <c r="AQ557" t="s">
        <v>103</v>
      </c>
      <c r="AR557" t="s">
        <v>399</v>
      </c>
      <c r="AS557" t="s">
        <v>149</v>
      </c>
      <c r="AT557" t="s">
        <v>68</v>
      </c>
      <c r="AU557" t="s">
        <v>174</v>
      </c>
      <c r="AV557" t="s">
        <v>73</v>
      </c>
      <c r="AW557" t="s">
        <v>60</v>
      </c>
      <c r="AX557" t="s">
        <v>651</v>
      </c>
      <c r="AY557" t="s">
        <v>3431</v>
      </c>
    </row>
    <row r="558" spans="1:51" hidden="1" x14ac:dyDescent="0.3">
      <c r="A558" t="s">
        <v>3432</v>
      </c>
      <c r="B558" t="s">
        <v>3433</v>
      </c>
      <c r="C558" s="1" t="str">
        <f t="shared" si="87"/>
        <v>21:0868</v>
      </c>
      <c r="D558" s="1" t="str">
        <f t="shared" si="91"/>
        <v>21:0245</v>
      </c>
      <c r="E558" t="s">
        <v>628</v>
      </c>
      <c r="F558" t="s">
        <v>3434</v>
      </c>
      <c r="H558">
        <v>76.354759999999999</v>
      </c>
      <c r="I558">
        <v>-99.735373699999997</v>
      </c>
      <c r="J558" s="1" t="str">
        <f t="shared" si="92"/>
        <v>NGR bulk stream sediment</v>
      </c>
      <c r="K558" s="1" t="str">
        <f t="shared" si="93"/>
        <v>-230 mesh (63 µm) (Bathurst Is., 1996)</v>
      </c>
      <c r="L558">
        <v>30</v>
      </c>
      <c r="M558" t="s">
        <v>1537</v>
      </c>
      <c r="N558">
        <v>557</v>
      </c>
      <c r="O558">
        <v>1</v>
      </c>
      <c r="P558" t="s">
        <v>89</v>
      </c>
      <c r="Q558" t="s">
        <v>56</v>
      </c>
      <c r="R558" t="s">
        <v>300</v>
      </c>
      <c r="S558" t="s">
        <v>219</v>
      </c>
      <c r="T558" t="s">
        <v>275</v>
      </c>
      <c r="U558" t="s">
        <v>76</v>
      </c>
      <c r="V558" t="s">
        <v>63</v>
      </c>
      <c r="W558" t="s">
        <v>298</v>
      </c>
      <c r="X558" t="s">
        <v>91</v>
      </c>
      <c r="Y558" t="s">
        <v>1550</v>
      </c>
      <c r="Z558" t="s">
        <v>94</v>
      </c>
      <c r="AA558" t="s">
        <v>64</v>
      </c>
      <c r="AB558" t="s">
        <v>56</v>
      </c>
      <c r="AC558" t="s">
        <v>63</v>
      </c>
      <c r="AD558" t="s">
        <v>3435</v>
      </c>
      <c r="AE558" t="s">
        <v>143</v>
      </c>
      <c r="AF558" t="s">
        <v>342</v>
      </c>
      <c r="AG558" t="s">
        <v>299</v>
      </c>
      <c r="AH558" t="s">
        <v>207</v>
      </c>
      <c r="AI558" t="s">
        <v>70</v>
      </c>
      <c r="AJ558" t="s">
        <v>1435</v>
      </c>
      <c r="AK558" t="s">
        <v>72</v>
      </c>
      <c r="AL558" t="s">
        <v>488</v>
      </c>
      <c r="AM558" t="s">
        <v>446</v>
      </c>
      <c r="AN558" t="s">
        <v>242</v>
      </c>
      <c r="AO558" t="s">
        <v>64</v>
      </c>
      <c r="AP558" t="s">
        <v>1397</v>
      </c>
      <c r="AQ558" t="s">
        <v>124</v>
      </c>
      <c r="AR558" t="s">
        <v>393</v>
      </c>
      <c r="AS558" t="s">
        <v>55</v>
      </c>
      <c r="AT558" t="s">
        <v>68</v>
      </c>
      <c r="AU558" t="s">
        <v>258</v>
      </c>
      <c r="AV558" t="s">
        <v>230</v>
      </c>
      <c r="AW558" t="s">
        <v>60</v>
      </c>
      <c r="AX558" t="s">
        <v>301</v>
      </c>
      <c r="AY558" t="s">
        <v>3436</v>
      </c>
    </row>
    <row r="559" spans="1:51" hidden="1" x14ac:dyDescent="0.3">
      <c r="A559" t="s">
        <v>3437</v>
      </c>
      <c r="B559" t="s">
        <v>3438</v>
      </c>
      <c r="C559" s="1" t="str">
        <f t="shared" si="87"/>
        <v>21:0868</v>
      </c>
      <c r="D559" s="1" t="str">
        <f t="shared" si="91"/>
        <v>21:0245</v>
      </c>
      <c r="E559" t="s">
        <v>3439</v>
      </c>
      <c r="F559" t="s">
        <v>3440</v>
      </c>
      <c r="H559">
        <v>76.366054000000005</v>
      </c>
      <c r="I559">
        <v>-99.674476100000007</v>
      </c>
      <c r="J559" s="1" t="str">
        <f t="shared" si="92"/>
        <v>NGR bulk stream sediment</v>
      </c>
      <c r="K559" s="1" t="str">
        <f t="shared" si="93"/>
        <v>-230 mesh (63 µm) (Bathurst Is., 1996)</v>
      </c>
      <c r="L559">
        <v>30</v>
      </c>
      <c r="M559" t="s">
        <v>1543</v>
      </c>
      <c r="N559">
        <v>558</v>
      </c>
      <c r="O559">
        <v>1</v>
      </c>
      <c r="P559" t="s">
        <v>89</v>
      </c>
      <c r="Q559" t="s">
        <v>56</v>
      </c>
      <c r="R559" t="s">
        <v>94</v>
      </c>
      <c r="S559" t="s">
        <v>620</v>
      </c>
      <c r="T559" t="s">
        <v>307</v>
      </c>
      <c r="U559" t="s">
        <v>118</v>
      </c>
      <c r="V559" t="s">
        <v>94</v>
      </c>
      <c r="W559" t="s">
        <v>59</v>
      </c>
      <c r="X559" t="s">
        <v>60</v>
      </c>
      <c r="Y559" t="s">
        <v>2588</v>
      </c>
      <c r="Z559" t="s">
        <v>94</v>
      </c>
      <c r="AA559" t="s">
        <v>64</v>
      </c>
      <c r="AB559" t="s">
        <v>56</v>
      </c>
      <c r="AC559" t="s">
        <v>118</v>
      </c>
      <c r="AD559" t="s">
        <v>240</v>
      </c>
      <c r="AE559" t="s">
        <v>143</v>
      </c>
      <c r="AF559" t="s">
        <v>209</v>
      </c>
      <c r="AG559" t="s">
        <v>358</v>
      </c>
      <c r="AH559" t="s">
        <v>307</v>
      </c>
      <c r="AI559" t="s">
        <v>70</v>
      </c>
      <c r="AJ559" t="s">
        <v>1435</v>
      </c>
      <c r="AK559" t="s">
        <v>72</v>
      </c>
      <c r="AL559" t="s">
        <v>73</v>
      </c>
      <c r="AM559" t="s">
        <v>434</v>
      </c>
      <c r="AN559" t="s">
        <v>592</v>
      </c>
      <c r="AO559" t="s">
        <v>64</v>
      </c>
      <c r="AP559" t="s">
        <v>3441</v>
      </c>
      <c r="AQ559" t="s">
        <v>103</v>
      </c>
      <c r="AR559" t="s">
        <v>172</v>
      </c>
      <c r="AS559" t="s">
        <v>69</v>
      </c>
      <c r="AT559" t="s">
        <v>592</v>
      </c>
      <c r="AU559" t="s">
        <v>174</v>
      </c>
      <c r="AV559" t="s">
        <v>152</v>
      </c>
      <c r="AW559" t="s">
        <v>580</v>
      </c>
      <c r="AX559" t="s">
        <v>558</v>
      </c>
      <c r="AY559" t="s">
        <v>3442</v>
      </c>
    </row>
    <row r="560" spans="1:51" hidden="1" x14ac:dyDescent="0.3">
      <c r="A560" t="s">
        <v>3443</v>
      </c>
      <c r="B560" t="s">
        <v>3444</v>
      </c>
      <c r="C560" s="1" t="str">
        <f t="shared" si="87"/>
        <v>21:0868</v>
      </c>
      <c r="D560" s="1" t="str">
        <f t="shared" si="91"/>
        <v>21:0245</v>
      </c>
      <c r="E560" t="s">
        <v>3445</v>
      </c>
      <c r="F560" t="s">
        <v>3446</v>
      </c>
      <c r="H560">
        <v>76.369771099999994</v>
      </c>
      <c r="I560">
        <v>-99.619912499999998</v>
      </c>
      <c r="J560" s="1" t="str">
        <f t="shared" si="92"/>
        <v>NGR bulk stream sediment</v>
      </c>
      <c r="K560" s="1" t="str">
        <f t="shared" si="93"/>
        <v>-230 mesh (63 µm) (Bathurst Is., 1996)</v>
      </c>
      <c r="L560">
        <v>30</v>
      </c>
      <c r="M560" t="s">
        <v>1549</v>
      </c>
      <c r="N560">
        <v>559</v>
      </c>
      <c r="O560">
        <v>1</v>
      </c>
      <c r="P560" t="s">
        <v>89</v>
      </c>
      <c r="Q560" t="s">
        <v>56</v>
      </c>
      <c r="R560" t="s">
        <v>238</v>
      </c>
      <c r="S560" t="s">
        <v>657</v>
      </c>
      <c r="T560" t="s">
        <v>328</v>
      </c>
      <c r="U560" t="s">
        <v>94</v>
      </c>
      <c r="V560" t="s">
        <v>63</v>
      </c>
      <c r="W560" t="s">
        <v>192</v>
      </c>
      <c r="X560" t="s">
        <v>60</v>
      </c>
      <c r="Y560" t="s">
        <v>2167</v>
      </c>
      <c r="Z560" t="s">
        <v>185</v>
      </c>
      <c r="AA560" t="s">
        <v>64</v>
      </c>
      <c r="AB560" t="s">
        <v>56</v>
      </c>
      <c r="AC560" t="s">
        <v>94</v>
      </c>
      <c r="AD560" t="s">
        <v>686</v>
      </c>
      <c r="AE560" t="s">
        <v>143</v>
      </c>
      <c r="AF560" t="s">
        <v>370</v>
      </c>
      <c r="AG560" t="s">
        <v>212</v>
      </c>
      <c r="AH560" t="s">
        <v>485</v>
      </c>
      <c r="AI560" t="s">
        <v>70</v>
      </c>
      <c r="AJ560" t="s">
        <v>1435</v>
      </c>
      <c r="AK560" t="s">
        <v>355</v>
      </c>
      <c r="AL560" t="s">
        <v>73</v>
      </c>
      <c r="AM560" t="s">
        <v>270</v>
      </c>
      <c r="AN560" t="s">
        <v>145</v>
      </c>
      <c r="AO560" t="s">
        <v>64</v>
      </c>
      <c r="AP560" t="s">
        <v>343</v>
      </c>
      <c r="AQ560" t="s">
        <v>357</v>
      </c>
      <c r="AR560" t="s">
        <v>128</v>
      </c>
      <c r="AS560" t="s">
        <v>163</v>
      </c>
      <c r="AT560" t="s">
        <v>169</v>
      </c>
      <c r="AU560" t="s">
        <v>258</v>
      </c>
      <c r="AV560" t="s">
        <v>175</v>
      </c>
      <c r="AW560" t="s">
        <v>125</v>
      </c>
      <c r="AX560" t="s">
        <v>405</v>
      </c>
      <c r="AY560" t="s">
        <v>3447</v>
      </c>
    </row>
    <row r="561" spans="1:51" hidden="1" x14ac:dyDescent="0.3">
      <c r="A561" t="s">
        <v>3448</v>
      </c>
      <c r="B561" t="s">
        <v>3449</v>
      </c>
      <c r="C561" s="1" t="str">
        <f t="shared" si="87"/>
        <v>21:0868</v>
      </c>
      <c r="D561" s="1" t="str">
        <f t="shared" si="91"/>
        <v>21:0245</v>
      </c>
      <c r="E561" t="s">
        <v>3450</v>
      </c>
      <c r="F561" t="s">
        <v>3451</v>
      </c>
      <c r="H561">
        <v>76.369947300000007</v>
      </c>
      <c r="I561">
        <v>-99.628322100000005</v>
      </c>
      <c r="J561" s="1" t="str">
        <f t="shared" si="92"/>
        <v>NGR bulk stream sediment</v>
      </c>
      <c r="K561" s="1" t="str">
        <f t="shared" si="93"/>
        <v>-230 mesh (63 µm) (Bathurst Is., 1996)</v>
      </c>
      <c r="L561">
        <v>30</v>
      </c>
      <c r="M561" t="s">
        <v>1557</v>
      </c>
      <c r="N561">
        <v>560</v>
      </c>
      <c r="O561">
        <v>1</v>
      </c>
      <c r="P561" t="s">
        <v>91</v>
      </c>
      <c r="Q561" t="s">
        <v>56</v>
      </c>
      <c r="R561" t="s">
        <v>74</v>
      </c>
      <c r="S561" t="s">
        <v>620</v>
      </c>
      <c r="T561" t="s">
        <v>168</v>
      </c>
      <c r="U561" t="s">
        <v>118</v>
      </c>
      <c r="V561" t="s">
        <v>63</v>
      </c>
      <c r="W561" t="s">
        <v>79</v>
      </c>
      <c r="X561" t="s">
        <v>60</v>
      </c>
      <c r="Y561" t="s">
        <v>141</v>
      </c>
      <c r="Z561" t="s">
        <v>185</v>
      </c>
      <c r="AA561" t="s">
        <v>64</v>
      </c>
      <c r="AB561" t="s">
        <v>56</v>
      </c>
      <c r="AC561" t="s">
        <v>118</v>
      </c>
      <c r="AD561" t="s">
        <v>2519</v>
      </c>
      <c r="AE561" t="s">
        <v>143</v>
      </c>
      <c r="AF561" t="s">
        <v>918</v>
      </c>
      <c r="AG561" t="s">
        <v>106</v>
      </c>
      <c r="AH561" t="s">
        <v>309</v>
      </c>
      <c r="AI561" t="s">
        <v>70</v>
      </c>
      <c r="AJ561" t="s">
        <v>1435</v>
      </c>
      <c r="AK561" t="s">
        <v>72</v>
      </c>
      <c r="AL561" t="s">
        <v>73</v>
      </c>
      <c r="AM561" t="s">
        <v>446</v>
      </c>
      <c r="AN561" t="s">
        <v>76</v>
      </c>
      <c r="AO561" t="s">
        <v>64</v>
      </c>
      <c r="AP561" t="s">
        <v>3452</v>
      </c>
      <c r="AQ561" t="s">
        <v>357</v>
      </c>
      <c r="AR561" t="s">
        <v>524</v>
      </c>
      <c r="AS561" t="s">
        <v>55</v>
      </c>
      <c r="AT561" t="s">
        <v>251</v>
      </c>
      <c r="AU561" t="s">
        <v>258</v>
      </c>
      <c r="AV561" t="s">
        <v>73</v>
      </c>
      <c r="AW561" t="s">
        <v>125</v>
      </c>
      <c r="AX561" t="s">
        <v>459</v>
      </c>
      <c r="AY561" t="s">
        <v>3453</v>
      </c>
    </row>
    <row r="562" spans="1:51" hidden="1" x14ac:dyDescent="0.3">
      <c r="A562" t="s">
        <v>3454</v>
      </c>
      <c r="B562" t="s">
        <v>3455</v>
      </c>
      <c r="C562" s="1" t="str">
        <f t="shared" si="87"/>
        <v>21:0868</v>
      </c>
      <c r="D562" s="1" t="str">
        <f t="shared" si="91"/>
        <v>21:0245</v>
      </c>
      <c r="E562" t="s">
        <v>3456</v>
      </c>
      <c r="F562" t="s">
        <v>3457</v>
      </c>
      <c r="H562">
        <v>76.333821</v>
      </c>
      <c r="I562">
        <v>-99.936837299999993</v>
      </c>
      <c r="J562" s="1" t="str">
        <f t="shared" si="92"/>
        <v>NGR bulk stream sediment</v>
      </c>
      <c r="K562" s="1" t="str">
        <f t="shared" si="93"/>
        <v>-230 mesh (63 µm) (Bathurst Is., 1996)</v>
      </c>
      <c r="L562">
        <v>31</v>
      </c>
      <c r="M562" t="s">
        <v>1432</v>
      </c>
      <c r="N562">
        <v>561</v>
      </c>
      <c r="O562">
        <v>7</v>
      </c>
      <c r="P562" t="s">
        <v>89</v>
      </c>
      <c r="Q562" t="s">
        <v>56</v>
      </c>
      <c r="R562" t="s">
        <v>282</v>
      </c>
      <c r="S562" t="s">
        <v>1012</v>
      </c>
      <c r="T562" t="s">
        <v>146</v>
      </c>
      <c r="U562" t="s">
        <v>76</v>
      </c>
      <c r="V562" t="s">
        <v>118</v>
      </c>
      <c r="W562" t="s">
        <v>104</v>
      </c>
      <c r="X562" t="s">
        <v>60</v>
      </c>
      <c r="Y562" t="s">
        <v>733</v>
      </c>
      <c r="Z562" t="s">
        <v>118</v>
      </c>
      <c r="AA562" t="s">
        <v>64</v>
      </c>
      <c r="AB562" t="s">
        <v>56</v>
      </c>
      <c r="AC562" t="s">
        <v>76</v>
      </c>
      <c r="AD562" t="s">
        <v>258</v>
      </c>
      <c r="AE562" t="s">
        <v>143</v>
      </c>
      <c r="AF562" t="s">
        <v>229</v>
      </c>
      <c r="AG562" t="s">
        <v>81</v>
      </c>
      <c r="AH562" t="s">
        <v>118</v>
      </c>
      <c r="AI562" t="s">
        <v>70</v>
      </c>
      <c r="AJ562" t="s">
        <v>1435</v>
      </c>
      <c r="AK562" t="s">
        <v>72</v>
      </c>
      <c r="AL562" t="s">
        <v>152</v>
      </c>
      <c r="AM562" t="s">
        <v>354</v>
      </c>
      <c r="AN562" t="s">
        <v>592</v>
      </c>
      <c r="AO562" t="s">
        <v>64</v>
      </c>
      <c r="AP562" t="s">
        <v>505</v>
      </c>
      <c r="AQ562" t="s">
        <v>160</v>
      </c>
      <c r="AR562" t="s">
        <v>172</v>
      </c>
      <c r="AS562" t="s">
        <v>190</v>
      </c>
      <c r="AT562" t="s">
        <v>101</v>
      </c>
      <c r="AU562" t="s">
        <v>174</v>
      </c>
      <c r="AV562" t="s">
        <v>152</v>
      </c>
      <c r="AW562" t="s">
        <v>327</v>
      </c>
      <c r="AX562" t="s">
        <v>301</v>
      </c>
      <c r="AY562" t="s">
        <v>3458</v>
      </c>
    </row>
    <row r="563" spans="1:51" hidden="1" x14ac:dyDescent="0.3">
      <c r="A563" t="s">
        <v>3459</v>
      </c>
      <c r="B563" t="s">
        <v>3460</v>
      </c>
      <c r="C563" s="1" t="str">
        <f t="shared" si="87"/>
        <v>21:0868</v>
      </c>
      <c r="D563" s="1" t="str">
        <f t="shared" si="91"/>
        <v>21:0245</v>
      </c>
      <c r="E563" t="s">
        <v>3456</v>
      </c>
      <c r="F563" t="s">
        <v>3461</v>
      </c>
      <c r="H563">
        <v>76.333821</v>
      </c>
      <c r="I563">
        <v>-99.936837299999993</v>
      </c>
      <c r="J563" s="1" t="str">
        <f t="shared" si="92"/>
        <v>NGR bulk stream sediment</v>
      </c>
      <c r="K563" s="1" t="str">
        <f t="shared" si="93"/>
        <v>-230 mesh (63 µm) (Bathurst Is., 1996)</v>
      </c>
      <c r="L563">
        <v>31</v>
      </c>
      <c r="M563" t="s">
        <v>1447</v>
      </c>
      <c r="N563">
        <v>562</v>
      </c>
      <c r="O563">
        <v>1</v>
      </c>
      <c r="P563" t="s">
        <v>89</v>
      </c>
      <c r="Q563" t="s">
        <v>56</v>
      </c>
      <c r="R563" t="s">
        <v>270</v>
      </c>
      <c r="S563" t="s">
        <v>637</v>
      </c>
      <c r="T563" t="s">
        <v>265</v>
      </c>
      <c r="U563" t="s">
        <v>76</v>
      </c>
      <c r="V563" t="s">
        <v>118</v>
      </c>
      <c r="W563" t="s">
        <v>128</v>
      </c>
      <c r="X563" t="s">
        <v>60</v>
      </c>
      <c r="Y563" t="s">
        <v>3224</v>
      </c>
      <c r="Z563" t="s">
        <v>118</v>
      </c>
      <c r="AA563" t="s">
        <v>64</v>
      </c>
      <c r="AB563" t="s">
        <v>56</v>
      </c>
      <c r="AC563" t="s">
        <v>113</v>
      </c>
      <c r="AD563" t="s">
        <v>504</v>
      </c>
      <c r="AE563" t="s">
        <v>143</v>
      </c>
      <c r="AF563" t="s">
        <v>351</v>
      </c>
      <c r="AG563" t="s">
        <v>488</v>
      </c>
      <c r="AH563" t="s">
        <v>275</v>
      </c>
      <c r="AI563" t="s">
        <v>70</v>
      </c>
      <c r="AJ563" t="s">
        <v>1435</v>
      </c>
      <c r="AK563" t="s">
        <v>72</v>
      </c>
      <c r="AL563" t="s">
        <v>73</v>
      </c>
      <c r="AM563" t="s">
        <v>168</v>
      </c>
      <c r="AN563" t="s">
        <v>101</v>
      </c>
      <c r="AO563" t="s">
        <v>64</v>
      </c>
      <c r="AP563" t="s">
        <v>412</v>
      </c>
      <c r="AQ563" t="s">
        <v>103</v>
      </c>
      <c r="AR563" t="s">
        <v>114</v>
      </c>
      <c r="AS563" t="s">
        <v>163</v>
      </c>
      <c r="AT563" t="s">
        <v>173</v>
      </c>
      <c r="AU563" t="s">
        <v>174</v>
      </c>
      <c r="AV563" t="s">
        <v>73</v>
      </c>
      <c r="AW563" t="s">
        <v>580</v>
      </c>
      <c r="AX563" t="s">
        <v>301</v>
      </c>
      <c r="AY563" t="s">
        <v>3462</v>
      </c>
    </row>
    <row r="564" spans="1:51" hidden="1" x14ac:dyDescent="0.3">
      <c r="A564" t="s">
        <v>3463</v>
      </c>
      <c r="B564" t="s">
        <v>3464</v>
      </c>
      <c r="C564" s="1" t="str">
        <f t="shared" si="87"/>
        <v>21:0868</v>
      </c>
      <c r="D564" s="1" t="str">
        <f t="shared" si="91"/>
        <v>21:0245</v>
      </c>
      <c r="E564" t="s">
        <v>635</v>
      </c>
      <c r="F564" t="s">
        <v>3465</v>
      </c>
      <c r="H564">
        <v>76.3365467</v>
      </c>
      <c r="I564">
        <v>-100.0034337</v>
      </c>
      <c r="J564" s="1" t="str">
        <f t="shared" si="92"/>
        <v>NGR bulk stream sediment</v>
      </c>
      <c r="K564" s="1" t="str">
        <f t="shared" si="93"/>
        <v>-230 mesh (63 µm) (Bathurst Is., 1996)</v>
      </c>
      <c r="L564">
        <v>31</v>
      </c>
      <c r="M564" t="s">
        <v>1474</v>
      </c>
      <c r="N564">
        <v>563</v>
      </c>
      <c r="O564">
        <v>1</v>
      </c>
      <c r="P564" t="s">
        <v>89</v>
      </c>
      <c r="Q564" t="s">
        <v>56</v>
      </c>
      <c r="R564" t="s">
        <v>354</v>
      </c>
      <c r="S564" t="s">
        <v>537</v>
      </c>
      <c r="T564" t="s">
        <v>76</v>
      </c>
      <c r="U564" t="s">
        <v>76</v>
      </c>
      <c r="V564" t="s">
        <v>113</v>
      </c>
      <c r="W564" t="s">
        <v>170</v>
      </c>
      <c r="X564" t="s">
        <v>60</v>
      </c>
      <c r="Y564" t="s">
        <v>176</v>
      </c>
      <c r="Z564" t="s">
        <v>63</v>
      </c>
      <c r="AA564" t="s">
        <v>64</v>
      </c>
      <c r="AB564" t="s">
        <v>56</v>
      </c>
      <c r="AC564" t="s">
        <v>118</v>
      </c>
      <c r="AD564" t="s">
        <v>477</v>
      </c>
      <c r="AE564" t="s">
        <v>143</v>
      </c>
      <c r="AF564" t="s">
        <v>223</v>
      </c>
      <c r="AG564" t="s">
        <v>152</v>
      </c>
      <c r="AH564" t="s">
        <v>354</v>
      </c>
      <c r="AI564" t="s">
        <v>70</v>
      </c>
      <c r="AJ564" t="s">
        <v>1435</v>
      </c>
      <c r="AK564" t="s">
        <v>72</v>
      </c>
      <c r="AL564" t="s">
        <v>73</v>
      </c>
      <c r="AM564" t="s">
        <v>113</v>
      </c>
      <c r="AN564" t="s">
        <v>358</v>
      </c>
      <c r="AO564" t="s">
        <v>64</v>
      </c>
      <c r="AP564" t="s">
        <v>848</v>
      </c>
      <c r="AQ564" t="s">
        <v>204</v>
      </c>
      <c r="AR564" t="s">
        <v>324</v>
      </c>
      <c r="AS564" t="s">
        <v>55</v>
      </c>
      <c r="AT564" t="s">
        <v>265</v>
      </c>
      <c r="AU564" t="s">
        <v>271</v>
      </c>
      <c r="AV564" t="s">
        <v>174</v>
      </c>
      <c r="AW564" t="s">
        <v>435</v>
      </c>
      <c r="AX564" t="s">
        <v>245</v>
      </c>
      <c r="AY564" t="s">
        <v>3466</v>
      </c>
    </row>
    <row r="565" spans="1:51" hidden="1" x14ac:dyDescent="0.3">
      <c r="A565" t="s">
        <v>3467</v>
      </c>
      <c r="B565" t="s">
        <v>3468</v>
      </c>
      <c r="C565" s="1" t="str">
        <f t="shared" si="87"/>
        <v>21:0868</v>
      </c>
      <c r="D565" s="1" t="str">
        <f t="shared" si="91"/>
        <v>21:0245</v>
      </c>
      <c r="E565" t="s">
        <v>635</v>
      </c>
      <c r="F565" t="s">
        <v>3469</v>
      </c>
      <c r="H565">
        <v>76.3365467</v>
      </c>
      <c r="I565">
        <v>-100.0034337</v>
      </c>
      <c r="J565" s="1" t="str">
        <f t="shared" si="92"/>
        <v>NGR bulk stream sediment</v>
      </c>
      <c r="K565" s="1" t="str">
        <f t="shared" si="93"/>
        <v>-230 mesh (63 µm) (Bathurst Is., 1996)</v>
      </c>
      <c r="L565">
        <v>31</v>
      </c>
      <c r="M565" t="s">
        <v>1479</v>
      </c>
      <c r="N565">
        <v>564</v>
      </c>
      <c r="O565">
        <v>1</v>
      </c>
      <c r="P565" t="s">
        <v>89</v>
      </c>
      <c r="Q565" t="s">
        <v>56</v>
      </c>
      <c r="R565" t="s">
        <v>282</v>
      </c>
      <c r="S565" t="s">
        <v>917</v>
      </c>
      <c r="T565" t="s">
        <v>242</v>
      </c>
      <c r="U565" t="s">
        <v>91</v>
      </c>
      <c r="V565" t="s">
        <v>113</v>
      </c>
      <c r="W565" t="s">
        <v>170</v>
      </c>
      <c r="X565" t="s">
        <v>60</v>
      </c>
      <c r="Y565" t="s">
        <v>907</v>
      </c>
      <c r="Z565" t="s">
        <v>113</v>
      </c>
      <c r="AA565" t="s">
        <v>64</v>
      </c>
      <c r="AB565" t="s">
        <v>56</v>
      </c>
      <c r="AC565" t="s">
        <v>60</v>
      </c>
      <c r="AD565" t="s">
        <v>469</v>
      </c>
      <c r="AE565" t="s">
        <v>143</v>
      </c>
      <c r="AF565" t="s">
        <v>507</v>
      </c>
      <c r="AG565" t="s">
        <v>152</v>
      </c>
      <c r="AH565" t="s">
        <v>131</v>
      </c>
      <c r="AI565" t="s">
        <v>70</v>
      </c>
      <c r="AJ565" t="s">
        <v>1435</v>
      </c>
      <c r="AK565" t="s">
        <v>72</v>
      </c>
      <c r="AL565" t="s">
        <v>73</v>
      </c>
      <c r="AM565" t="s">
        <v>334</v>
      </c>
      <c r="AN565" t="s">
        <v>91</v>
      </c>
      <c r="AO565" t="s">
        <v>64</v>
      </c>
      <c r="AP565" t="s">
        <v>191</v>
      </c>
      <c r="AQ565" t="s">
        <v>78</v>
      </c>
      <c r="AR565" t="s">
        <v>324</v>
      </c>
      <c r="AS565" t="s">
        <v>57</v>
      </c>
      <c r="AT565" t="s">
        <v>218</v>
      </c>
      <c r="AU565" t="s">
        <v>130</v>
      </c>
      <c r="AV565" t="s">
        <v>174</v>
      </c>
      <c r="AW565" t="s">
        <v>299</v>
      </c>
      <c r="AX565" t="s">
        <v>539</v>
      </c>
      <c r="AY565" t="s">
        <v>3470</v>
      </c>
    </row>
    <row r="566" spans="1:51" hidden="1" x14ac:dyDescent="0.3">
      <c r="A566" t="s">
        <v>3471</v>
      </c>
      <c r="B566" t="s">
        <v>3472</v>
      </c>
      <c r="C566" s="1" t="str">
        <f t="shared" si="87"/>
        <v>21:0868</v>
      </c>
      <c r="D566" s="1" t="str">
        <f>HYPERLINK("http://geochem.nrcan.gc.ca/cdogs/content/svy/svy_e.htm", "")</f>
        <v/>
      </c>
      <c r="G566" s="1" t="str">
        <f>HYPERLINK("http://geochem.nrcan.gc.ca/cdogs/content/cr_/cr_00311_e.htm", "311")</f>
        <v>311</v>
      </c>
      <c r="J566" t="s">
        <v>1529</v>
      </c>
      <c r="K566" t="s">
        <v>1530</v>
      </c>
      <c r="L566">
        <v>31</v>
      </c>
      <c r="M566" t="s">
        <v>1531</v>
      </c>
      <c r="N566">
        <v>565</v>
      </c>
      <c r="O566">
        <v>8</v>
      </c>
      <c r="P566" t="s">
        <v>118</v>
      </c>
      <c r="Q566" t="s">
        <v>56</v>
      </c>
      <c r="R566" t="s">
        <v>274</v>
      </c>
      <c r="S566" t="s">
        <v>1036</v>
      </c>
      <c r="T566" t="s">
        <v>254</v>
      </c>
      <c r="U566" t="s">
        <v>271</v>
      </c>
      <c r="V566" t="s">
        <v>254</v>
      </c>
      <c r="W566" t="s">
        <v>624</v>
      </c>
      <c r="X566" t="s">
        <v>150</v>
      </c>
      <c r="Y566" t="s">
        <v>693</v>
      </c>
      <c r="Z566" t="s">
        <v>185</v>
      </c>
      <c r="AA566" t="s">
        <v>64</v>
      </c>
      <c r="AB566" t="s">
        <v>56</v>
      </c>
      <c r="AC566" t="s">
        <v>64</v>
      </c>
      <c r="AD566" t="s">
        <v>739</v>
      </c>
      <c r="AE566" t="s">
        <v>143</v>
      </c>
      <c r="AF566" t="s">
        <v>934</v>
      </c>
      <c r="AG566" t="s">
        <v>258</v>
      </c>
      <c r="AH566" t="s">
        <v>254</v>
      </c>
      <c r="AI566" t="s">
        <v>70</v>
      </c>
      <c r="AJ566" t="s">
        <v>1435</v>
      </c>
      <c r="AK566" t="s">
        <v>72</v>
      </c>
      <c r="AL566" t="s">
        <v>212</v>
      </c>
      <c r="AM566" t="s">
        <v>55</v>
      </c>
      <c r="AN566" t="s">
        <v>428</v>
      </c>
      <c r="AO566" t="s">
        <v>76</v>
      </c>
      <c r="AP566" t="s">
        <v>2668</v>
      </c>
      <c r="AQ566" t="s">
        <v>524</v>
      </c>
      <c r="AR566" t="s">
        <v>244</v>
      </c>
      <c r="AS566" t="s">
        <v>103</v>
      </c>
      <c r="AT566" t="s">
        <v>168</v>
      </c>
      <c r="AU566" t="s">
        <v>81</v>
      </c>
      <c r="AV566" t="s">
        <v>81</v>
      </c>
      <c r="AW566" t="s">
        <v>169</v>
      </c>
      <c r="AX566" t="s">
        <v>893</v>
      </c>
      <c r="AY566" t="s">
        <v>3473</v>
      </c>
    </row>
    <row r="567" spans="1:51" hidden="1" x14ac:dyDescent="0.3">
      <c r="A567" t="s">
        <v>3474</v>
      </c>
      <c r="B567" t="s">
        <v>3475</v>
      </c>
      <c r="C567" s="1" t="str">
        <f t="shared" si="87"/>
        <v>21:0868</v>
      </c>
      <c r="D567" s="1" t="str">
        <f t="shared" ref="D567:D577" si="94">HYPERLINK("http://geochem.nrcan.gc.ca/cdogs/content/svy/svy210245_e.htm", "21:0245")</f>
        <v>21:0245</v>
      </c>
      <c r="E567" t="s">
        <v>3476</v>
      </c>
      <c r="F567" t="s">
        <v>3477</v>
      </c>
      <c r="H567">
        <v>76.634227999999993</v>
      </c>
      <c r="I567">
        <v>-101.4112142</v>
      </c>
      <c r="J567" s="1" t="str">
        <f t="shared" ref="J567:J577" si="95">HYPERLINK("http://geochem.nrcan.gc.ca/cdogs/content/kwd/kwd020030_e.htm", "NGR bulk stream sediment")</f>
        <v>NGR bulk stream sediment</v>
      </c>
      <c r="K567" s="1" t="str">
        <f t="shared" ref="K567:K577" si="96">HYPERLINK("http://geochem.nrcan.gc.ca/cdogs/content/kwd/kwd080098_e.htm", "-230 mesh (63 µm) (Bathurst Is., 1996)")</f>
        <v>-230 mesh (63 µm) (Bathurst Is., 1996)</v>
      </c>
      <c r="L567">
        <v>37</v>
      </c>
      <c r="M567" t="s">
        <v>1432</v>
      </c>
      <c r="N567">
        <v>566</v>
      </c>
      <c r="O567">
        <v>7</v>
      </c>
      <c r="P567" t="s">
        <v>76</v>
      </c>
      <c r="Q567" t="s">
        <v>56</v>
      </c>
      <c r="R567" t="s">
        <v>242</v>
      </c>
      <c r="S567" t="s">
        <v>1139</v>
      </c>
      <c r="T567" t="s">
        <v>125</v>
      </c>
      <c r="U567" t="s">
        <v>64</v>
      </c>
      <c r="V567" t="s">
        <v>254</v>
      </c>
      <c r="W567" t="s">
        <v>285</v>
      </c>
      <c r="X567" t="s">
        <v>60</v>
      </c>
      <c r="Y567" t="s">
        <v>3478</v>
      </c>
      <c r="Z567" t="s">
        <v>63</v>
      </c>
      <c r="AA567" t="s">
        <v>64</v>
      </c>
      <c r="AB567" t="s">
        <v>56</v>
      </c>
      <c r="AC567" t="s">
        <v>64</v>
      </c>
      <c r="AD567" t="s">
        <v>583</v>
      </c>
      <c r="AE567" t="s">
        <v>143</v>
      </c>
      <c r="AF567" t="s">
        <v>772</v>
      </c>
      <c r="AG567" t="s">
        <v>175</v>
      </c>
      <c r="AH567" t="s">
        <v>826</v>
      </c>
      <c r="AI567" t="s">
        <v>70</v>
      </c>
      <c r="AJ567" t="s">
        <v>1435</v>
      </c>
      <c r="AK567" t="s">
        <v>72</v>
      </c>
      <c r="AL567" t="s">
        <v>130</v>
      </c>
      <c r="AM567" t="s">
        <v>826</v>
      </c>
      <c r="AN567" t="s">
        <v>126</v>
      </c>
      <c r="AO567" t="s">
        <v>64</v>
      </c>
      <c r="AP567" t="s">
        <v>191</v>
      </c>
      <c r="AQ567" t="s">
        <v>78</v>
      </c>
      <c r="AR567" t="s">
        <v>170</v>
      </c>
      <c r="AS567" t="s">
        <v>105</v>
      </c>
      <c r="AT567" t="s">
        <v>265</v>
      </c>
      <c r="AU567" t="s">
        <v>130</v>
      </c>
      <c r="AV567" t="s">
        <v>230</v>
      </c>
      <c r="AW567" t="s">
        <v>231</v>
      </c>
      <c r="AX567" t="s">
        <v>539</v>
      </c>
      <c r="AY567" t="s">
        <v>3436</v>
      </c>
    </row>
    <row r="568" spans="1:51" hidden="1" x14ac:dyDescent="0.3">
      <c r="A568" t="s">
        <v>3479</v>
      </c>
      <c r="B568" t="s">
        <v>3480</v>
      </c>
      <c r="C568" s="1" t="str">
        <f t="shared" si="87"/>
        <v>21:0868</v>
      </c>
      <c r="D568" s="1" t="str">
        <f t="shared" si="94"/>
        <v>21:0245</v>
      </c>
      <c r="E568" t="s">
        <v>3481</v>
      </c>
      <c r="F568" t="s">
        <v>3482</v>
      </c>
      <c r="H568">
        <v>76.744124799999994</v>
      </c>
      <c r="I568">
        <v>-100.4088971</v>
      </c>
      <c r="J568" s="1" t="str">
        <f t="shared" si="95"/>
        <v>NGR bulk stream sediment</v>
      </c>
      <c r="K568" s="1" t="str">
        <f t="shared" si="96"/>
        <v>-230 mesh (63 µm) (Bathurst Is., 1996)</v>
      </c>
      <c r="L568">
        <v>37</v>
      </c>
      <c r="M568" t="s">
        <v>1441</v>
      </c>
      <c r="N568">
        <v>567</v>
      </c>
      <c r="O568">
        <v>1</v>
      </c>
      <c r="P568" t="s">
        <v>89</v>
      </c>
      <c r="Q568" t="s">
        <v>56</v>
      </c>
      <c r="R568" t="s">
        <v>299</v>
      </c>
      <c r="S568" t="s">
        <v>1046</v>
      </c>
      <c r="T568" t="s">
        <v>126</v>
      </c>
      <c r="U568" t="s">
        <v>64</v>
      </c>
      <c r="V568" t="s">
        <v>118</v>
      </c>
      <c r="W568" t="s">
        <v>524</v>
      </c>
      <c r="X568" t="s">
        <v>271</v>
      </c>
      <c r="Y568" t="s">
        <v>777</v>
      </c>
      <c r="Z568" t="s">
        <v>63</v>
      </c>
      <c r="AA568" t="s">
        <v>64</v>
      </c>
      <c r="AB568" t="s">
        <v>56</v>
      </c>
      <c r="AC568" t="s">
        <v>64</v>
      </c>
      <c r="AD568" t="s">
        <v>284</v>
      </c>
      <c r="AE568" t="s">
        <v>143</v>
      </c>
      <c r="AF568" t="s">
        <v>193</v>
      </c>
      <c r="AG568" t="s">
        <v>167</v>
      </c>
      <c r="AH568" t="s">
        <v>146</v>
      </c>
      <c r="AI568" t="s">
        <v>70</v>
      </c>
      <c r="AJ568" t="s">
        <v>1435</v>
      </c>
      <c r="AK568" t="s">
        <v>72</v>
      </c>
      <c r="AL568" t="s">
        <v>73</v>
      </c>
      <c r="AM568" t="s">
        <v>428</v>
      </c>
      <c r="AN568" t="s">
        <v>212</v>
      </c>
      <c r="AO568" t="s">
        <v>64</v>
      </c>
      <c r="AP568" t="s">
        <v>369</v>
      </c>
      <c r="AQ568" t="s">
        <v>140</v>
      </c>
      <c r="AR568" t="s">
        <v>607</v>
      </c>
      <c r="AS568" t="s">
        <v>99</v>
      </c>
      <c r="AT568" t="s">
        <v>126</v>
      </c>
      <c r="AU568" t="s">
        <v>230</v>
      </c>
      <c r="AV568" t="s">
        <v>73</v>
      </c>
      <c r="AW568" t="s">
        <v>212</v>
      </c>
      <c r="AX568" t="s">
        <v>568</v>
      </c>
      <c r="AY568" t="s">
        <v>1888</v>
      </c>
    </row>
    <row r="569" spans="1:51" hidden="1" x14ac:dyDescent="0.3">
      <c r="A569" t="s">
        <v>3483</v>
      </c>
      <c r="B569" t="s">
        <v>3484</v>
      </c>
      <c r="C569" s="1" t="str">
        <f t="shared" si="87"/>
        <v>21:0868</v>
      </c>
      <c r="D569" s="1" t="str">
        <f t="shared" si="94"/>
        <v>21:0245</v>
      </c>
      <c r="E569" t="s">
        <v>3485</v>
      </c>
      <c r="F569" t="s">
        <v>3486</v>
      </c>
      <c r="H569">
        <v>76.754464499999997</v>
      </c>
      <c r="I569">
        <v>-100.5703263</v>
      </c>
      <c r="J569" s="1" t="str">
        <f t="shared" si="95"/>
        <v>NGR bulk stream sediment</v>
      </c>
      <c r="K569" s="1" t="str">
        <f t="shared" si="96"/>
        <v>-230 mesh (63 µm) (Bathurst Is., 1996)</v>
      </c>
      <c r="L569">
        <v>37</v>
      </c>
      <c r="M569" t="s">
        <v>1454</v>
      </c>
      <c r="N569">
        <v>568</v>
      </c>
      <c r="O569">
        <v>1</v>
      </c>
      <c r="P569" t="s">
        <v>89</v>
      </c>
      <c r="Q569" t="s">
        <v>56</v>
      </c>
      <c r="R569" t="s">
        <v>328</v>
      </c>
      <c r="S569" t="s">
        <v>1168</v>
      </c>
      <c r="T569" t="s">
        <v>173</v>
      </c>
      <c r="U569" t="s">
        <v>64</v>
      </c>
      <c r="V569" t="s">
        <v>99</v>
      </c>
      <c r="W569" t="s">
        <v>337</v>
      </c>
      <c r="X569" t="s">
        <v>91</v>
      </c>
      <c r="Y569" t="s">
        <v>126</v>
      </c>
      <c r="Z569" t="s">
        <v>150</v>
      </c>
      <c r="AA569" t="s">
        <v>64</v>
      </c>
      <c r="AB569" t="s">
        <v>56</v>
      </c>
      <c r="AC569" t="s">
        <v>64</v>
      </c>
      <c r="AD569" t="s">
        <v>154</v>
      </c>
      <c r="AE569" t="s">
        <v>143</v>
      </c>
      <c r="AF569" t="s">
        <v>223</v>
      </c>
      <c r="AG569" t="s">
        <v>152</v>
      </c>
      <c r="AH569" t="s">
        <v>185</v>
      </c>
      <c r="AI569" t="s">
        <v>70</v>
      </c>
      <c r="AJ569" t="s">
        <v>1435</v>
      </c>
      <c r="AK569" t="s">
        <v>72</v>
      </c>
      <c r="AL569" t="s">
        <v>271</v>
      </c>
      <c r="AM569" t="s">
        <v>150</v>
      </c>
      <c r="AN569" t="s">
        <v>123</v>
      </c>
      <c r="AO569" t="s">
        <v>64</v>
      </c>
      <c r="AP569" t="s">
        <v>269</v>
      </c>
      <c r="AQ569" t="s">
        <v>78</v>
      </c>
      <c r="AR569" t="s">
        <v>324</v>
      </c>
      <c r="AS569" t="s">
        <v>105</v>
      </c>
      <c r="AT569" t="s">
        <v>146</v>
      </c>
      <c r="AU569" t="s">
        <v>130</v>
      </c>
      <c r="AV569" t="s">
        <v>230</v>
      </c>
      <c r="AW569" t="s">
        <v>91</v>
      </c>
      <c r="AX569" t="s">
        <v>1001</v>
      </c>
      <c r="AY569" t="s">
        <v>3487</v>
      </c>
    </row>
    <row r="570" spans="1:51" hidden="1" x14ac:dyDescent="0.3">
      <c r="A570" t="s">
        <v>3488</v>
      </c>
      <c r="B570" t="s">
        <v>3489</v>
      </c>
      <c r="C570" s="1" t="str">
        <f t="shared" si="87"/>
        <v>21:0868</v>
      </c>
      <c r="D570" s="1" t="str">
        <f t="shared" si="94"/>
        <v>21:0245</v>
      </c>
      <c r="E570" t="s">
        <v>3490</v>
      </c>
      <c r="F570" t="s">
        <v>3491</v>
      </c>
      <c r="H570">
        <v>76.745099400000001</v>
      </c>
      <c r="I570">
        <v>-100.6938395</v>
      </c>
      <c r="J570" s="1" t="str">
        <f t="shared" si="95"/>
        <v>NGR bulk stream sediment</v>
      </c>
      <c r="K570" s="1" t="str">
        <f t="shared" si="96"/>
        <v>-230 mesh (63 µm) (Bathurst Is., 1996)</v>
      </c>
      <c r="L570">
        <v>37</v>
      </c>
      <c r="M570" t="s">
        <v>1474</v>
      </c>
      <c r="N570">
        <v>569</v>
      </c>
      <c r="O570">
        <v>1</v>
      </c>
      <c r="P570" t="s">
        <v>89</v>
      </c>
      <c r="Q570" t="s">
        <v>56</v>
      </c>
      <c r="R570" t="s">
        <v>76</v>
      </c>
      <c r="S570" t="s">
        <v>1159</v>
      </c>
      <c r="T570" t="s">
        <v>106</v>
      </c>
      <c r="U570" t="s">
        <v>64</v>
      </c>
      <c r="V570" t="s">
        <v>185</v>
      </c>
      <c r="W570" t="s">
        <v>241</v>
      </c>
      <c r="X570" t="s">
        <v>60</v>
      </c>
      <c r="Y570" t="s">
        <v>3492</v>
      </c>
      <c r="Z570" t="s">
        <v>94</v>
      </c>
      <c r="AA570" t="s">
        <v>64</v>
      </c>
      <c r="AB570" t="s">
        <v>56</v>
      </c>
      <c r="AC570" t="s">
        <v>64</v>
      </c>
      <c r="AD570" t="s">
        <v>583</v>
      </c>
      <c r="AE570" t="s">
        <v>325</v>
      </c>
      <c r="AF570" t="s">
        <v>298</v>
      </c>
      <c r="AG570" t="s">
        <v>479</v>
      </c>
      <c r="AH570" t="s">
        <v>403</v>
      </c>
      <c r="AI570" t="s">
        <v>70</v>
      </c>
      <c r="AJ570" t="s">
        <v>1435</v>
      </c>
      <c r="AK570" t="s">
        <v>72</v>
      </c>
      <c r="AL570" t="s">
        <v>73</v>
      </c>
      <c r="AM570" t="s">
        <v>444</v>
      </c>
      <c r="AN570" t="s">
        <v>151</v>
      </c>
      <c r="AO570" t="s">
        <v>64</v>
      </c>
      <c r="AP570" t="s">
        <v>285</v>
      </c>
      <c r="AQ570" t="s">
        <v>124</v>
      </c>
      <c r="AR570" t="s">
        <v>128</v>
      </c>
      <c r="AS570" t="s">
        <v>149</v>
      </c>
      <c r="AT570" t="s">
        <v>101</v>
      </c>
      <c r="AU570" t="s">
        <v>174</v>
      </c>
      <c r="AV570" t="s">
        <v>73</v>
      </c>
      <c r="AW570" t="s">
        <v>176</v>
      </c>
      <c r="AX570" t="s">
        <v>479</v>
      </c>
      <c r="AY570" t="s">
        <v>3493</v>
      </c>
    </row>
    <row r="571" spans="1:51" hidden="1" x14ac:dyDescent="0.3">
      <c r="A571" t="s">
        <v>3494</v>
      </c>
      <c r="B571" t="s">
        <v>3495</v>
      </c>
      <c r="C571" s="1" t="str">
        <f t="shared" si="87"/>
        <v>21:0868</v>
      </c>
      <c r="D571" s="1" t="str">
        <f t="shared" si="94"/>
        <v>21:0245</v>
      </c>
      <c r="E571" t="s">
        <v>3490</v>
      </c>
      <c r="F571" t="s">
        <v>3496</v>
      </c>
      <c r="H571">
        <v>76.745099400000001</v>
      </c>
      <c r="I571">
        <v>-100.6938395</v>
      </c>
      <c r="J571" s="1" t="str">
        <f t="shared" si="95"/>
        <v>NGR bulk stream sediment</v>
      </c>
      <c r="K571" s="1" t="str">
        <f t="shared" si="96"/>
        <v>-230 mesh (63 µm) (Bathurst Is., 1996)</v>
      </c>
      <c r="L571">
        <v>37</v>
      </c>
      <c r="M571" t="s">
        <v>1479</v>
      </c>
      <c r="N571">
        <v>570</v>
      </c>
      <c r="O571">
        <v>1</v>
      </c>
      <c r="P571" t="s">
        <v>89</v>
      </c>
      <c r="Q571" t="s">
        <v>56</v>
      </c>
      <c r="R571" t="s">
        <v>93</v>
      </c>
      <c r="S571" t="s">
        <v>1066</v>
      </c>
      <c r="T571" t="s">
        <v>327</v>
      </c>
      <c r="U571" t="s">
        <v>64</v>
      </c>
      <c r="V571" t="s">
        <v>254</v>
      </c>
      <c r="W571" t="s">
        <v>221</v>
      </c>
      <c r="X571" t="s">
        <v>60</v>
      </c>
      <c r="Y571" t="s">
        <v>390</v>
      </c>
      <c r="Z571" t="s">
        <v>63</v>
      </c>
      <c r="AA571" t="s">
        <v>64</v>
      </c>
      <c r="AB571" t="s">
        <v>56</v>
      </c>
      <c r="AC571" t="s">
        <v>64</v>
      </c>
      <c r="AD571" t="s">
        <v>165</v>
      </c>
      <c r="AE571" t="s">
        <v>61</v>
      </c>
      <c r="AF571" t="s">
        <v>61</v>
      </c>
      <c r="AG571" t="s">
        <v>175</v>
      </c>
      <c r="AH571" t="s">
        <v>162</v>
      </c>
      <c r="AI571" t="s">
        <v>70</v>
      </c>
      <c r="AJ571" t="s">
        <v>1435</v>
      </c>
      <c r="AK571" t="s">
        <v>72</v>
      </c>
      <c r="AL571" t="s">
        <v>73</v>
      </c>
      <c r="AM571" t="s">
        <v>162</v>
      </c>
      <c r="AN571" t="s">
        <v>299</v>
      </c>
      <c r="AO571" t="s">
        <v>271</v>
      </c>
      <c r="AP571" t="s">
        <v>505</v>
      </c>
      <c r="AQ571" t="s">
        <v>204</v>
      </c>
      <c r="AR571" t="s">
        <v>67</v>
      </c>
      <c r="AS571" t="s">
        <v>140</v>
      </c>
      <c r="AT571" t="s">
        <v>76</v>
      </c>
      <c r="AU571" t="s">
        <v>271</v>
      </c>
      <c r="AV571" t="s">
        <v>230</v>
      </c>
      <c r="AW571" t="s">
        <v>151</v>
      </c>
      <c r="AX571" t="s">
        <v>383</v>
      </c>
      <c r="AY571" t="s">
        <v>1883</v>
      </c>
    </row>
    <row r="572" spans="1:51" hidden="1" x14ac:dyDescent="0.3">
      <c r="A572" t="s">
        <v>3497</v>
      </c>
      <c r="B572" t="s">
        <v>3498</v>
      </c>
      <c r="C572" s="1" t="str">
        <f t="shared" si="87"/>
        <v>21:0868</v>
      </c>
      <c r="D572" s="1" t="str">
        <f t="shared" si="94"/>
        <v>21:0245</v>
      </c>
      <c r="E572" t="s">
        <v>3499</v>
      </c>
      <c r="F572" t="s">
        <v>3500</v>
      </c>
      <c r="H572">
        <v>76.730413299999995</v>
      </c>
      <c r="I572">
        <v>-100.8620001</v>
      </c>
      <c r="J572" s="1" t="str">
        <f t="shared" si="95"/>
        <v>NGR bulk stream sediment</v>
      </c>
      <c r="K572" s="1" t="str">
        <f t="shared" si="96"/>
        <v>-230 mesh (63 µm) (Bathurst Is., 1996)</v>
      </c>
      <c r="L572">
        <v>37</v>
      </c>
      <c r="M572" t="s">
        <v>1460</v>
      </c>
      <c r="N572">
        <v>571</v>
      </c>
      <c r="O572">
        <v>1</v>
      </c>
      <c r="P572" t="s">
        <v>89</v>
      </c>
      <c r="Q572" t="s">
        <v>56</v>
      </c>
      <c r="R572" t="s">
        <v>74</v>
      </c>
      <c r="S572" t="s">
        <v>1107</v>
      </c>
      <c r="T572" t="s">
        <v>334</v>
      </c>
      <c r="U572" t="s">
        <v>76</v>
      </c>
      <c r="V572" t="s">
        <v>63</v>
      </c>
      <c r="W572" t="s">
        <v>104</v>
      </c>
      <c r="X572" t="s">
        <v>60</v>
      </c>
      <c r="Y572" t="s">
        <v>1568</v>
      </c>
      <c r="Z572" t="s">
        <v>94</v>
      </c>
      <c r="AA572" t="s">
        <v>64</v>
      </c>
      <c r="AB572" t="s">
        <v>56</v>
      </c>
      <c r="AC572" t="s">
        <v>60</v>
      </c>
      <c r="AD572" t="s">
        <v>297</v>
      </c>
      <c r="AE572" t="s">
        <v>143</v>
      </c>
      <c r="AF572" t="s">
        <v>104</v>
      </c>
      <c r="AG572" t="s">
        <v>175</v>
      </c>
      <c r="AH572" t="s">
        <v>307</v>
      </c>
      <c r="AI572" t="s">
        <v>70</v>
      </c>
      <c r="AJ572" t="s">
        <v>1435</v>
      </c>
      <c r="AK572" t="s">
        <v>72</v>
      </c>
      <c r="AL572" t="s">
        <v>73</v>
      </c>
      <c r="AM572" t="s">
        <v>282</v>
      </c>
      <c r="AN572" t="s">
        <v>68</v>
      </c>
      <c r="AO572" t="s">
        <v>64</v>
      </c>
      <c r="AP572" t="s">
        <v>369</v>
      </c>
      <c r="AQ572" t="s">
        <v>171</v>
      </c>
      <c r="AR572" t="s">
        <v>541</v>
      </c>
      <c r="AS572" t="s">
        <v>99</v>
      </c>
      <c r="AT572" t="s">
        <v>91</v>
      </c>
      <c r="AU572" t="s">
        <v>230</v>
      </c>
      <c r="AV572" t="s">
        <v>175</v>
      </c>
      <c r="AW572" t="s">
        <v>580</v>
      </c>
      <c r="AX572" t="s">
        <v>558</v>
      </c>
      <c r="AY572" t="s">
        <v>3501</v>
      </c>
    </row>
    <row r="573" spans="1:51" hidden="1" x14ac:dyDescent="0.3">
      <c r="A573" t="s">
        <v>3502</v>
      </c>
      <c r="B573" t="s">
        <v>3503</v>
      </c>
      <c r="C573" s="1" t="str">
        <f t="shared" si="87"/>
        <v>21:0868</v>
      </c>
      <c r="D573" s="1" t="str">
        <f t="shared" si="94"/>
        <v>21:0245</v>
      </c>
      <c r="E573" t="s">
        <v>3504</v>
      </c>
      <c r="F573" t="s">
        <v>3505</v>
      </c>
      <c r="H573">
        <v>76.719274400000003</v>
      </c>
      <c r="I573">
        <v>-100.8833289</v>
      </c>
      <c r="J573" s="1" t="str">
        <f t="shared" si="95"/>
        <v>NGR bulk stream sediment</v>
      </c>
      <c r="K573" s="1" t="str">
        <f t="shared" si="96"/>
        <v>-230 mesh (63 µm) (Bathurst Is., 1996)</v>
      </c>
      <c r="L573">
        <v>37</v>
      </c>
      <c r="M573" t="s">
        <v>1466</v>
      </c>
      <c r="N573">
        <v>572</v>
      </c>
      <c r="O573">
        <v>1</v>
      </c>
      <c r="P573" t="s">
        <v>89</v>
      </c>
      <c r="Q573" t="s">
        <v>56</v>
      </c>
      <c r="R573" t="s">
        <v>265</v>
      </c>
      <c r="S573" t="s">
        <v>1066</v>
      </c>
      <c r="T573" t="s">
        <v>153</v>
      </c>
      <c r="U573" t="s">
        <v>64</v>
      </c>
      <c r="V573" t="s">
        <v>75</v>
      </c>
      <c r="W573" t="s">
        <v>337</v>
      </c>
      <c r="X573" t="s">
        <v>60</v>
      </c>
      <c r="Y573" t="s">
        <v>3506</v>
      </c>
      <c r="Z573" t="s">
        <v>185</v>
      </c>
      <c r="AA573" t="s">
        <v>64</v>
      </c>
      <c r="AB573" t="s">
        <v>56</v>
      </c>
      <c r="AC573" t="s">
        <v>64</v>
      </c>
      <c r="AD573" t="s">
        <v>366</v>
      </c>
      <c r="AE573" t="s">
        <v>143</v>
      </c>
      <c r="AF573" t="s">
        <v>289</v>
      </c>
      <c r="AG573" t="s">
        <v>152</v>
      </c>
      <c r="AH573" t="s">
        <v>162</v>
      </c>
      <c r="AI573" t="s">
        <v>70</v>
      </c>
      <c r="AJ573" t="s">
        <v>1435</v>
      </c>
      <c r="AK573" t="s">
        <v>72</v>
      </c>
      <c r="AL573" t="s">
        <v>152</v>
      </c>
      <c r="AM573" t="s">
        <v>211</v>
      </c>
      <c r="AN573" t="s">
        <v>299</v>
      </c>
      <c r="AO573" t="s">
        <v>64</v>
      </c>
      <c r="AP573" t="s">
        <v>285</v>
      </c>
      <c r="AQ573" t="s">
        <v>311</v>
      </c>
      <c r="AR573" t="s">
        <v>170</v>
      </c>
      <c r="AS573" t="s">
        <v>57</v>
      </c>
      <c r="AT573" t="s">
        <v>242</v>
      </c>
      <c r="AU573" t="s">
        <v>130</v>
      </c>
      <c r="AV573" t="s">
        <v>174</v>
      </c>
      <c r="AW573" t="s">
        <v>299</v>
      </c>
      <c r="AX573" t="s">
        <v>175</v>
      </c>
      <c r="AY573" t="s">
        <v>1932</v>
      </c>
    </row>
    <row r="574" spans="1:51" hidden="1" x14ac:dyDescent="0.3">
      <c r="A574" t="s">
        <v>3507</v>
      </c>
      <c r="B574" t="s">
        <v>3508</v>
      </c>
      <c r="C574" s="1" t="str">
        <f t="shared" si="87"/>
        <v>21:0868</v>
      </c>
      <c r="D574" s="1" t="str">
        <f t="shared" si="94"/>
        <v>21:0245</v>
      </c>
      <c r="E574" t="s">
        <v>3509</v>
      </c>
      <c r="F574" t="s">
        <v>3510</v>
      </c>
      <c r="H574">
        <v>76.7237796</v>
      </c>
      <c r="I574">
        <v>-100.95334920000001</v>
      </c>
      <c r="J574" s="1" t="str">
        <f t="shared" si="95"/>
        <v>NGR bulk stream sediment</v>
      </c>
      <c r="K574" s="1" t="str">
        <f t="shared" si="96"/>
        <v>-230 mesh (63 µm) (Bathurst Is., 1996)</v>
      </c>
      <c r="L574">
        <v>37</v>
      </c>
      <c r="M574" t="s">
        <v>1485</v>
      </c>
      <c r="N574">
        <v>573</v>
      </c>
      <c r="O574">
        <v>1</v>
      </c>
      <c r="P574" t="s">
        <v>89</v>
      </c>
      <c r="Q574" t="s">
        <v>56</v>
      </c>
      <c r="R574" t="s">
        <v>147</v>
      </c>
      <c r="S574" t="s">
        <v>622</v>
      </c>
      <c r="T574" t="s">
        <v>151</v>
      </c>
      <c r="U574" t="s">
        <v>64</v>
      </c>
      <c r="V574" t="s">
        <v>150</v>
      </c>
      <c r="W574" t="s">
        <v>61</v>
      </c>
      <c r="X574" t="s">
        <v>60</v>
      </c>
      <c r="Y574" t="s">
        <v>3511</v>
      </c>
      <c r="Z574" t="s">
        <v>118</v>
      </c>
      <c r="AA574" t="s">
        <v>64</v>
      </c>
      <c r="AB574" t="s">
        <v>56</v>
      </c>
      <c r="AC574" t="s">
        <v>64</v>
      </c>
      <c r="AD574" t="s">
        <v>817</v>
      </c>
      <c r="AE574" t="s">
        <v>210</v>
      </c>
      <c r="AF574" t="s">
        <v>97</v>
      </c>
      <c r="AG574" t="s">
        <v>175</v>
      </c>
      <c r="AH574" t="s">
        <v>226</v>
      </c>
      <c r="AI574" t="s">
        <v>70</v>
      </c>
      <c r="AJ574" t="s">
        <v>1435</v>
      </c>
      <c r="AK574" t="s">
        <v>72</v>
      </c>
      <c r="AL574" t="s">
        <v>152</v>
      </c>
      <c r="AM574" t="s">
        <v>467</v>
      </c>
      <c r="AN574" t="s">
        <v>231</v>
      </c>
      <c r="AO574" t="s">
        <v>64</v>
      </c>
      <c r="AP574" t="s">
        <v>415</v>
      </c>
      <c r="AQ574" t="s">
        <v>357</v>
      </c>
      <c r="AR574" t="s">
        <v>59</v>
      </c>
      <c r="AS574" t="s">
        <v>149</v>
      </c>
      <c r="AT574" t="s">
        <v>101</v>
      </c>
      <c r="AU574" t="s">
        <v>174</v>
      </c>
      <c r="AV574" t="s">
        <v>152</v>
      </c>
      <c r="AW574" t="s">
        <v>60</v>
      </c>
      <c r="AX574" t="s">
        <v>301</v>
      </c>
      <c r="AY574" t="s">
        <v>3512</v>
      </c>
    </row>
    <row r="575" spans="1:51" hidden="1" x14ac:dyDescent="0.3">
      <c r="A575" t="s">
        <v>3513</v>
      </c>
      <c r="B575" t="s">
        <v>3514</v>
      </c>
      <c r="C575" s="1" t="str">
        <f t="shared" si="87"/>
        <v>21:0868</v>
      </c>
      <c r="D575" s="1" t="str">
        <f t="shared" si="94"/>
        <v>21:0245</v>
      </c>
      <c r="E575" t="s">
        <v>3515</v>
      </c>
      <c r="F575" t="s">
        <v>3516</v>
      </c>
      <c r="H575">
        <v>76.693095</v>
      </c>
      <c r="I575">
        <v>-101.00465060000001</v>
      </c>
      <c r="J575" s="1" t="str">
        <f t="shared" si="95"/>
        <v>NGR bulk stream sediment</v>
      </c>
      <c r="K575" s="1" t="str">
        <f t="shared" si="96"/>
        <v>-230 mesh (63 µm) (Bathurst Is., 1996)</v>
      </c>
      <c r="L575">
        <v>37</v>
      </c>
      <c r="M575" t="s">
        <v>1492</v>
      </c>
      <c r="N575">
        <v>574</v>
      </c>
      <c r="O575">
        <v>1</v>
      </c>
      <c r="P575" t="s">
        <v>91</v>
      </c>
      <c r="Q575" t="s">
        <v>56</v>
      </c>
      <c r="R575" t="s">
        <v>76</v>
      </c>
      <c r="S575" t="s">
        <v>378</v>
      </c>
      <c r="T575" t="s">
        <v>189</v>
      </c>
      <c r="U575" t="s">
        <v>64</v>
      </c>
      <c r="V575" t="s">
        <v>75</v>
      </c>
      <c r="W575" t="s">
        <v>447</v>
      </c>
      <c r="X575" t="s">
        <v>60</v>
      </c>
      <c r="Y575" t="s">
        <v>1672</v>
      </c>
      <c r="Z575" t="s">
        <v>113</v>
      </c>
      <c r="AA575" t="s">
        <v>64</v>
      </c>
      <c r="AB575" t="s">
        <v>56</v>
      </c>
      <c r="AC575" t="s">
        <v>64</v>
      </c>
      <c r="AD575" t="s">
        <v>746</v>
      </c>
      <c r="AE575" t="s">
        <v>143</v>
      </c>
      <c r="AF575" t="s">
        <v>312</v>
      </c>
      <c r="AG575" t="s">
        <v>175</v>
      </c>
      <c r="AH575" t="s">
        <v>185</v>
      </c>
      <c r="AI575" t="s">
        <v>70</v>
      </c>
      <c r="AJ575" t="s">
        <v>1435</v>
      </c>
      <c r="AK575" t="s">
        <v>72</v>
      </c>
      <c r="AL575" t="s">
        <v>230</v>
      </c>
      <c r="AM575" t="s">
        <v>666</v>
      </c>
      <c r="AN575" t="s">
        <v>91</v>
      </c>
      <c r="AO575" t="s">
        <v>64</v>
      </c>
      <c r="AP575" t="s">
        <v>507</v>
      </c>
      <c r="AQ575" t="s">
        <v>311</v>
      </c>
      <c r="AR575" t="s">
        <v>79</v>
      </c>
      <c r="AS575" t="s">
        <v>57</v>
      </c>
      <c r="AT575" t="s">
        <v>76</v>
      </c>
      <c r="AU575" t="s">
        <v>271</v>
      </c>
      <c r="AV575" t="s">
        <v>152</v>
      </c>
      <c r="AW575" t="s">
        <v>231</v>
      </c>
      <c r="AX575" t="s">
        <v>314</v>
      </c>
      <c r="AY575" t="s">
        <v>3517</v>
      </c>
    </row>
    <row r="576" spans="1:51" hidden="1" x14ac:dyDescent="0.3">
      <c r="A576" t="s">
        <v>3518</v>
      </c>
      <c r="B576" t="s">
        <v>3519</v>
      </c>
      <c r="C576" s="1" t="str">
        <f t="shared" si="87"/>
        <v>21:0868</v>
      </c>
      <c r="D576" s="1" t="str">
        <f t="shared" si="94"/>
        <v>21:0245</v>
      </c>
      <c r="E576" t="s">
        <v>3520</v>
      </c>
      <c r="F576" t="s">
        <v>3521</v>
      </c>
      <c r="H576">
        <v>76.677240699999999</v>
      </c>
      <c r="I576">
        <v>-101.0578526</v>
      </c>
      <c r="J576" s="1" t="str">
        <f t="shared" si="95"/>
        <v>NGR bulk stream sediment</v>
      </c>
      <c r="K576" s="1" t="str">
        <f t="shared" si="96"/>
        <v>-230 mesh (63 µm) (Bathurst Is., 1996)</v>
      </c>
      <c r="L576">
        <v>37</v>
      </c>
      <c r="M576" t="s">
        <v>1498</v>
      </c>
      <c r="N576">
        <v>575</v>
      </c>
      <c r="O576">
        <v>1</v>
      </c>
      <c r="P576" t="s">
        <v>89</v>
      </c>
      <c r="Q576" t="s">
        <v>56</v>
      </c>
      <c r="R576" t="s">
        <v>93</v>
      </c>
      <c r="S576" t="s">
        <v>1066</v>
      </c>
      <c r="T576" t="s">
        <v>189</v>
      </c>
      <c r="U576" t="s">
        <v>64</v>
      </c>
      <c r="V576" t="s">
        <v>254</v>
      </c>
      <c r="W576" t="s">
        <v>186</v>
      </c>
      <c r="X576" t="s">
        <v>91</v>
      </c>
      <c r="Y576" t="s">
        <v>1486</v>
      </c>
      <c r="Z576" t="s">
        <v>63</v>
      </c>
      <c r="AA576" t="s">
        <v>64</v>
      </c>
      <c r="AB576" t="s">
        <v>56</v>
      </c>
      <c r="AC576" t="s">
        <v>64</v>
      </c>
      <c r="AD576" t="s">
        <v>778</v>
      </c>
      <c r="AE576" t="s">
        <v>143</v>
      </c>
      <c r="AF576" t="s">
        <v>61</v>
      </c>
      <c r="AG576" t="s">
        <v>230</v>
      </c>
      <c r="AH576" t="s">
        <v>75</v>
      </c>
      <c r="AI576" t="s">
        <v>70</v>
      </c>
      <c r="AJ576" t="s">
        <v>1435</v>
      </c>
      <c r="AK576" t="s">
        <v>72</v>
      </c>
      <c r="AL576" t="s">
        <v>174</v>
      </c>
      <c r="AM576" t="s">
        <v>75</v>
      </c>
      <c r="AN576" t="s">
        <v>91</v>
      </c>
      <c r="AO576" t="s">
        <v>64</v>
      </c>
      <c r="AP576" t="s">
        <v>447</v>
      </c>
      <c r="AQ576" t="s">
        <v>325</v>
      </c>
      <c r="AR576" t="s">
        <v>772</v>
      </c>
      <c r="AS576" t="s">
        <v>160</v>
      </c>
      <c r="AT576" t="s">
        <v>82</v>
      </c>
      <c r="AU576" t="s">
        <v>81</v>
      </c>
      <c r="AV576" t="s">
        <v>230</v>
      </c>
      <c r="AW576" t="s">
        <v>91</v>
      </c>
      <c r="AX576" t="s">
        <v>1001</v>
      </c>
      <c r="AY576" t="s">
        <v>3522</v>
      </c>
    </row>
    <row r="577" spans="1:51" hidden="1" x14ac:dyDescent="0.3">
      <c r="A577" t="s">
        <v>3523</v>
      </c>
      <c r="B577" t="s">
        <v>3524</v>
      </c>
      <c r="C577" s="1" t="str">
        <f t="shared" si="87"/>
        <v>21:0868</v>
      </c>
      <c r="D577" s="1" t="str">
        <f t="shared" si="94"/>
        <v>21:0245</v>
      </c>
      <c r="E577" t="s">
        <v>3525</v>
      </c>
      <c r="F577" t="s">
        <v>3526</v>
      </c>
      <c r="H577">
        <v>76.653711999999999</v>
      </c>
      <c r="I577">
        <v>-101.1533871</v>
      </c>
      <c r="J577" s="1" t="str">
        <f t="shared" si="95"/>
        <v>NGR bulk stream sediment</v>
      </c>
      <c r="K577" s="1" t="str">
        <f t="shared" si="96"/>
        <v>-230 mesh (63 µm) (Bathurst Is., 1996)</v>
      </c>
      <c r="L577">
        <v>37</v>
      </c>
      <c r="M577" t="s">
        <v>1504</v>
      </c>
      <c r="N577">
        <v>576</v>
      </c>
      <c r="O577">
        <v>1</v>
      </c>
      <c r="P577" t="s">
        <v>91</v>
      </c>
      <c r="Q577" t="s">
        <v>56</v>
      </c>
      <c r="R577" t="s">
        <v>76</v>
      </c>
      <c r="S577" t="s">
        <v>1327</v>
      </c>
      <c r="T577" t="s">
        <v>299</v>
      </c>
      <c r="U577" t="s">
        <v>64</v>
      </c>
      <c r="V577" t="s">
        <v>150</v>
      </c>
      <c r="W577" t="s">
        <v>414</v>
      </c>
      <c r="X577" t="s">
        <v>60</v>
      </c>
      <c r="Y577" t="s">
        <v>1661</v>
      </c>
      <c r="Z577" t="s">
        <v>63</v>
      </c>
      <c r="AA577" t="s">
        <v>64</v>
      </c>
      <c r="AB577" t="s">
        <v>56</v>
      </c>
      <c r="AC577" t="s">
        <v>64</v>
      </c>
      <c r="AD577" t="s">
        <v>366</v>
      </c>
      <c r="AE577" t="s">
        <v>104</v>
      </c>
      <c r="AF577" t="s">
        <v>170</v>
      </c>
      <c r="AG577" t="s">
        <v>175</v>
      </c>
      <c r="AH577" t="s">
        <v>434</v>
      </c>
      <c r="AI577" t="s">
        <v>70</v>
      </c>
      <c r="AJ577" t="s">
        <v>1435</v>
      </c>
      <c r="AK577" t="s">
        <v>72</v>
      </c>
      <c r="AL577" t="s">
        <v>73</v>
      </c>
      <c r="AM577" t="s">
        <v>113</v>
      </c>
      <c r="AN577" t="s">
        <v>151</v>
      </c>
      <c r="AO577" t="s">
        <v>64</v>
      </c>
      <c r="AP577" t="s">
        <v>370</v>
      </c>
      <c r="AQ577" t="s">
        <v>357</v>
      </c>
      <c r="AR577" t="s">
        <v>524</v>
      </c>
      <c r="AS577" t="s">
        <v>163</v>
      </c>
      <c r="AT577" t="s">
        <v>169</v>
      </c>
      <c r="AU577" t="s">
        <v>258</v>
      </c>
      <c r="AV577" t="s">
        <v>175</v>
      </c>
      <c r="AW577" t="s">
        <v>125</v>
      </c>
      <c r="AX577" t="s">
        <v>459</v>
      </c>
      <c r="AY577" t="s">
        <v>3527</v>
      </c>
    </row>
    <row r="578" spans="1:51" hidden="1" x14ac:dyDescent="0.3">
      <c r="A578" t="s">
        <v>3528</v>
      </c>
      <c r="B578" t="s">
        <v>3529</v>
      </c>
      <c r="C578" s="1" t="str">
        <f t="shared" ref="C578:C641" si="97">HYPERLINK("http://geochem.nrcan.gc.ca/cdogs/content/bdl/bdl210868_e.htm", "21:0868")</f>
        <v>21:0868</v>
      </c>
      <c r="D578" s="1" t="str">
        <f>HYPERLINK("http://geochem.nrcan.gc.ca/cdogs/content/svy/svy_e.htm", "")</f>
        <v/>
      </c>
      <c r="G578" s="1" t="str">
        <f>HYPERLINK("http://geochem.nrcan.gc.ca/cdogs/content/cr_/cr_00262_e.htm", "262")</f>
        <v>262</v>
      </c>
      <c r="J578" t="s">
        <v>1529</v>
      </c>
      <c r="K578" t="s">
        <v>1530</v>
      </c>
      <c r="L578">
        <v>37</v>
      </c>
      <c r="M578" t="s">
        <v>1531</v>
      </c>
      <c r="N578">
        <v>577</v>
      </c>
      <c r="O578">
        <v>8</v>
      </c>
      <c r="P578" t="s">
        <v>89</v>
      </c>
      <c r="Q578" t="s">
        <v>56</v>
      </c>
      <c r="R578" t="s">
        <v>273</v>
      </c>
      <c r="S578" t="s">
        <v>1064</v>
      </c>
      <c r="T578" t="s">
        <v>130</v>
      </c>
      <c r="U578" t="s">
        <v>91</v>
      </c>
      <c r="V578" t="s">
        <v>370</v>
      </c>
      <c r="W578" t="s">
        <v>1157</v>
      </c>
      <c r="X578" t="s">
        <v>118</v>
      </c>
      <c r="Y578" t="s">
        <v>403</v>
      </c>
      <c r="Z578" t="s">
        <v>76</v>
      </c>
      <c r="AA578" t="s">
        <v>64</v>
      </c>
      <c r="AB578" t="s">
        <v>56</v>
      </c>
      <c r="AC578" t="s">
        <v>64</v>
      </c>
      <c r="AD578" t="s">
        <v>3435</v>
      </c>
      <c r="AE578" t="s">
        <v>350</v>
      </c>
      <c r="AF578" t="s">
        <v>337</v>
      </c>
      <c r="AG578" t="s">
        <v>126</v>
      </c>
      <c r="AH578" t="s">
        <v>171</v>
      </c>
      <c r="AI578" t="s">
        <v>70</v>
      </c>
      <c r="AJ578" t="s">
        <v>1025</v>
      </c>
      <c r="AK578" t="s">
        <v>72</v>
      </c>
      <c r="AL578" t="s">
        <v>212</v>
      </c>
      <c r="AM578" t="s">
        <v>149</v>
      </c>
      <c r="AN578" t="s">
        <v>68</v>
      </c>
      <c r="AO578" t="s">
        <v>63</v>
      </c>
      <c r="AP578" t="s">
        <v>244</v>
      </c>
      <c r="AQ578" t="s">
        <v>541</v>
      </c>
      <c r="AR578" t="s">
        <v>67</v>
      </c>
      <c r="AS578" t="s">
        <v>103</v>
      </c>
      <c r="AT578" t="s">
        <v>282</v>
      </c>
      <c r="AU578" t="s">
        <v>258</v>
      </c>
      <c r="AV578" t="s">
        <v>106</v>
      </c>
      <c r="AW578" t="s">
        <v>428</v>
      </c>
      <c r="AX578" t="s">
        <v>1039</v>
      </c>
      <c r="AY578" t="s">
        <v>3530</v>
      </c>
    </row>
    <row r="579" spans="1:51" hidden="1" x14ac:dyDescent="0.3">
      <c r="A579" t="s">
        <v>3531</v>
      </c>
      <c r="B579" t="s">
        <v>3532</v>
      </c>
      <c r="C579" s="1" t="str">
        <f t="shared" si="97"/>
        <v>21:0868</v>
      </c>
      <c r="D579" s="1" t="str">
        <f t="shared" ref="D579:D588" si="98">HYPERLINK("http://geochem.nrcan.gc.ca/cdogs/content/svy/svy210245_e.htm", "21:0245")</f>
        <v>21:0245</v>
      </c>
      <c r="E579" t="s">
        <v>3533</v>
      </c>
      <c r="F579" t="s">
        <v>3534</v>
      </c>
      <c r="H579">
        <v>76.650839599999998</v>
      </c>
      <c r="I579">
        <v>-101.2583427</v>
      </c>
      <c r="J579" s="1" t="str">
        <f t="shared" ref="J579:J588" si="99">HYPERLINK("http://geochem.nrcan.gc.ca/cdogs/content/kwd/kwd020030_e.htm", "NGR bulk stream sediment")</f>
        <v>NGR bulk stream sediment</v>
      </c>
      <c r="K579" s="1" t="str">
        <f t="shared" ref="K579:K588" si="100">HYPERLINK("http://geochem.nrcan.gc.ca/cdogs/content/kwd/kwd080098_e.htm", "-230 mesh (63 µm) (Bathurst Is., 1996)")</f>
        <v>-230 mesh (63 µm) (Bathurst Is., 1996)</v>
      </c>
      <c r="L579">
        <v>37</v>
      </c>
      <c r="M579" t="s">
        <v>1511</v>
      </c>
      <c r="N579">
        <v>578</v>
      </c>
      <c r="O579">
        <v>1</v>
      </c>
      <c r="P579" t="s">
        <v>89</v>
      </c>
      <c r="Q579" t="s">
        <v>56</v>
      </c>
      <c r="R579" t="s">
        <v>93</v>
      </c>
      <c r="S579" t="s">
        <v>364</v>
      </c>
      <c r="T579" t="s">
        <v>125</v>
      </c>
      <c r="U579" t="s">
        <v>64</v>
      </c>
      <c r="V579" t="s">
        <v>185</v>
      </c>
      <c r="W579" t="s">
        <v>285</v>
      </c>
      <c r="X579" t="s">
        <v>60</v>
      </c>
      <c r="Y579" t="s">
        <v>574</v>
      </c>
      <c r="Z579" t="s">
        <v>63</v>
      </c>
      <c r="AA579" t="s">
        <v>64</v>
      </c>
      <c r="AB579" t="s">
        <v>56</v>
      </c>
      <c r="AC579" t="s">
        <v>64</v>
      </c>
      <c r="AD579" t="s">
        <v>746</v>
      </c>
      <c r="AE579" t="s">
        <v>143</v>
      </c>
      <c r="AF579" t="s">
        <v>393</v>
      </c>
      <c r="AG579" t="s">
        <v>175</v>
      </c>
      <c r="AH579" t="s">
        <v>555</v>
      </c>
      <c r="AI579" t="s">
        <v>70</v>
      </c>
      <c r="AJ579" t="s">
        <v>1435</v>
      </c>
      <c r="AK579" t="s">
        <v>72</v>
      </c>
      <c r="AL579" t="s">
        <v>73</v>
      </c>
      <c r="AM579" t="s">
        <v>162</v>
      </c>
      <c r="AN579" t="s">
        <v>358</v>
      </c>
      <c r="AO579" t="s">
        <v>64</v>
      </c>
      <c r="AP579" t="s">
        <v>772</v>
      </c>
      <c r="AQ579" t="s">
        <v>204</v>
      </c>
      <c r="AR579" t="s">
        <v>67</v>
      </c>
      <c r="AS579" t="s">
        <v>105</v>
      </c>
      <c r="AT579" t="s">
        <v>242</v>
      </c>
      <c r="AU579" t="s">
        <v>271</v>
      </c>
      <c r="AV579" t="s">
        <v>174</v>
      </c>
      <c r="AW579" t="s">
        <v>151</v>
      </c>
      <c r="AX579" t="s">
        <v>383</v>
      </c>
      <c r="AY579" t="s">
        <v>3535</v>
      </c>
    </row>
    <row r="580" spans="1:51" hidden="1" x14ac:dyDescent="0.3">
      <c r="A580" t="s">
        <v>3536</v>
      </c>
      <c r="B580" t="s">
        <v>3537</v>
      </c>
      <c r="C580" s="1" t="str">
        <f t="shared" si="97"/>
        <v>21:0868</v>
      </c>
      <c r="D580" s="1" t="str">
        <f t="shared" si="98"/>
        <v>21:0245</v>
      </c>
      <c r="E580" t="s">
        <v>3476</v>
      </c>
      <c r="F580" t="s">
        <v>3538</v>
      </c>
      <c r="H580">
        <v>76.634227999999993</v>
      </c>
      <c r="I580">
        <v>-101.4112142</v>
      </c>
      <c r="J580" s="1" t="str">
        <f t="shared" si="99"/>
        <v>NGR bulk stream sediment</v>
      </c>
      <c r="K580" s="1" t="str">
        <f t="shared" si="100"/>
        <v>-230 mesh (63 µm) (Bathurst Is., 1996)</v>
      </c>
      <c r="L580">
        <v>37</v>
      </c>
      <c r="M580" t="s">
        <v>1447</v>
      </c>
      <c r="N580">
        <v>579</v>
      </c>
      <c r="O580">
        <v>1</v>
      </c>
      <c r="P580" t="s">
        <v>89</v>
      </c>
      <c r="Q580" t="s">
        <v>56</v>
      </c>
      <c r="R580" t="s">
        <v>146</v>
      </c>
      <c r="S580" t="s">
        <v>1139</v>
      </c>
      <c r="T580" t="s">
        <v>435</v>
      </c>
      <c r="U580" t="s">
        <v>64</v>
      </c>
      <c r="V580" t="s">
        <v>254</v>
      </c>
      <c r="W580" t="s">
        <v>415</v>
      </c>
      <c r="X580" t="s">
        <v>91</v>
      </c>
      <c r="Y580" t="s">
        <v>3539</v>
      </c>
      <c r="Z580" t="s">
        <v>63</v>
      </c>
      <c r="AA580" t="s">
        <v>64</v>
      </c>
      <c r="AB580" t="s">
        <v>56</v>
      </c>
      <c r="AC580" t="s">
        <v>64</v>
      </c>
      <c r="AD580" t="s">
        <v>366</v>
      </c>
      <c r="AE580" t="s">
        <v>143</v>
      </c>
      <c r="AF580" t="s">
        <v>323</v>
      </c>
      <c r="AG580" t="s">
        <v>152</v>
      </c>
      <c r="AH580" t="s">
        <v>211</v>
      </c>
      <c r="AI580" t="s">
        <v>70</v>
      </c>
      <c r="AJ580" t="s">
        <v>1435</v>
      </c>
      <c r="AK580" t="s">
        <v>72</v>
      </c>
      <c r="AL580" t="s">
        <v>271</v>
      </c>
      <c r="AM580" t="s">
        <v>150</v>
      </c>
      <c r="AN580" t="s">
        <v>76</v>
      </c>
      <c r="AO580" t="s">
        <v>64</v>
      </c>
      <c r="AP580" t="s">
        <v>401</v>
      </c>
      <c r="AQ580" t="s">
        <v>382</v>
      </c>
      <c r="AR580" t="s">
        <v>192</v>
      </c>
      <c r="AS580" t="s">
        <v>336</v>
      </c>
      <c r="AT580" t="s">
        <v>265</v>
      </c>
      <c r="AU580" t="s">
        <v>130</v>
      </c>
      <c r="AV580" t="s">
        <v>174</v>
      </c>
      <c r="AW580" t="s">
        <v>299</v>
      </c>
      <c r="AX580" t="s">
        <v>314</v>
      </c>
      <c r="AY580" t="s">
        <v>3540</v>
      </c>
    </row>
    <row r="581" spans="1:51" hidden="1" x14ac:dyDescent="0.3">
      <c r="A581" t="s">
        <v>3541</v>
      </c>
      <c r="B581" t="s">
        <v>3542</v>
      </c>
      <c r="C581" s="1" t="str">
        <f t="shared" si="97"/>
        <v>21:0868</v>
      </c>
      <c r="D581" s="1" t="str">
        <f t="shared" si="98"/>
        <v>21:0245</v>
      </c>
      <c r="E581" t="s">
        <v>3543</v>
      </c>
      <c r="F581" t="s">
        <v>3544</v>
      </c>
      <c r="H581">
        <v>76.624706099999997</v>
      </c>
      <c r="I581">
        <v>-101.4836311</v>
      </c>
      <c r="J581" s="1" t="str">
        <f t="shared" si="99"/>
        <v>NGR bulk stream sediment</v>
      </c>
      <c r="K581" s="1" t="str">
        <f t="shared" si="100"/>
        <v>-230 mesh (63 µm) (Bathurst Is., 1996)</v>
      </c>
      <c r="L581">
        <v>37</v>
      </c>
      <c r="M581" t="s">
        <v>1518</v>
      </c>
      <c r="N581">
        <v>580</v>
      </c>
      <c r="O581">
        <v>1</v>
      </c>
      <c r="P581" t="s">
        <v>89</v>
      </c>
      <c r="Q581" t="s">
        <v>56</v>
      </c>
      <c r="R581" t="s">
        <v>307</v>
      </c>
      <c r="S581" t="s">
        <v>622</v>
      </c>
      <c r="T581" t="s">
        <v>251</v>
      </c>
      <c r="U581" t="s">
        <v>64</v>
      </c>
      <c r="V581" t="s">
        <v>75</v>
      </c>
      <c r="W581" t="s">
        <v>61</v>
      </c>
      <c r="X581" t="s">
        <v>60</v>
      </c>
      <c r="Y581" t="s">
        <v>3317</v>
      </c>
      <c r="Z581" t="s">
        <v>94</v>
      </c>
      <c r="AA581" t="s">
        <v>64</v>
      </c>
      <c r="AB581" t="s">
        <v>56</v>
      </c>
      <c r="AC581" t="s">
        <v>64</v>
      </c>
      <c r="AD581" t="s">
        <v>584</v>
      </c>
      <c r="AE581" t="s">
        <v>143</v>
      </c>
      <c r="AF581" t="s">
        <v>97</v>
      </c>
      <c r="AG581" t="s">
        <v>175</v>
      </c>
      <c r="AH581" t="s">
        <v>129</v>
      </c>
      <c r="AI581" t="s">
        <v>70</v>
      </c>
      <c r="AJ581" t="s">
        <v>1435</v>
      </c>
      <c r="AK581" t="s">
        <v>72</v>
      </c>
      <c r="AL581" t="s">
        <v>73</v>
      </c>
      <c r="AM581" t="s">
        <v>129</v>
      </c>
      <c r="AN581" t="s">
        <v>76</v>
      </c>
      <c r="AO581" t="s">
        <v>271</v>
      </c>
      <c r="AP581" t="s">
        <v>369</v>
      </c>
      <c r="AQ581" t="s">
        <v>288</v>
      </c>
      <c r="AR581" t="s">
        <v>104</v>
      </c>
      <c r="AS581" t="s">
        <v>163</v>
      </c>
      <c r="AT581" t="s">
        <v>68</v>
      </c>
      <c r="AU581" t="s">
        <v>258</v>
      </c>
      <c r="AV581" t="s">
        <v>152</v>
      </c>
      <c r="AW581" t="s">
        <v>225</v>
      </c>
      <c r="AX581" t="s">
        <v>383</v>
      </c>
      <c r="AY581" t="s">
        <v>3545</v>
      </c>
    </row>
    <row r="582" spans="1:51" hidden="1" x14ac:dyDescent="0.3">
      <c r="A582" t="s">
        <v>3546</v>
      </c>
      <c r="B582" t="s">
        <v>3547</v>
      </c>
      <c r="C582" s="1" t="str">
        <f t="shared" si="97"/>
        <v>21:0868</v>
      </c>
      <c r="D582" s="1" t="str">
        <f t="shared" si="98"/>
        <v>21:0245</v>
      </c>
      <c r="E582" t="s">
        <v>3548</v>
      </c>
      <c r="F582" t="s">
        <v>3549</v>
      </c>
      <c r="H582">
        <v>76.603426299999995</v>
      </c>
      <c r="I582">
        <v>-101.55645610000001</v>
      </c>
      <c r="J582" s="1" t="str">
        <f t="shared" si="99"/>
        <v>NGR bulk stream sediment</v>
      </c>
      <c r="K582" s="1" t="str">
        <f t="shared" si="100"/>
        <v>-230 mesh (63 µm) (Bathurst Is., 1996)</v>
      </c>
      <c r="L582">
        <v>37</v>
      </c>
      <c r="M582" t="s">
        <v>1524</v>
      </c>
      <c r="N582">
        <v>581</v>
      </c>
      <c r="O582">
        <v>1</v>
      </c>
      <c r="P582" t="s">
        <v>89</v>
      </c>
      <c r="Q582" t="s">
        <v>56</v>
      </c>
      <c r="R582" t="s">
        <v>147</v>
      </c>
      <c r="S582" t="s">
        <v>1288</v>
      </c>
      <c r="T582" t="s">
        <v>218</v>
      </c>
      <c r="U582" t="s">
        <v>64</v>
      </c>
      <c r="V582" t="s">
        <v>63</v>
      </c>
      <c r="W582" t="s">
        <v>289</v>
      </c>
      <c r="X582" t="s">
        <v>60</v>
      </c>
      <c r="Y582" t="s">
        <v>929</v>
      </c>
      <c r="Z582" t="s">
        <v>113</v>
      </c>
      <c r="AA582" t="s">
        <v>64</v>
      </c>
      <c r="AB582" t="s">
        <v>56</v>
      </c>
      <c r="AC582" t="s">
        <v>271</v>
      </c>
      <c r="AD582" t="s">
        <v>566</v>
      </c>
      <c r="AE582" t="s">
        <v>143</v>
      </c>
      <c r="AF582" t="s">
        <v>114</v>
      </c>
      <c r="AG582" t="s">
        <v>175</v>
      </c>
      <c r="AH582" t="s">
        <v>275</v>
      </c>
      <c r="AI582" t="s">
        <v>70</v>
      </c>
      <c r="AJ582" t="s">
        <v>1435</v>
      </c>
      <c r="AK582" t="s">
        <v>72</v>
      </c>
      <c r="AL582" t="s">
        <v>73</v>
      </c>
      <c r="AM582" t="s">
        <v>270</v>
      </c>
      <c r="AN582" t="s">
        <v>189</v>
      </c>
      <c r="AO582" t="s">
        <v>64</v>
      </c>
      <c r="AP582" t="s">
        <v>170</v>
      </c>
      <c r="AQ582" t="s">
        <v>160</v>
      </c>
      <c r="AR582" t="s">
        <v>128</v>
      </c>
      <c r="AS582" t="s">
        <v>149</v>
      </c>
      <c r="AT582" t="s">
        <v>173</v>
      </c>
      <c r="AU582" t="s">
        <v>174</v>
      </c>
      <c r="AV582" t="s">
        <v>152</v>
      </c>
      <c r="AW582" t="s">
        <v>60</v>
      </c>
      <c r="AX582" t="s">
        <v>850</v>
      </c>
      <c r="AY582" t="s">
        <v>3550</v>
      </c>
    </row>
    <row r="583" spans="1:51" hidden="1" x14ac:dyDescent="0.3">
      <c r="A583" t="s">
        <v>3551</v>
      </c>
      <c r="B583" t="s">
        <v>3552</v>
      </c>
      <c r="C583" s="1" t="str">
        <f t="shared" si="97"/>
        <v>21:0868</v>
      </c>
      <c r="D583" s="1" t="str">
        <f t="shared" si="98"/>
        <v>21:0245</v>
      </c>
      <c r="E583" t="s">
        <v>3553</v>
      </c>
      <c r="F583" t="s">
        <v>3554</v>
      </c>
      <c r="H583">
        <v>76.570451399999996</v>
      </c>
      <c r="I583">
        <v>-101.57001889999999</v>
      </c>
      <c r="J583" s="1" t="str">
        <f t="shared" si="99"/>
        <v>NGR bulk stream sediment</v>
      </c>
      <c r="K583" s="1" t="str">
        <f t="shared" si="100"/>
        <v>-230 mesh (63 µm) (Bathurst Is., 1996)</v>
      </c>
      <c r="L583">
        <v>37</v>
      </c>
      <c r="M583" t="s">
        <v>1537</v>
      </c>
      <c r="N583">
        <v>582</v>
      </c>
      <c r="O583">
        <v>1</v>
      </c>
      <c r="P583" t="s">
        <v>89</v>
      </c>
      <c r="Q583" t="s">
        <v>56</v>
      </c>
      <c r="R583" t="s">
        <v>176</v>
      </c>
      <c r="S583" t="s">
        <v>1149</v>
      </c>
      <c r="T583" t="s">
        <v>60</v>
      </c>
      <c r="U583" t="s">
        <v>271</v>
      </c>
      <c r="V583" t="s">
        <v>185</v>
      </c>
      <c r="W583" t="s">
        <v>324</v>
      </c>
      <c r="X583" t="s">
        <v>271</v>
      </c>
      <c r="Y583" t="s">
        <v>3169</v>
      </c>
      <c r="Z583" t="s">
        <v>94</v>
      </c>
      <c r="AA583" t="s">
        <v>64</v>
      </c>
      <c r="AB583" t="s">
        <v>56</v>
      </c>
      <c r="AC583" t="s">
        <v>64</v>
      </c>
      <c r="AD583" t="s">
        <v>284</v>
      </c>
      <c r="AE583" t="s">
        <v>143</v>
      </c>
      <c r="AF583" t="s">
        <v>79</v>
      </c>
      <c r="AG583" t="s">
        <v>175</v>
      </c>
      <c r="AH583" t="s">
        <v>168</v>
      </c>
      <c r="AI583" t="s">
        <v>70</v>
      </c>
      <c r="AJ583" t="s">
        <v>1435</v>
      </c>
      <c r="AK583" t="s">
        <v>72</v>
      </c>
      <c r="AL583" t="s">
        <v>73</v>
      </c>
      <c r="AM583" t="s">
        <v>270</v>
      </c>
      <c r="AN583" t="s">
        <v>212</v>
      </c>
      <c r="AO583" t="s">
        <v>64</v>
      </c>
      <c r="AP583" t="s">
        <v>369</v>
      </c>
      <c r="AQ583" t="s">
        <v>274</v>
      </c>
      <c r="AR583" t="s">
        <v>399</v>
      </c>
      <c r="AS583" t="s">
        <v>190</v>
      </c>
      <c r="AT583" t="s">
        <v>592</v>
      </c>
      <c r="AU583" t="s">
        <v>258</v>
      </c>
      <c r="AV583" t="s">
        <v>73</v>
      </c>
      <c r="AW583" t="s">
        <v>60</v>
      </c>
      <c r="AX583" t="s">
        <v>850</v>
      </c>
      <c r="AY583" t="s">
        <v>3555</v>
      </c>
    </row>
    <row r="584" spans="1:51" hidden="1" x14ac:dyDescent="0.3">
      <c r="A584" t="s">
        <v>3556</v>
      </c>
      <c r="B584" t="s">
        <v>3557</v>
      </c>
      <c r="C584" s="1" t="str">
        <f t="shared" si="97"/>
        <v>21:0868</v>
      </c>
      <c r="D584" s="1" t="str">
        <f t="shared" si="98"/>
        <v>21:0245</v>
      </c>
      <c r="E584" t="s">
        <v>3558</v>
      </c>
      <c r="F584" t="s">
        <v>3559</v>
      </c>
      <c r="H584">
        <v>76.190239599999998</v>
      </c>
      <c r="I584">
        <v>-101.6397161</v>
      </c>
      <c r="J584" s="1" t="str">
        <f t="shared" si="99"/>
        <v>NGR bulk stream sediment</v>
      </c>
      <c r="K584" s="1" t="str">
        <f t="shared" si="100"/>
        <v>-230 mesh (63 µm) (Bathurst Is., 1996)</v>
      </c>
      <c r="L584">
        <v>37</v>
      </c>
      <c r="M584" t="s">
        <v>1543</v>
      </c>
      <c r="N584">
        <v>583</v>
      </c>
      <c r="O584">
        <v>1</v>
      </c>
      <c r="P584" t="s">
        <v>89</v>
      </c>
      <c r="Q584" t="s">
        <v>56</v>
      </c>
      <c r="R584" t="s">
        <v>147</v>
      </c>
      <c r="S584" t="s">
        <v>1175</v>
      </c>
      <c r="T584" t="s">
        <v>98</v>
      </c>
      <c r="U584" t="s">
        <v>64</v>
      </c>
      <c r="V584" t="s">
        <v>63</v>
      </c>
      <c r="W584" t="s">
        <v>114</v>
      </c>
      <c r="X584" t="s">
        <v>60</v>
      </c>
      <c r="Y584" t="s">
        <v>95</v>
      </c>
      <c r="Z584" t="s">
        <v>113</v>
      </c>
      <c r="AA584" t="s">
        <v>64</v>
      </c>
      <c r="AB584" t="s">
        <v>56</v>
      </c>
      <c r="AC584" t="s">
        <v>60</v>
      </c>
      <c r="AD584" t="s">
        <v>950</v>
      </c>
      <c r="AE584" t="s">
        <v>143</v>
      </c>
      <c r="AF584" t="s">
        <v>192</v>
      </c>
      <c r="AG584" t="s">
        <v>479</v>
      </c>
      <c r="AH584" t="s">
        <v>428</v>
      </c>
      <c r="AI584" t="s">
        <v>70</v>
      </c>
      <c r="AJ584" t="s">
        <v>1435</v>
      </c>
      <c r="AK584" t="s">
        <v>72</v>
      </c>
      <c r="AL584" t="s">
        <v>258</v>
      </c>
      <c r="AM584" t="s">
        <v>113</v>
      </c>
      <c r="AN584" t="s">
        <v>327</v>
      </c>
      <c r="AO584" t="s">
        <v>60</v>
      </c>
      <c r="AP584" t="s">
        <v>369</v>
      </c>
      <c r="AQ584" t="s">
        <v>288</v>
      </c>
      <c r="AR584" t="s">
        <v>298</v>
      </c>
      <c r="AS584" t="s">
        <v>57</v>
      </c>
      <c r="AT584" t="s">
        <v>242</v>
      </c>
      <c r="AU584" t="s">
        <v>271</v>
      </c>
      <c r="AV584" t="s">
        <v>174</v>
      </c>
      <c r="AW584" t="s">
        <v>176</v>
      </c>
      <c r="AX584" t="s">
        <v>405</v>
      </c>
      <c r="AY584" t="s">
        <v>3560</v>
      </c>
    </row>
    <row r="585" spans="1:51" hidden="1" x14ac:dyDescent="0.3">
      <c r="A585" t="s">
        <v>3561</v>
      </c>
      <c r="B585" t="s">
        <v>3562</v>
      </c>
      <c r="C585" s="1" t="str">
        <f t="shared" si="97"/>
        <v>21:0868</v>
      </c>
      <c r="D585" s="1" t="str">
        <f t="shared" si="98"/>
        <v>21:0245</v>
      </c>
      <c r="E585" t="s">
        <v>3563</v>
      </c>
      <c r="F585" t="s">
        <v>3564</v>
      </c>
      <c r="H585">
        <v>76.185082300000005</v>
      </c>
      <c r="I585">
        <v>-101.68456260000001</v>
      </c>
      <c r="J585" s="1" t="str">
        <f t="shared" si="99"/>
        <v>NGR bulk stream sediment</v>
      </c>
      <c r="K585" s="1" t="str">
        <f t="shared" si="100"/>
        <v>-230 mesh (63 µm) (Bathurst Is., 1996)</v>
      </c>
      <c r="L585">
        <v>37</v>
      </c>
      <c r="M585" t="s">
        <v>1549</v>
      </c>
      <c r="N585">
        <v>584</v>
      </c>
      <c r="O585">
        <v>1</v>
      </c>
      <c r="P585" t="s">
        <v>89</v>
      </c>
      <c r="Q585" t="s">
        <v>56</v>
      </c>
      <c r="R585" t="s">
        <v>123</v>
      </c>
      <c r="S585" t="s">
        <v>1124</v>
      </c>
      <c r="T585" t="s">
        <v>145</v>
      </c>
      <c r="U585" t="s">
        <v>64</v>
      </c>
      <c r="V585" t="s">
        <v>118</v>
      </c>
      <c r="W585" t="s">
        <v>325</v>
      </c>
      <c r="X585" t="s">
        <v>60</v>
      </c>
      <c r="Y585" t="s">
        <v>2980</v>
      </c>
      <c r="Z585" t="s">
        <v>185</v>
      </c>
      <c r="AA585" t="s">
        <v>64</v>
      </c>
      <c r="AB585" t="s">
        <v>56</v>
      </c>
      <c r="AC585" t="s">
        <v>64</v>
      </c>
      <c r="AD585" t="s">
        <v>405</v>
      </c>
      <c r="AE585" t="s">
        <v>918</v>
      </c>
      <c r="AF585" t="s">
        <v>209</v>
      </c>
      <c r="AG585" t="s">
        <v>167</v>
      </c>
      <c r="AH585" t="s">
        <v>218</v>
      </c>
      <c r="AI585" t="s">
        <v>70</v>
      </c>
      <c r="AJ585" t="s">
        <v>1435</v>
      </c>
      <c r="AK585" t="s">
        <v>72</v>
      </c>
      <c r="AL585" t="s">
        <v>73</v>
      </c>
      <c r="AM585" t="s">
        <v>183</v>
      </c>
      <c r="AN585" t="s">
        <v>580</v>
      </c>
      <c r="AO585" t="s">
        <v>64</v>
      </c>
      <c r="AP585" t="s">
        <v>369</v>
      </c>
      <c r="AQ585" t="s">
        <v>357</v>
      </c>
      <c r="AR585" t="s">
        <v>298</v>
      </c>
      <c r="AS585" t="s">
        <v>105</v>
      </c>
      <c r="AT585" t="s">
        <v>256</v>
      </c>
      <c r="AU585" t="s">
        <v>258</v>
      </c>
      <c r="AV585" t="s">
        <v>230</v>
      </c>
      <c r="AW585" t="s">
        <v>176</v>
      </c>
      <c r="AX585" t="s">
        <v>232</v>
      </c>
      <c r="AY585" t="s">
        <v>3565</v>
      </c>
    </row>
    <row r="586" spans="1:51" hidden="1" x14ac:dyDescent="0.3">
      <c r="A586" t="s">
        <v>3566</v>
      </c>
      <c r="B586" t="s">
        <v>3567</v>
      </c>
      <c r="C586" s="1" t="str">
        <f t="shared" si="97"/>
        <v>21:0868</v>
      </c>
      <c r="D586" s="1" t="str">
        <f t="shared" si="98"/>
        <v>21:0245</v>
      </c>
      <c r="E586" t="s">
        <v>3568</v>
      </c>
      <c r="F586" t="s">
        <v>3569</v>
      </c>
      <c r="H586">
        <v>76.181122700000003</v>
      </c>
      <c r="I586">
        <v>-101.6988624</v>
      </c>
      <c r="J586" s="1" t="str">
        <f t="shared" si="99"/>
        <v>NGR bulk stream sediment</v>
      </c>
      <c r="K586" s="1" t="str">
        <f t="shared" si="100"/>
        <v>-230 mesh (63 µm) (Bathurst Is., 1996)</v>
      </c>
      <c r="L586">
        <v>37</v>
      </c>
      <c r="M586" t="s">
        <v>1557</v>
      </c>
      <c r="N586">
        <v>585</v>
      </c>
      <c r="O586">
        <v>1</v>
      </c>
      <c r="P586" t="s">
        <v>89</v>
      </c>
      <c r="Q586" t="s">
        <v>56</v>
      </c>
      <c r="R586" t="s">
        <v>126</v>
      </c>
      <c r="S586" t="s">
        <v>1175</v>
      </c>
      <c r="T586" t="s">
        <v>242</v>
      </c>
      <c r="U586" t="s">
        <v>64</v>
      </c>
      <c r="V586" t="s">
        <v>63</v>
      </c>
      <c r="W586" t="s">
        <v>172</v>
      </c>
      <c r="X586" t="s">
        <v>60</v>
      </c>
      <c r="Y586" t="s">
        <v>164</v>
      </c>
      <c r="Z586" t="s">
        <v>75</v>
      </c>
      <c r="AA586" t="s">
        <v>64</v>
      </c>
      <c r="AB586" t="s">
        <v>56</v>
      </c>
      <c r="AC586" t="s">
        <v>91</v>
      </c>
      <c r="AD586" t="s">
        <v>301</v>
      </c>
      <c r="AE586" t="s">
        <v>415</v>
      </c>
      <c r="AF586" t="s">
        <v>720</v>
      </c>
      <c r="AG586" t="s">
        <v>144</v>
      </c>
      <c r="AH586" t="s">
        <v>194</v>
      </c>
      <c r="AI586" t="s">
        <v>70</v>
      </c>
      <c r="AJ586" t="s">
        <v>1435</v>
      </c>
      <c r="AK586" t="s">
        <v>72</v>
      </c>
      <c r="AL586" t="s">
        <v>73</v>
      </c>
      <c r="AM586" t="s">
        <v>391</v>
      </c>
      <c r="AN586" t="s">
        <v>580</v>
      </c>
      <c r="AO586" t="s">
        <v>64</v>
      </c>
      <c r="AP586" t="s">
        <v>229</v>
      </c>
      <c r="AQ586" t="s">
        <v>78</v>
      </c>
      <c r="AR586" t="s">
        <v>772</v>
      </c>
      <c r="AS586" t="s">
        <v>171</v>
      </c>
      <c r="AT586" t="s">
        <v>313</v>
      </c>
      <c r="AU586" t="s">
        <v>271</v>
      </c>
      <c r="AV586" t="s">
        <v>73</v>
      </c>
      <c r="AW586" t="s">
        <v>299</v>
      </c>
      <c r="AX586" t="s">
        <v>175</v>
      </c>
      <c r="AY586" t="s">
        <v>3570</v>
      </c>
    </row>
    <row r="587" spans="1:51" hidden="1" x14ac:dyDescent="0.3">
      <c r="A587" t="s">
        <v>3571</v>
      </c>
      <c r="B587" t="s">
        <v>3572</v>
      </c>
      <c r="C587" s="1" t="str">
        <f t="shared" si="97"/>
        <v>21:0868</v>
      </c>
      <c r="D587" s="1" t="str">
        <f t="shared" si="98"/>
        <v>21:0245</v>
      </c>
      <c r="E587" t="s">
        <v>3573</v>
      </c>
      <c r="F587" t="s">
        <v>3574</v>
      </c>
      <c r="H587">
        <v>76.555160599999994</v>
      </c>
      <c r="I587">
        <v>-101.43272380000001</v>
      </c>
      <c r="J587" s="1" t="str">
        <f t="shared" si="99"/>
        <v>NGR bulk stream sediment</v>
      </c>
      <c r="K587" s="1" t="str">
        <f t="shared" si="100"/>
        <v>-230 mesh (63 µm) (Bathurst Is., 1996)</v>
      </c>
      <c r="L587">
        <v>38</v>
      </c>
      <c r="M587" t="s">
        <v>1432</v>
      </c>
      <c r="N587">
        <v>586</v>
      </c>
      <c r="O587">
        <v>7</v>
      </c>
      <c r="P587" t="s">
        <v>60</v>
      </c>
      <c r="Q587" t="s">
        <v>56</v>
      </c>
      <c r="R587" t="s">
        <v>60</v>
      </c>
      <c r="S587" t="s">
        <v>1211</v>
      </c>
      <c r="T587" t="s">
        <v>73</v>
      </c>
      <c r="U587" t="s">
        <v>64</v>
      </c>
      <c r="V587" t="s">
        <v>94</v>
      </c>
      <c r="W587" t="s">
        <v>399</v>
      </c>
      <c r="X587" t="s">
        <v>60</v>
      </c>
      <c r="Y587" t="s">
        <v>255</v>
      </c>
      <c r="Z587" t="s">
        <v>57</v>
      </c>
      <c r="AA587" t="s">
        <v>64</v>
      </c>
      <c r="AB587" t="s">
        <v>56</v>
      </c>
      <c r="AC587" t="s">
        <v>64</v>
      </c>
      <c r="AD587" t="s">
        <v>817</v>
      </c>
      <c r="AE587" t="s">
        <v>143</v>
      </c>
      <c r="AF587" t="s">
        <v>298</v>
      </c>
      <c r="AG587" t="s">
        <v>167</v>
      </c>
      <c r="AH587" t="s">
        <v>307</v>
      </c>
      <c r="AI587" t="s">
        <v>70</v>
      </c>
      <c r="AJ587" t="s">
        <v>1435</v>
      </c>
      <c r="AK587" t="s">
        <v>72</v>
      </c>
      <c r="AL587" t="s">
        <v>230</v>
      </c>
      <c r="AM587" t="s">
        <v>423</v>
      </c>
      <c r="AN587" t="s">
        <v>60</v>
      </c>
      <c r="AO587" t="s">
        <v>64</v>
      </c>
      <c r="AP587" t="s">
        <v>166</v>
      </c>
      <c r="AQ587" t="s">
        <v>288</v>
      </c>
      <c r="AR587" t="s">
        <v>312</v>
      </c>
      <c r="AS587" t="s">
        <v>274</v>
      </c>
      <c r="AT587" t="s">
        <v>218</v>
      </c>
      <c r="AU587" t="s">
        <v>258</v>
      </c>
      <c r="AV587" t="s">
        <v>271</v>
      </c>
      <c r="AW587" t="s">
        <v>145</v>
      </c>
      <c r="AX587" t="s">
        <v>950</v>
      </c>
      <c r="AY587" t="s">
        <v>3575</v>
      </c>
    </row>
    <row r="588" spans="1:51" hidden="1" x14ac:dyDescent="0.3">
      <c r="A588" t="s">
        <v>3576</v>
      </c>
      <c r="B588" t="s">
        <v>3577</v>
      </c>
      <c r="C588" s="1" t="str">
        <f t="shared" si="97"/>
        <v>21:0868</v>
      </c>
      <c r="D588" s="1" t="str">
        <f t="shared" si="98"/>
        <v>21:0245</v>
      </c>
      <c r="E588" t="s">
        <v>3578</v>
      </c>
      <c r="F588" t="s">
        <v>3579</v>
      </c>
      <c r="H588">
        <v>76.706246800000002</v>
      </c>
      <c r="I588">
        <v>-100.4704248</v>
      </c>
      <c r="J588" s="1" t="str">
        <f t="shared" si="99"/>
        <v>NGR bulk stream sediment</v>
      </c>
      <c r="K588" s="1" t="str">
        <f t="shared" si="100"/>
        <v>-230 mesh (63 µm) (Bathurst Is., 1996)</v>
      </c>
      <c r="L588">
        <v>38</v>
      </c>
      <c r="M588" t="s">
        <v>1441</v>
      </c>
      <c r="N588">
        <v>587</v>
      </c>
      <c r="O588">
        <v>1</v>
      </c>
      <c r="P588" t="s">
        <v>89</v>
      </c>
      <c r="Q588" t="s">
        <v>56</v>
      </c>
      <c r="R588" t="s">
        <v>592</v>
      </c>
      <c r="S588" t="s">
        <v>1433</v>
      </c>
      <c r="T588" t="s">
        <v>126</v>
      </c>
      <c r="U588" t="s">
        <v>64</v>
      </c>
      <c r="V588" t="s">
        <v>94</v>
      </c>
      <c r="W588" t="s">
        <v>170</v>
      </c>
      <c r="X588" t="s">
        <v>60</v>
      </c>
      <c r="Y588" t="s">
        <v>2747</v>
      </c>
      <c r="Z588" t="s">
        <v>171</v>
      </c>
      <c r="AA588" t="s">
        <v>64</v>
      </c>
      <c r="AB588" t="s">
        <v>56</v>
      </c>
      <c r="AC588" t="s">
        <v>64</v>
      </c>
      <c r="AD588" t="s">
        <v>297</v>
      </c>
      <c r="AE588" t="s">
        <v>143</v>
      </c>
      <c r="AF588" t="s">
        <v>78</v>
      </c>
      <c r="AG588" t="s">
        <v>167</v>
      </c>
      <c r="AH588" t="s">
        <v>168</v>
      </c>
      <c r="AI588" t="s">
        <v>70</v>
      </c>
      <c r="AJ588" t="s">
        <v>1435</v>
      </c>
      <c r="AK588" t="s">
        <v>72</v>
      </c>
      <c r="AL588" t="s">
        <v>73</v>
      </c>
      <c r="AM588" t="s">
        <v>75</v>
      </c>
      <c r="AN588" t="s">
        <v>101</v>
      </c>
      <c r="AO588" t="s">
        <v>64</v>
      </c>
      <c r="AP588" t="s">
        <v>79</v>
      </c>
      <c r="AQ588" t="s">
        <v>541</v>
      </c>
      <c r="AR588" t="s">
        <v>116</v>
      </c>
      <c r="AS588" t="s">
        <v>78</v>
      </c>
      <c r="AT588" t="s">
        <v>485</v>
      </c>
      <c r="AU588" t="s">
        <v>81</v>
      </c>
      <c r="AV588" t="s">
        <v>271</v>
      </c>
      <c r="AW588" t="s">
        <v>147</v>
      </c>
      <c r="AX588" t="s">
        <v>107</v>
      </c>
      <c r="AY588" t="s">
        <v>3580</v>
      </c>
    </row>
    <row r="589" spans="1:51" hidden="1" x14ac:dyDescent="0.3">
      <c r="A589" t="s">
        <v>3581</v>
      </c>
      <c r="B589" t="s">
        <v>3582</v>
      </c>
      <c r="C589" s="1" t="str">
        <f t="shared" si="97"/>
        <v>21:0868</v>
      </c>
      <c r="D589" s="1" t="str">
        <f>HYPERLINK("http://geochem.nrcan.gc.ca/cdogs/content/svy/svy_e.htm", "")</f>
        <v/>
      </c>
      <c r="G589" s="1" t="str">
        <f>HYPERLINK("http://geochem.nrcan.gc.ca/cdogs/content/cr_/cr_00261_e.htm", "261")</f>
        <v>261</v>
      </c>
      <c r="J589" t="s">
        <v>1529</v>
      </c>
      <c r="K589" t="s">
        <v>1530</v>
      </c>
      <c r="L589">
        <v>38</v>
      </c>
      <c r="M589" t="s">
        <v>1531</v>
      </c>
      <c r="N589">
        <v>588</v>
      </c>
      <c r="O589">
        <v>8</v>
      </c>
      <c r="P589" t="s">
        <v>163</v>
      </c>
      <c r="Q589" t="s">
        <v>56</v>
      </c>
      <c r="R589" t="s">
        <v>190</v>
      </c>
      <c r="S589" t="s">
        <v>58</v>
      </c>
      <c r="T589" t="s">
        <v>73</v>
      </c>
      <c r="U589" t="s">
        <v>91</v>
      </c>
      <c r="V589" t="s">
        <v>80</v>
      </c>
      <c r="W589" t="s">
        <v>364</v>
      </c>
      <c r="X589" t="s">
        <v>118</v>
      </c>
      <c r="Y589" t="s">
        <v>313</v>
      </c>
      <c r="Z589" t="s">
        <v>118</v>
      </c>
      <c r="AA589" t="s">
        <v>64</v>
      </c>
      <c r="AB589" t="s">
        <v>56</v>
      </c>
      <c r="AC589" t="s">
        <v>64</v>
      </c>
      <c r="AD589" t="s">
        <v>614</v>
      </c>
      <c r="AE589" t="s">
        <v>1141</v>
      </c>
      <c r="AF589" t="s">
        <v>438</v>
      </c>
      <c r="AG589" t="s">
        <v>130</v>
      </c>
      <c r="AH589" t="s">
        <v>190</v>
      </c>
      <c r="AI589" t="s">
        <v>70</v>
      </c>
      <c r="AJ589" t="s">
        <v>1435</v>
      </c>
      <c r="AK589" t="s">
        <v>72</v>
      </c>
      <c r="AL589" t="s">
        <v>189</v>
      </c>
      <c r="AM589" t="s">
        <v>75</v>
      </c>
      <c r="AN589" t="s">
        <v>146</v>
      </c>
      <c r="AO589" t="s">
        <v>94</v>
      </c>
      <c r="AP589" t="s">
        <v>3192</v>
      </c>
      <c r="AQ589" t="s">
        <v>80</v>
      </c>
      <c r="AR589" t="s">
        <v>918</v>
      </c>
      <c r="AS589" t="s">
        <v>160</v>
      </c>
      <c r="AT589" t="s">
        <v>328</v>
      </c>
      <c r="AU589" t="s">
        <v>271</v>
      </c>
      <c r="AV589" t="s">
        <v>174</v>
      </c>
      <c r="AW589" t="s">
        <v>251</v>
      </c>
      <c r="AX589" t="s">
        <v>686</v>
      </c>
      <c r="AY589" t="s">
        <v>3583</v>
      </c>
    </row>
    <row r="590" spans="1:51" hidden="1" x14ac:dyDescent="0.3">
      <c r="A590" t="s">
        <v>3584</v>
      </c>
      <c r="B590" t="s">
        <v>3585</v>
      </c>
      <c r="C590" s="1" t="str">
        <f t="shared" si="97"/>
        <v>21:0868</v>
      </c>
      <c r="D590" s="1" t="str">
        <f t="shared" ref="D590:D619" si="101">HYPERLINK("http://geochem.nrcan.gc.ca/cdogs/content/svy/svy210245_e.htm", "21:0245")</f>
        <v>21:0245</v>
      </c>
      <c r="E590" t="s">
        <v>3586</v>
      </c>
      <c r="F590" t="s">
        <v>3587</v>
      </c>
      <c r="H590">
        <v>76.685003899999998</v>
      </c>
      <c r="I590">
        <v>-100.609832</v>
      </c>
      <c r="J590" s="1" t="str">
        <f t="shared" ref="J590:J619" si="102">HYPERLINK("http://geochem.nrcan.gc.ca/cdogs/content/kwd/kwd020030_e.htm", "NGR bulk stream sediment")</f>
        <v>NGR bulk stream sediment</v>
      </c>
      <c r="K590" s="1" t="str">
        <f t="shared" ref="K590:K619" si="103">HYPERLINK("http://geochem.nrcan.gc.ca/cdogs/content/kwd/kwd080098_e.htm", "-230 mesh (63 µm) (Bathurst Is., 1996)")</f>
        <v>-230 mesh (63 µm) (Bathurst Is., 1996)</v>
      </c>
      <c r="L590">
        <v>38</v>
      </c>
      <c r="M590" t="s">
        <v>1454</v>
      </c>
      <c r="N590">
        <v>589</v>
      </c>
      <c r="O590">
        <v>1</v>
      </c>
      <c r="P590" t="s">
        <v>89</v>
      </c>
      <c r="Q590" t="s">
        <v>56</v>
      </c>
      <c r="R590" t="s">
        <v>231</v>
      </c>
      <c r="S590" t="s">
        <v>404</v>
      </c>
      <c r="T590" t="s">
        <v>60</v>
      </c>
      <c r="U590" t="s">
        <v>64</v>
      </c>
      <c r="V590" t="s">
        <v>76</v>
      </c>
      <c r="W590" t="s">
        <v>128</v>
      </c>
      <c r="X590" t="s">
        <v>271</v>
      </c>
      <c r="Y590" t="s">
        <v>3403</v>
      </c>
      <c r="Z590" t="s">
        <v>357</v>
      </c>
      <c r="AA590" t="s">
        <v>64</v>
      </c>
      <c r="AB590" t="s">
        <v>56</v>
      </c>
      <c r="AC590" t="s">
        <v>60</v>
      </c>
      <c r="AD590" t="s">
        <v>353</v>
      </c>
      <c r="AE590" t="s">
        <v>143</v>
      </c>
      <c r="AF590" t="s">
        <v>288</v>
      </c>
      <c r="AG590" t="s">
        <v>144</v>
      </c>
      <c r="AH590" t="s">
        <v>218</v>
      </c>
      <c r="AI590" t="s">
        <v>70</v>
      </c>
      <c r="AJ590" t="s">
        <v>1435</v>
      </c>
      <c r="AK590" t="s">
        <v>72</v>
      </c>
      <c r="AL590" t="s">
        <v>73</v>
      </c>
      <c r="AM590" t="s">
        <v>150</v>
      </c>
      <c r="AN590" t="s">
        <v>101</v>
      </c>
      <c r="AO590" t="s">
        <v>64</v>
      </c>
      <c r="AP590" t="s">
        <v>166</v>
      </c>
      <c r="AQ590" t="s">
        <v>311</v>
      </c>
      <c r="AR590" t="s">
        <v>116</v>
      </c>
      <c r="AS590" t="s">
        <v>325</v>
      </c>
      <c r="AT590" t="s">
        <v>328</v>
      </c>
      <c r="AU590" t="s">
        <v>81</v>
      </c>
      <c r="AV590" t="s">
        <v>174</v>
      </c>
      <c r="AW590" t="s">
        <v>251</v>
      </c>
      <c r="AX590" t="s">
        <v>530</v>
      </c>
      <c r="AY590" t="s">
        <v>3588</v>
      </c>
    </row>
    <row r="591" spans="1:51" hidden="1" x14ac:dyDescent="0.3">
      <c r="A591" t="s">
        <v>3589</v>
      </c>
      <c r="B591" t="s">
        <v>3590</v>
      </c>
      <c r="C591" s="1" t="str">
        <f t="shared" si="97"/>
        <v>21:0868</v>
      </c>
      <c r="D591" s="1" t="str">
        <f t="shared" si="101"/>
        <v>21:0245</v>
      </c>
      <c r="E591" t="s">
        <v>3591</v>
      </c>
      <c r="F591" t="s">
        <v>3592</v>
      </c>
      <c r="H591">
        <v>76.646022299999998</v>
      </c>
      <c r="I591">
        <v>-100.7684924</v>
      </c>
      <c r="J591" s="1" t="str">
        <f t="shared" si="102"/>
        <v>NGR bulk stream sediment</v>
      </c>
      <c r="K591" s="1" t="str">
        <f t="shared" si="103"/>
        <v>-230 mesh (63 µm) (Bathurst Is., 1996)</v>
      </c>
      <c r="L591">
        <v>38</v>
      </c>
      <c r="M591" t="s">
        <v>1474</v>
      </c>
      <c r="N591">
        <v>590</v>
      </c>
      <c r="O591">
        <v>1</v>
      </c>
      <c r="P591" t="s">
        <v>89</v>
      </c>
      <c r="Q591" t="s">
        <v>56</v>
      </c>
      <c r="R591" t="s">
        <v>299</v>
      </c>
      <c r="S591" t="s">
        <v>1288</v>
      </c>
      <c r="T591" t="s">
        <v>225</v>
      </c>
      <c r="U591" t="s">
        <v>64</v>
      </c>
      <c r="V591" t="s">
        <v>118</v>
      </c>
      <c r="W591" t="s">
        <v>59</v>
      </c>
      <c r="X591" t="s">
        <v>60</v>
      </c>
      <c r="Y591" t="s">
        <v>2683</v>
      </c>
      <c r="Z591" t="s">
        <v>57</v>
      </c>
      <c r="AA591" t="s">
        <v>64</v>
      </c>
      <c r="AB591" t="s">
        <v>56</v>
      </c>
      <c r="AC591" t="s">
        <v>76</v>
      </c>
      <c r="AD591" t="s">
        <v>558</v>
      </c>
      <c r="AE591" t="s">
        <v>143</v>
      </c>
      <c r="AF591" t="s">
        <v>210</v>
      </c>
      <c r="AG591" t="s">
        <v>167</v>
      </c>
      <c r="AH591" t="s">
        <v>118</v>
      </c>
      <c r="AI591" t="s">
        <v>70</v>
      </c>
      <c r="AJ591" t="s">
        <v>1435</v>
      </c>
      <c r="AK591" t="s">
        <v>72</v>
      </c>
      <c r="AL591" t="s">
        <v>258</v>
      </c>
      <c r="AM591" t="s">
        <v>75</v>
      </c>
      <c r="AN591" t="s">
        <v>299</v>
      </c>
      <c r="AO591" t="s">
        <v>64</v>
      </c>
      <c r="AP591" t="s">
        <v>67</v>
      </c>
      <c r="AQ591" t="s">
        <v>80</v>
      </c>
      <c r="AR591" t="s">
        <v>414</v>
      </c>
      <c r="AS591" t="s">
        <v>103</v>
      </c>
      <c r="AT591" t="s">
        <v>328</v>
      </c>
      <c r="AU591" t="s">
        <v>81</v>
      </c>
      <c r="AV591" t="s">
        <v>73</v>
      </c>
      <c r="AW591" t="s">
        <v>592</v>
      </c>
      <c r="AX591" t="s">
        <v>451</v>
      </c>
      <c r="AY591" t="s">
        <v>3593</v>
      </c>
    </row>
    <row r="592" spans="1:51" hidden="1" x14ac:dyDescent="0.3">
      <c r="A592" t="s">
        <v>3594</v>
      </c>
      <c r="B592" t="s">
        <v>3595</v>
      </c>
      <c r="C592" s="1" t="str">
        <f t="shared" si="97"/>
        <v>21:0868</v>
      </c>
      <c r="D592" s="1" t="str">
        <f t="shared" si="101"/>
        <v>21:0245</v>
      </c>
      <c r="E592" t="s">
        <v>3591</v>
      </c>
      <c r="F592" t="s">
        <v>3596</v>
      </c>
      <c r="H592">
        <v>76.646022299999998</v>
      </c>
      <c r="I592">
        <v>-100.7684924</v>
      </c>
      <c r="J592" s="1" t="str">
        <f t="shared" si="102"/>
        <v>NGR bulk stream sediment</v>
      </c>
      <c r="K592" s="1" t="str">
        <f t="shared" si="103"/>
        <v>-230 mesh (63 µm) (Bathurst Is., 1996)</v>
      </c>
      <c r="L592">
        <v>38</v>
      </c>
      <c r="M592" t="s">
        <v>1479</v>
      </c>
      <c r="N592">
        <v>591</v>
      </c>
      <c r="O592">
        <v>1</v>
      </c>
      <c r="P592" t="s">
        <v>89</v>
      </c>
      <c r="Q592" t="s">
        <v>56</v>
      </c>
      <c r="R592" t="s">
        <v>145</v>
      </c>
      <c r="S592" t="s">
        <v>1107</v>
      </c>
      <c r="T592" t="s">
        <v>176</v>
      </c>
      <c r="U592" t="s">
        <v>64</v>
      </c>
      <c r="V592" t="s">
        <v>118</v>
      </c>
      <c r="W592" t="s">
        <v>325</v>
      </c>
      <c r="X592" t="s">
        <v>60</v>
      </c>
      <c r="Y592" t="s">
        <v>924</v>
      </c>
      <c r="Z592" t="s">
        <v>185</v>
      </c>
      <c r="AA592" t="s">
        <v>64</v>
      </c>
      <c r="AB592" t="s">
        <v>56</v>
      </c>
      <c r="AC592" t="s">
        <v>64</v>
      </c>
      <c r="AD592" t="s">
        <v>811</v>
      </c>
      <c r="AE592" t="s">
        <v>143</v>
      </c>
      <c r="AF592" t="s">
        <v>382</v>
      </c>
      <c r="AG592" t="s">
        <v>167</v>
      </c>
      <c r="AH592" t="s">
        <v>146</v>
      </c>
      <c r="AI592" t="s">
        <v>70</v>
      </c>
      <c r="AJ592" t="s">
        <v>1435</v>
      </c>
      <c r="AK592" t="s">
        <v>72</v>
      </c>
      <c r="AL592" t="s">
        <v>73</v>
      </c>
      <c r="AM592" t="s">
        <v>63</v>
      </c>
      <c r="AN592" t="s">
        <v>60</v>
      </c>
      <c r="AO592" t="s">
        <v>64</v>
      </c>
      <c r="AP592" t="s">
        <v>369</v>
      </c>
      <c r="AQ592" t="s">
        <v>171</v>
      </c>
      <c r="AR592" t="s">
        <v>114</v>
      </c>
      <c r="AS592" t="s">
        <v>99</v>
      </c>
      <c r="AT592" t="s">
        <v>147</v>
      </c>
      <c r="AU592" t="s">
        <v>174</v>
      </c>
      <c r="AV592" t="s">
        <v>230</v>
      </c>
      <c r="AW592" t="s">
        <v>225</v>
      </c>
      <c r="AX592" t="s">
        <v>167</v>
      </c>
      <c r="AY592" t="s">
        <v>3597</v>
      </c>
    </row>
    <row r="593" spans="1:51" hidden="1" x14ac:dyDescent="0.3">
      <c r="A593" t="s">
        <v>3598</v>
      </c>
      <c r="B593" t="s">
        <v>3599</v>
      </c>
      <c r="C593" s="1" t="str">
        <f t="shared" si="97"/>
        <v>21:0868</v>
      </c>
      <c r="D593" s="1" t="str">
        <f t="shared" si="101"/>
        <v>21:0245</v>
      </c>
      <c r="E593" t="s">
        <v>3600</v>
      </c>
      <c r="F593" t="s">
        <v>3601</v>
      </c>
      <c r="H593">
        <v>76.619989200000006</v>
      </c>
      <c r="I593">
        <v>-100.92022609999999</v>
      </c>
      <c r="J593" s="1" t="str">
        <f t="shared" si="102"/>
        <v>NGR bulk stream sediment</v>
      </c>
      <c r="K593" s="1" t="str">
        <f t="shared" si="103"/>
        <v>-230 mesh (63 µm) (Bathurst Is., 1996)</v>
      </c>
      <c r="L593">
        <v>38</v>
      </c>
      <c r="M593" t="s">
        <v>1460</v>
      </c>
      <c r="N593">
        <v>592</v>
      </c>
      <c r="O593">
        <v>1</v>
      </c>
      <c r="P593" t="s">
        <v>60</v>
      </c>
      <c r="Q593" t="s">
        <v>56</v>
      </c>
      <c r="R593" t="s">
        <v>146</v>
      </c>
      <c r="S593" t="s">
        <v>1183</v>
      </c>
      <c r="T593" t="s">
        <v>125</v>
      </c>
      <c r="U593" t="s">
        <v>91</v>
      </c>
      <c r="V593" t="s">
        <v>113</v>
      </c>
      <c r="W593" t="s">
        <v>848</v>
      </c>
      <c r="X593" t="s">
        <v>60</v>
      </c>
      <c r="Y593" t="s">
        <v>176</v>
      </c>
      <c r="Z593" t="s">
        <v>274</v>
      </c>
      <c r="AA593" t="s">
        <v>64</v>
      </c>
      <c r="AB593" t="s">
        <v>56</v>
      </c>
      <c r="AC593" t="s">
        <v>76</v>
      </c>
      <c r="AD593" t="s">
        <v>686</v>
      </c>
      <c r="AE593" t="s">
        <v>143</v>
      </c>
      <c r="AF593" t="s">
        <v>289</v>
      </c>
      <c r="AG593" t="s">
        <v>152</v>
      </c>
      <c r="AH593" t="s">
        <v>282</v>
      </c>
      <c r="AI593" t="s">
        <v>70</v>
      </c>
      <c r="AJ593" t="s">
        <v>1435</v>
      </c>
      <c r="AK593" t="s">
        <v>72</v>
      </c>
      <c r="AL593" t="s">
        <v>258</v>
      </c>
      <c r="AM593" t="s">
        <v>149</v>
      </c>
      <c r="AN593" t="s">
        <v>118</v>
      </c>
      <c r="AO593" t="s">
        <v>64</v>
      </c>
      <c r="AP593" t="s">
        <v>224</v>
      </c>
      <c r="AQ593" t="s">
        <v>128</v>
      </c>
      <c r="AR593" t="s">
        <v>92</v>
      </c>
      <c r="AS593" t="s">
        <v>399</v>
      </c>
      <c r="AT593" t="s">
        <v>555</v>
      </c>
      <c r="AU593" t="s">
        <v>327</v>
      </c>
      <c r="AV593" t="s">
        <v>189</v>
      </c>
      <c r="AW593" t="s">
        <v>275</v>
      </c>
      <c r="AX593" t="s">
        <v>728</v>
      </c>
      <c r="AY593" t="s">
        <v>3602</v>
      </c>
    </row>
    <row r="594" spans="1:51" hidden="1" x14ac:dyDescent="0.3">
      <c r="A594" t="s">
        <v>3603</v>
      </c>
      <c r="B594" t="s">
        <v>3604</v>
      </c>
      <c r="C594" s="1" t="str">
        <f t="shared" si="97"/>
        <v>21:0868</v>
      </c>
      <c r="D594" s="1" t="str">
        <f t="shared" si="101"/>
        <v>21:0245</v>
      </c>
      <c r="E594" t="s">
        <v>3605</v>
      </c>
      <c r="F594" t="s">
        <v>3606</v>
      </c>
      <c r="H594">
        <v>76.609667099999996</v>
      </c>
      <c r="I594">
        <v>-100.99041130000001</v>
      </c>
      <c r="J594" s="1" t="str">
        <f t="shared" si="102"/>
        <v>NGR bulk stream sediment</v>
      </c>
      <c r="K594" s="1" t="str">
        <f t="shared" si="103"/>
        <v>-230 mesh (63 µm) (Bathurst Is., 1996)</v>
      </c>
      <c r="L594">
        <v>38</v>
      </c>
      <c r="M594" t="s">
        <v>1466</v>
      </c>
      <c r="N594">
        <v>593</v>
      </c>
      <c r="O594">
        <v>1</v>
      </c>
      <c r="P594" t="s">
        <v>89</v>
      </c>
      <c r="Q594" t="s">
        <v>56</v>
      </c>
      <c r="R594" t="s">
        <v>313</v>
      </c>
      <c r="S594" t="s">
        <v>341</v>
      </c>
      <c r="T594" t="s">
        <v>580</v>
      </c>
      <c r="U594" t="s">
        <v>60</v>
      </c>
      <c r="V594" t="s">
        <v>113</v>
      </c>
      <c r="W594" t="s">
        <v>324</v>
      </c>
      <c r="X594" t="s">
        <v>91</v>
      </c>
      <c r="Y594" t="s">
        <v>3607</v>
      </c>
      <c r="Z594" t="s">
        <v>69</v>
      </c>
      <c r="AA594" t="s">
        <v>64</v>
      </c>
      <c r="AB594" t="s">
        <v>56</v>
      </c>
      <c r="AC594" t="s">
        <v>60</v>
      </c>
      <c r="AD594" t="s">
        <v>1001</v>
      </c>
      <c r="AE594" t="s">
        <v>143</v>
      </c>
      <c r="AF594" t="s">
        <v>624</v>
      </c>
      <c r="AG594" t="s">
        <v>479</v>
      </c>
      <c r="AH594" t="s">
        <v>131</v>
      </c>
      <c r="AI594" t="s">
        <v>70</v>
      </c>
      <c r="AJ594" t="s">
        <v>1435</v>
      </c>
      <c r="AK594" t="s">
        <v>72</v>
      </c>
      <c r="AL594" t="s">
        <v>258</v>
      </c>
      <c r="AM594" t="s">
        <v>254</v>
      </c>
      <c r="AN594" t="s">
        <v>299</v>
      </c>
      <c r="AO594" t="s">
        <v>64</v>
      </c>
      <c r="AP594" t="s">
        <v>720</v>
      </c>
      <c r="AQ594" t="s">
        <v>356</v>
      </c>
      <c r="AR594" t="s">
        <v>244</v>
      </c>
      <c r="AS594" t="s">
        <v>80</v>
      </c>
      <c r="AT594" t="s">
        <v>168</v>
      </c>
      <c r="AU594" t="s">
        <v>189</v>
      </c>
      <c r="AV594" t="s">
        <v>271</v>
      </c>
      <c r="AW594" t="s">
        <v>68</v>
      </c>
      <c r="AX594" t="s">
        <v>259</v>
      </c>
      <c r="AY594" t="s">
        <v>2603</v>
      </c>
    </row>
    <row r="595" spans="1:51" hidden="1" x14ac:dyDescent="0.3">
      <c r="A595" t="s">
        <v>3608</v>
      </c>
      <c r="B595" t="s">
        <v>3609</v>
      </c>
      <c r="C595" s="1" t="str">
        <f t="shared" si="97"/>
        <v>21:0868</v>
      </c>
      <c r="D595" s="1" t="str">
        <f t="shared" si="101"/>
        <v>21:0245</v>
      </c>
      <c r="E595" t="s">
        <v>3610</v>
      </c>
      <c r="F595" t="s">
        <v>3611</v>
      </c>
      <c r="H595">
        <v>76.596825699999997</v>
      </c>
      <c r="I595">
        <v>-101.0953399</v>
      </c>
      <c r="J595" s="1" t="str">
        <f t="shared" si="102"/>
        <v>NGR bulk stream sediment</v>
      </c>
      <c r="K595" s="1" t="str">
        <f t="shared" si="103"/>
        <v>-230 mesh (63 µm) (Bathurst Is., 1996)</v>
      </c>
      <c r="L595">
        <v>38</v>
      </c>
      <c r="M595" t="s">
        <v>1485</v>
      </c>
      <c r="N595">
        <v>594</v>
      </c>
      <c r="O595">
        <v>1</v>
      </c>
      <c r="P595" t="s">
        <v>91</v>
      </c>
      <c r="Q595" t="s">
        <v>56</v>
      </c>
      <c r="R595" t="s">
        <v>256</v>
      </c>
      <c r="S595" t="s">
        <v>622</v>
      </c>
      <c r="T595" t="s">
        <v>580</v>
      </c>
      <c r="U595" t="s">
        <v>60</v>
      </c>
      <c r="V595" t="s">
        <v>113</v>
      </c>
      <c r="W595" t="s">
        <v>351</v>
      </c>
      <c r="X595" t="s">
        <v>60</v>
      </c>
      <c r="Y595" t="s">
        <v>940</v>
      </c>
      <c r="Z595" t="s">
        <v>163</v>
      </c>
      <c r="AA595" t="s">
        <v>64</v>
      </c>
      <c r="AB595" t="s">
        <v>56</v>
      </c>
      <c r="AC595" t="s">
        <v>64</v>
      </c>
      <c r="AD595" t="s">
        <v>811</v>
      </c>
      <c r="AE595" t="s">
        <v>116</v>
      </c>
      <c r="AF595" t="s">
        <v>351</v>
      </c>
      <c r="AG595" t="s">
        <v>167</v>
      </c>
      <c r="AH595" t="s">
        <v>94</v>
      </c>
      <c r="AI595" t="s">
        <v>70</v>
      </c>
      <c r="AJ595" t="s">
        <v>1435</v>
      </c>
      <c r="AK595" t="s">
        <v>72</v>
      </c>
      <c r="AL595" t="s">
        <v>106</v>
      </c>
      <c r="AM595" t="s">
        <v>75</v>
      </c>
      <c r="AN595" t="s">
        <v>592</v>
      </c>
      <c r="AO595" t="s">
        <v>64</v>
      </c>
      <c r="AP595" t="s">
        <v>241</v>
      </c>
      <c r="AQ595" t="s">
        <v>325</v>
      </c>
      <c r="AR595" t="s">
        <v>337</v>
      </c>
      <c r="AS595" t="s">
        <v>103</v>
      </c>
      <c r="AT595" t="s">
        <v>94</v>
      </c>
      <c r="AU595" t="s">
        <v>106</v>
      </c>
      <c r="AV595" t="s">
        <v>271</v>
      </c>
      <c r="AW595" t="s">
        <v>76</v>
      </c>
      <c r="AX595" t="s">
        <v>668</v>
      </c>
      <c r="AY595" t="s">
        <v>3612</v>
      </c>
    </row>
    <row r="596" spans="1:51" hidden="1" x14ac:dyDescent="0.3">
      <c r="A596" t="s">
        <v>3613</v>
      </c>
      <c r="B596" t="s">
        <v>3614</v>
      </c>
      <c r="C596" s="1" t="str">
        <f t="shared" si="97"/>
        <v>21:0868</v>
      </c>
      <c r="D596" s="1" t="str">
        <f t="shared" si="101"/>
        <v>21:0245</v>
      </c>
      <c r="E596" t="s">
        <v>3615</v>
      </c>
      <c r="F596" t="s">
        <v>3616</v>
      </c>
      <c r="H596">
        <v>76.573757799999996</v>
      </c>
      <c r="I596">
        <v>-101.2577711</v>
      </c>
      <c r="J596" s="1" t="str">
        <f t="shared" si="102"/>
        <v>NGR bulk stream sediment</v>
      </c>
      <c r="K596" s="1" t="str">
        <f t="shared" si="103"/>
        <v>-230 mesh (63 µm) (Bathurst Is., 1996)</v>
      </c>
      <c r="L596">
        <v>38</v>
      </c>
      <c r="M596" t="s">
        <v>1492</v>
      </c>
      <c r="N596">
        <v>595</v>
      </c>
      <c r="O596">
        <v>1</v>
      </c>
      <c r="P596" t="s">
        <v>91</v>
      </c>
      <c r="Q596" t="s">
        <v>56</v>
      </c>
      <c r="R596" t="s">
        <v>231</v>
      </c>
      <c r="S596" t="s">
        <v>1124</v>
      </c>
      <c r="T596" t="s">
        <v>225</v>
      </c>
      <c r="U596" t="s">
        <v>271</v>
      </c>
      <c r="V596" t="s">
        <v>118</v>
      </c>
      <c r="W596" t="s">
        <v>356</v>
      </c>
      <c r="X596" t="s">
        <v>60</v>
      </c>
      <c r="Y596" t="s">
        <v>3403</v>
      </c>
      <c r="Z596" t="s">
        <v>63</v>
      </c>
      <c r="AA596" t="s">
        <v>64</v>
      </c>
      <c r="AB596" t="s">
        <v>56</v>
      </c>
      <c r="AC596" t="s">
        <v>64</v>
      </c>
      <c r="AD596" t="s">
        <v>339</v>
      </c>
      <c r="AE596" t="s">
        <v>286</v>
      </c>
      <c r="AF596" t="s">
        <v>607</v>
      </c>
      <c r="AG596" t="s">
        <v>479</v>
      </c>
      <c r="AH596" t="s">
        <v>93</v>
      </c>
      <c r="AI596" t="s">
        <v>70</v>
      </c>
      <c r="AJ596" t="s">
        <v>1435</v>
      </c>
      <c r="AK596" t="s">
        <v>72</v>
      </c>
      <c r="AL596" t="s">
        <v>73</v>
      </c>
      <c r="AM596" t="s">
        <v>485</v>
      </c>
      <c r="AN596" t="s">
        <v>153</v>
      </c>
      <c r="AO596" t="s">
        <v>64</v>
      </c>
      <c r="AP596" t="s">
        <v>369</v>
      </c>
      <c r="AQ596" t="s">
        <v>57</v>
      </c>
      <c r="AR596" t="s">
        <v>172</v>
      </c>
      <c r="AS596" t="s">
        <v>99</v>
      </c>
      <c r="AT596" t="s">
        <v>592</v>
      </c>
      <c r="AU596" t="s">
        <v>230</v>
      </c>
      <c r="AV596" t="s">
        <v>73</v>
      </c>
      <c r="AW596" t="s">
        <v>212</v>
      </c>
      <c r="AX596" t="s">
        <v>154</v>
      </c>
      <c r="AY596" t="s">
        <v>3617</v>
      </c>
    </row>
    <row r="597" spans="1:51" hidden="1" x14ac:dyDescent="0.3">
      <c r="A597" t="s">
        <v>3618</v>
      </c>
      <c r="B597" t="s">
        <v>3619</v>
      </c>
      <c r="C597" s="1" t="str">
        <f t="shared" si="97"/>
        <v>21:0868</v>
      </c>
      <c r="D597" s="1" t="str">
        <f t="shared" si="101"/>
        <v>21:0245</v>
      </c>
      <c r="E597" t="s">
        <v>3573</v>
      </c>
      <c r="F597" t="s">
        <v>3620</v>
      </c>
      <c r="H597">
        <v>76.555160599999994</v>
      </c>
      <c r="I597">
        <v>-101.43272380000001</v>
      </c>
      <c r="J597" s="1" t="str">
        <f t="shared" si="102"/>
        <v>NGR bulk stream sediment</v>
      </c>
      <c r="K597" s="1" t="str">
        <f t="shared" si="103"/>
        <v>-230 mesh (63 µm) (Bathurst Is., 1996)</v>
      </c>
      <c r="L597">
        <v>38</v>
      </c>
      <c r="M597" t="s">
        <v>1447</v>
      </c>
      <c r="N597">
        <v>596</v>
      </c>
      <c r="O597">
        <v>1</v>
      </c>
      <c r="P597" t="s">
        <v>89</v>
      </c>
      <c r="Q597" t="s">
        <v>56</v>
      </c>
      <c r="R597" t="s">
        <v>225</v>
      </c>
      <c r="S597" t="s">
        <v>1253</v>
      </c>
      <c r="T597" t="s">
        <v>212</v>
      </c>
      <c r="U597" t="s">
        <v>64</v>
      </c>
      <c r="V597" t="s">
        <v>94</v>
      </c>
      <c r="W597" t="s">
        <v>104</v>
      </c>
      <c r="X597" t="s">
        <v>271</v>
      </c>
      <c r="Y597" t="s">
        <v>488</v>
      </c>
      <c r="Z597" t="s">
        <v>57</v>
      </c>
      <c r="AA597" t="s">
        <v>64</v>
      </c>
      <c r="AB597" t="s">
        <v>56</v>
      </c>
      <c r="AC597" t="s">
        <v>64</v>
      </c>
      <c r="AD597" t="s">
        <v>817</v>
      </c>
      <c r="AE597" t="s">
        <v>143</v>
      </c>
      <c r="AF597" t="s">
        <v>204</v>
      </c>
      <c r="AG597" t="s">
        <v>167</v>
      </c>
      <c r="AH597" t="s">
        <v>194</v>
      </c>
      <c r="AI597" t="s">
        <v>70</v>
      </c>
      <c r="AJ597" t="s">
        <v>1435</v>
      </c>
      <c r="AK597" t="s">
        <v>72</v>
      </c>
      <c r="AL597" t="s">
        <v>230</v>
      </c>
      <c r="AM597" t="s">
        <v>129</v>
      </c>
      <c r="AN597" t="s">
        <v>231</v>
      </c>
      <c r="AO597" t="s">
        <v>64</v>
      </c>
      <c r="AP597" t="s">
        <v>369</v>
      </c>
      <c r="AQ597" t="s">
        <v>288</v>
      </c>
      <c r="AR597" t="s">
        <v>289</v>
      </c>
      <c r="AS597" t="s">
        <v>274</v>
      </c>
      <c r="AT597" t="s">
        <v>218</v>
      </c>
      <c r="AU597" t="s">
        <v>271</v>
      </c>
      <c r="AV597" t="s">
        <v>130</v>
      </c>
      <c r="AW597" t="s">
        <v>126</v>
      </c>
      <c r="AX597" t="s">
        <v>371</v>
      </c>
      <c r="AY597" t="s">
        <v>3621</v>
      </c>
    </row>
    <row r="598" spans="1:51" hidden="1" x14ac:dyDescent="0.3">
      <c r="A598" t="s">
        <v>3622</v>
      </c>
      <c r="B598" t="s">
        <v>3623</v>
      </c>
      <c r="C598" s="1" t="str">
        <f t="shared" si="97"/>
        <v>21:0868</v>
      </c>
      <c r="D598" s="1" t="str">
        <f t="shared" si="101"/>
        <v>21:0245</v>
      </c>
      <c r="E598" t="s">
        <v>3624</v>
      </c>
      <c r="F598" t="s">
        <v>3625</v>
      </c>
      <c r="H598">
        <v>76.040769800000007</v>
      </c>
      <c r="I598">
        <v>-102.32481249999999</v>
      </c>
      <c r="J598" s="1" t="str">
        <f t="shared" si="102"/>
        <v>NGR bulk stream sediment</v>
      </c>
      <c r="K598" s="1" t="str">
        <f t="shared" si="103"/>
        <v>-230 mesh (63 µm) (Bathurst Is., 1996)</v>
      </c>
      <c r="L598">
        <v>38</v>
      </c>
      <c r="M598" t="s">
        <v>1498</v>
      </c>
      <c r="N598">
        <v>597</v>
      </c>
      <c r="O598">
        <v>1</v>
      </c>
      <c r="P598" t="s">
        <v>89</v>
      </c>
      <c r="Q598" t="s">
        <v>56</v>
      </c>
      <c r="R598" t="s">
        <v>152</v>
      </c>
      <c r="S598" t="s">
        <v>369</v>
      </c>
      <c r="T598" t="s">
        <v>106</v>
      </c>
      <c r="U598" t="s">
        <v>64</v>
      </c>
      <c r="V598" t="s">
        <v>60</v>
      </c>
      <c r="W598" t="s">
        <v>59</v>
      </c>
      <c r="X598" t="s">
        <v>64</v>
      </c>
      <c r="Y598" t="s">
        <v>177</v>
      </c>
      <c r="Z598" t="s">
        <v>59</v>
      </c>
      <c r="AA598" t="s">
        <v>64</v>
      </c>
      <c r="AB598" t="s">
        <v>56</v>
      </c>
      <c r="AC598" t="s">
        <v>64</v>
      </c>
      <c r="AD598" t="s">
        <v>1461</v>
      </c>
      <c r="AE598" t="s">
        <v>143</v>
      </c>
      <c r="AF598" t="s">
        <v>105</v>
      </c>
      <c r="AG598" t="s">
        <v>167</v>
      </c>
      <c r="AH598" t="s">
        <v>256</v>
      </c>
      <c r="AI598" t="s">
        <v>70</v>
      </c>
      <c r="AJ598" t="s">
        <v>1435</v>
      </c>
      <c r="AK598" t="s">
        <v>72</v>
      </c>
      <c r="AL598" t="s">
        <v>73</v>
      </c>
      <c r="AM598" t="s">
        <v>826</v>
      </c>
      <c r="AN598" t="s">
        <v>169</v>
      </c>
      <c r="AO598" t="s">
        <v>64</v>
      </c>
      <c r="AP598" t="s">
        <v>369</v>
      </c>
      <c r="AQ598" t="s">
        <v>288</v>
      </c>
      <c r="AR598" t="s">
        <v>61</v>
      </c>
      <c r="AS598" t="s">
        <v>204</v>
      </c>
      <c r="AT598" t="s">
        <v>146</v>
      </c>
      <c r="AU598" t="s">
        <v>271</v>
      </c>
      <c r="AV598" t="s">
        <v>152</v>
      </c>
      <c r="AW598" t="s">
        <v>256</v>
      </c>
      <c r="AX598" t="s">
        <v>900</v>
      </c>
      <c r="AY598" t="s">
        <v>1151</v>
      </c>
    </row>
    <row r="599" spans="1:51" hidden="1" x14ac:dyDescent="0.3">
      <c r="A599" t="s">
        <v>3626</v>
      </c>
      <c r="B599" t="s">
        <v>3627</v>
      </c>
      <c r="C599" s="1" t="str">
        <f t="shared" si="97"/>
        <v>21:0868</v>
      </c>
      <c r="D599" s="1" t="str">
        <f t="shared" si="101"/>
        <v>21:0245</v>
      </c>
      <c r="E599" t="s">
        <v>3628</v>
      </c>
      <c r="F599" t="s">
        <v>3629</v>
      </c>
      <c r="H599">
        <v>76.068079900000001</v>
      </c>
      <c r="I599">
        <v>-102.3256159</v>
      </c>
      <c r="J599" s="1" t="str">
        <f t="shared" si="102"/>
        <v>NGR bulk stream sediment</v>
      </c>
      <c r="K599" s="1" t="str">
        <f t="shared" si="103"/>
        <v>-230 mesh (63 µm) (Bathurst Is., 1996)</v>
      </c>
      <c r="L599">
        <v>38</v>
      </c>
      <c r="M599" t="s">
        <v>1504</v>
      </c>
      <c r="N599">
        <v>598</v>
      </c>
      <c r="O599">
        <v>1</v>
      </c>
      <c r="P599" t="s">
        <v>89</v>
      </c>
      <c r="Q599" t="s">
        <v>56</v>
      </c>
      <c r="R599" t="s">
        <v>592</v>
      </c>
      <c r="S599" t="s">
        <v>1327</v>
      </c>
      <c r="T599" t="s">
        <v>151</v>
      </c>
      <c r="U599" t="s">
        <v>64</v>
      </c>
      <c r="V599" t="s">
        <v>99</v>
      </c>
      <c r="W599" t="s">
        <v>934</v>
      </c>
      <c r="X599" t="s">
        <v>60</v>
      </c>
      <c r="Y599" t="s">
        <v>91</v>
      </c>
      <c r="Z599" t="s">
        <v>55</v>
      </c>
      <c r="AA599" t="s">
        <v>64</v>
      </c>
      <c r="AB599" t="s">
        <v>56</v>
      </c>
      <c r="AC599" t="s">
        <v>60</v>
      </c>
      <c r="AD599" t="s">
        <v>142</v>
      </c>
      <c r="AE599" t="s">
        <v>143</v>
      </c>
      <c r="AF599" t="s">
        <v>382</v>
      </c>
      <c r="AG599" t="s">
        <v>152</v>
      </c>
      <c r="AH599" t="s">
        <v>666</v>
      </c>
      <c r="AI599" t="s">
        <v>70</v>
      </c>
      <c r="AJ599" t="s">
        <v>1435</v>
      </c>
      <c r="AK599" t="s">
        <v>72</v>
      </c>
      <c r="AL599" t="s">
        <v>258</v>
      </c>
      <c r="AM599" t="s">
        <v>75</v>
      </c>
      <c r="AN599" t="s">
        <v>151</v>
      </c>
      <c r="AO599" t="s">
        <v>64</v>
      </c>
      <c r="AP599" t="s">
        <v>224</v>
      </c>
      <c r="AQ599" t="s">
        <v>382</v>
      </c>
      <c r="AR599" t="s">
        <v>209</v>
      </c>
      <c r="AS599" t="s">
        <v>103</v>
      </c>
      <c r="AT599" t="s">
        <v>328</v>
      </c>
      <c r="AU599" t="s">
        <v>258</v>
      </c>
      <c r="AV599" t="s">
        <v>73</v>
      </c>
      <c r="AW599" t="s">
        <v>145</v>
      </c>
      <c r="AX599" t="s">
        <v>459</v>
      </c>
      <c r="AY599" t="s">
        <v>3009</v>
      </c>
    </row>
    <row r="600" spans="1:51" hidden="1" x14ac:dyDescent="0.3">
      <c r="A600" t="s">
        <v>3630</v>
      </c>
      <c r="B600" t="s">
        <v>3631</v>
      </c>
      <c r="C600" s="1" t="str">
        <f t="shared" si="97"/>
        <v>21:0868</v>
      </c>
      <c r="D600" s="1" t="str">
        <f t="shared" si="101"/>
        <v>21:0245</v>
      </c>
      <c r="E600" t="s">
        <v>3632</v>
      </c>
      <c r="F600" t="s">
        <v>3633</v>
      </c>
      <c r="H600">
        <v>76.089413899999997</v>
      </c>
      <c r="I600">
        <v>-102.464977</v>
      </c>
      <c r="J600" s="1" t="str">
        <f t="shared" si="102"/>
        <v>NGR bulk stream sediment</v>
      </c>
      <c r="K600" s="1" t="str">
        <f t="shared" si="103"/>
        <v>-230 mesh (63 µm) (Bathurst Is., 1996)</v>
      </c>
      <c r="L600">
        <v>38</v>
      </c>
      <c r="M600" t="s">
        <v>1511</v>
      </c>
      <c r="N600">
        <v>599</v>
      </c>
      <c r="O600">
        <v>1</v>
      </c>
      <c r="P600" t="s">
        <v>89</v>
      </c>
      <c r="Q600" t="s">
        <v>56</v>
      </c>
      <c r="R600" t="s">
        <v>173</v>
      </c>
      <c r="S600" t="s">
        <v>1448</v>
      </c>
      <c r="T600" t="s">
        <v>60</v>
      </c>
      <c r="U600" t="s">
        <v>64</v>
      </c>
      <c r="V600" t="s">
        <v>94</v>
      </c>
      <c r="W600" t="s">
        <v>337</v>
      </c>
      <c r="X600" t="s">
        <v>271</v>
      </c>
      <c r="Y600" t="s">
        <v>310</v>
      </c>
      <c r="Z600" t="s">
        <v>105</v>
      </c>
      <c r="AA600" t="s">
        <v>64</v>
      </c>
      <c r="AB600" t="s">
        <v>56</v>
      </c>
      <c r="AC600" t="s">
        <v>64</v>
      </c>
      <c r="AD600" t="s">
        <v>1644</v>
      </c>
      <c r="AE600" t="s">
        <v>143</v>
      </c>
      <c r="AF600" t="s">
        <v>274</v>
      </c>
      <c r="AG600" t="s">
        <v>167</v>
      </c>
      <c r="AH600" t="s">
        <v>207</v>
      </c>
      <c r="AI600" t="s">
        <v>70</v>
      </c>
      <c r="AJ600" t="s">
        <v>1435</v>
      </c>
      <c r="AK600" t="s">
        <v>72</v>
      </c>
      <c r="AL600" t="s">
        <v>81</v>
      </c>
      <c r="AM600" t="s">
        <v>1111</v>
      </c>
      <c r="AN600" t="s">
        <v>592</v>
      </c>
      <c r="AO600" t="s">
        <v>64</v>
      </c>
      <c r="AP600" t="s">
        <v>401</v>
      </c>
      <c r="AQ600" t="s">
        <v>357</v>
      </c>
      <c r="AR600" t="s">
        <v>342</v>
      </c>
      <c r="AS600" t="s">
        <v>160</v>
      </c>
      <c r="AT600" t="s">
        <v>265</v>
      </c>
      <c r="AU600" t="s">
        <v>81</v>
      </c>
      <c r="AV600" t="s">
        <v>230</v>
      </c>
      <c r="AW600" t="s">
        <v>91</v>
      </c>
      <c r="AX600" t="s">
        <v>107</v>
      </c>
      <c r="AY600" t="s">
        <v>84</v>
      </c>
    </row>
    <row r="601" spans="1:51" hidden="1" x14ac:dyDescent="0.3">
      <c r="A601" t="s">
        <v>3634</v>
      </c>
      <c r="B601" t="s">
        <v>3635</v>
      </c>
      <c r="C601" s="1" t="str">
        <f t="shared" si="97"/>
        <v>21:0868</v>
      </c>
      <c r="D601" s="1" t="str">
        <f t="shared" si="101"/>
        <v>21:0245</v>
      </c>
      <c r="E601" t="s">
        <v>3636</v>
      </c>
      <c r="F601" t="s">
        <v>3637</v>
      </c>
      <c r="H601">
        <v>76.0797563</v>
      </c>
      <c r="I601">
        <v>-102.5926485</v>
      </c>
      <c r="J601" s="1" t="str">
        <f t="shared" si="102"/>
        <v>NGR bulk stream sediment</v>
      </c>
      <c r="K601" s="1" t="str">
        <f t="shared" si="103"/>
        <v>-230 mesh (63 µm) (Bathurst Is., 1996)</v>
      </c>
      <c r="L601">
        <v>38</v>
      </c>
      <c r="M601" t="s">
        <v>1518</v>
      </c>
      <c r="N601">
        <v>600</v>
      </c>
      <c r="O601">
        <v>1</v>
      </c>
      <c r="P601" t="s">
        <v>89</v>
      </c>
      <c r="Q601" t="s">
        <v>56</v>
      </c>
      <c r="R601" t="s">
        <v>173</v>
      </c>
      <c r="S601" t="s">
        <v>437</v>
      </c>
      <c r="T601" t="s">
        <v>231</v>
      </c>
      <c r="U601" t="s">
        <v>64</v>
      </c>
      <c r="V601" t="s">
        <v>185</v>
      </c>
      <c r="W601" t="s">
        <v>918</v>
      </c>
      <c r="X601" t="s">
        <v>271</v>
      </c>
      <c r="Y601" t="s">
        <v>907</v>
      </c>
      <c r="Z601" t="s">
        <v>185</v>
      </c>
      <c r="AA601" t="s">
        <v>64</v>
      </c>
      <c r="AB601" t="s">
        <v>56</v>
      </c>
      <c r="AC601" t="s">
        <v>64</v>
      </c>
      <c r="AD601" t="s">
        <v>793</v>
      </c>
      <c r="AE601" t="s">
        <v>143</v>
      </c>
      <c r="AF601" t="s">
        <v>325</v>
      </c>
      <c r="AG601" t="s">
        <v>152</v>
      </c>
      <c r="AH601" t="s">
        <v>485</v>
      </c>
      <c r="AI601" t="s">
        <v>70</v>
      </c>
      <c r="AJ601" t="s">
        <v>1435</v>
      </c>
      <c r="AK601" t="s">
        <v>72</v>
      </c>
      <c r="AL601" t="s">
        <v>73</v>
      </c>
      <c r="AM601" t="s">
        <v>444</v>
      </c>
      <c r="AN601" t="s">
        <v>125</v>
      </c>
      <c r="AO601" t="s">
        <v>64</v>
      </c>
      <c r="AP601" t="s">
        <v>67</v>
      </c>
      <c r="AQ601" t="s">
        <v>274</v>
      </c>
      <c r="AR601" t="s">
        <v>210</v>
      </c>
      <c r="AS601" t="s">
        <v>336</v>
      </c>
      <c r="AT601" t="s">
        <v>251</v>
      </c>
      <c r="AU601" t="s">
        <v>258</v>
      </c>
      <c r="AV601" t="s">
        <v>152</v>
      </c>
      <c r="AW601" t="s">
        <v>225</v>
      </c>
      <c r="AX601" t="s">
        <v>1434</v>
      </c>
      <c r="AY601" t="s">
        <v>3638</v>
      </c>
    </row>
    <row r="602" spans="1:51" hidden="1" x14ac:dyDescent="0.3">
      <c r="A602" t="s">
        <v>3639</v>
      </c>
      <c r="B602" t="s">
        <v>3640</v>
      </c>
      <c r="C602" s="1" t="str">
        <f t="shared" si="97"/>
        <v>21:0868</v>
      </c>
      <c r="D602" s="1" t="str">
        <f t="shared" si="101"/>
        <v>21:0245</v>
      </c>
      <c r="E602" t="s">
        <v>3641</v>
      </c>
      <c r="F602" t="s">
        <v>3642</v>
      </c>
      <c r="H602">
        <v>76.058918199999994</v>
      </c>
      <c r="I602">
        <v>-102.5248417</v>
      </c>
      <c r="J602" s="1" t="str">
        <f t="shared" si="102"/>
        <v>NGR bulk stream sediment</v>
      </c>
      <c r="K602" s="1" t="str">
        <f t="shared" si="103"/>
        <v>-230 mesh (63 µm) (Bathurst Is., 1996)</v>
      </c>
      <c r="L602">
        <v>38</v>
      </c>
      <c r="M602" t="s">
        <v>1524</v>
      </c>
      <c r="N602">
        <v>601</v>
      </c>
      <c r="O602">
        <v>1</v>
      </c>
      <c r="P602" t="s">
        <v>89</v>
      </c>
      <c r="Q602" t="s">
        <v>56</v>
      </c>
      <c r="R602" t="s">
        <v>145</v>
      </c>
      <c r="S602" t="s">
        <v>1253</v>
      </c>
      <c r="T602" t="s">
        <v>231</v>
      </c>
      <c r="U602" t="s">
        <v>271</v>
      </c>
      <c r="V602" t="s">
        <v>254</v>
      </c>
      <c r="W602" t="s">
        <v>202</v>
      </c>
      <c r="X602" t="s">
        <v>60</v>
      </c>
      <c r="Y602" t="s">
        <v>3643</v>
      </c>
      <c r="Z602" t="s">
        <v>185</v>
      </c>
      <c r="AA602" t="s">
        <v>64</v>
      </c>
      <c r="AB602" t="s">
        <v>56</v>
      </c>
      <c r="AC602" t="s">
        <v>60</v>
      </c>
      <c r="AD602" t="s">
        <v>142</v>
      </c>
      <c r="AE602" t="s">
        <v>143</v>
      </c>
      <c r="AF602" t="s">
        <v>114</v>
      </c>
      <c r="AG602" t="s">
        <v>230</v>
      </c>
      <c r="AH602" t="s">
        <v>162</v>
      </c>
      <c r="AI602" t="s">
        <v>70</v>
      </c>
      <c r="AJ602" t="s">
        <v>1435</v>
      </c>
      <c r="AK602" t="s">
        <v>72</v>
      </c>
      <c r="AL602" t="s">
        <v>73</v>
      </c>
      <c r="AM602" t="s">
        <v>162</v>
      </c>
      <c r="AN602" t="s">
        <v>60</v>
      </c>
      <c r="AO602" t="s">
        <v>64</v>
      </c>
      <c r="AP602" t="s">
        <v>447</v>
      </c>
      <c r="AQ602" t="s">
        <v>357</v>
      </c>
      <c r="AR602" t="s">
        <v>312</v>
      </c>
      <c r="AS602" t="s">
        <v>105</v>
      </c>
      <c r="AT602" t="s">
        <v>146</v>
      </c>
      <c r="AU602" t="s">
        <v>271</v>
      </c>
      <c r="AV602" t="s">
        <v>130</v>
      </c>
      <c r="AW602" t="s">
        <v>151</v>
      </c>
      <c r="AX602" t="s">
        <v>177</v>
      </c>
      <c r="AY602" t="s">
        <v>3644</v>
      </c>
    </row>
    <row r="603" spans="1:51" hidden="1" x14ac:dyDescent="0.3">
      <c r="A603" t="s">
        <v>3645</v>
      </c>
      <c r="B603" t="s">
        <v>3646</v>
      </c>
      <c r="C603" s="1" t="str">
        <f t="shared" si="97"/>
        <v>21:0868</v>
      </c>
      <c r="D603" s="1" t="str">
        <f t="shared" si="101"/>
        <v>21:0245</v>
      </c>
      <c r="E603" t="s">
        <v>3647</v>
      </c>
      <c r="F603" t="s">
        <v>3648</v>
      </c>
      <c r="H603">
        <v>76.056831299999999</v>
      </c>
      <c r="I603">
        <v>-102.6076343</v>
      </c>
      <c r="J603" s="1" t="str">
        <f t="shared" si="102"/>
        <v>NGR bulk stream sediment</v>
      </c>
      <c r="K603" s="1" t="str">
        <f t="shared" si="103"/>
        <v>-230 mesh (63 µm) (Bathurst Is., 1996)</v>
      </c>
      <c r="L603">
        <v>38</v>
      </c>
      <c r="M603" t="s">
        <v>1537</v>
      </c>
      <c r="N603">
        <v>602</v>
      </c>
      <c r="O603">
        <v>1</v>
      </c>
      <c r="P603" t="s">
        <v>89</v>
      </c>
      <c r="Q603" t="s">
        <v>56</v>
      </c>
      <c r="R603" t="s">
        <v>251</v>
      </c>
      <c r="S603" t="s">
        <v>437</v>
      </c>
      <c r="T603" t="s">
        <v>145</v>
      </c>
      <c r="U603" t="s">
        <v>64</v>
      </c>
      <c r="V603" t="s">
        <v>75</v>
      </c>
      <c r="W603" t="s">
        <v>224</v>
      </c>
      <c r="X603" t="s">
        <v>60</v>
      </c>
      <c r="Y603" t="s">
        <v>3649</v>
      </c>
      <c r="Z603" t="s">
        <v>113</v>
      </c>
      <c r="AA603" t="s">
        <v>64</v>
      </c>
      <c r="AB603" t="s">
        <v>56</v>
      </c>
      <c r="AC603" t="s">
        <v>64</v>
      </c>
      <c r="AD603" t="s">
        <v>142</v>
      </c>
      <c r="AE603" t="s">
        <v>143</v>
      </c>
      <c r="AF603" t="s">
        <v>298</v>
      </c>
      <c r="AG603" t="s">
        <v>230</v>
      </c>
      <c r="AH603" t="s">
        <v>423</v>
      </c>
      <c r="AI603" t="s">
        <v>70</v>
      </c>
      <c r="AJ603" t="s">
        <v>1435</v>
      </c>
      <c r="AK603" t="s">
        <v>72</v>
      </c>
      <c r="AL603" t="s">
        <v>174</v>
      </c>
      <c r="AM603" t="s">
        <v>113</v>
      </c>
      <c r="AN603" t="s">
        <v>176</v>
      </c>
      <c r="AO603" t="s">
        <v>64</v>
      </c>
      <c r="AP603" t="s">
        <v>337</v>
      </c>
      <c r="AQ603" t="s">
        <v>124</v>
      </c>
      <c r="AR603" t="s">
        <v>67</v>
      </c>
      <c r="AS603" t="s">
        <v>55</v>
      </c>
      <c r="AT603" t="s">
        <v>76</v>
      </c>
      <c r="AU603" t="s">
        <v>174</v>
      </c>
      <c r="AV603" t="s">
        <v>230</v>
      </c>
      <c r="AW603" t="s">
        <v>176</v>
      </c>
      <c r="AX603" t="s">
        <v>177</v>
      </c>
      <c r="AY603" t="s">
        <v>3650</v>
      </c>
    </row>
    <row r="604" spans="1:51" hidden="1" x14ac:dyDescent="0.3">
      <c r="A604" t="s">
        <v>3651</v>
      </c>
      <c r="B604" t="s">
        <v>3652</v>
      </c>
      <c r="C604" s="1" t="str">
        <f t="shared" si="97"/>
        <v>21:0868</v>
      </c>
      <c r="D604" s="1" t="str">
        <f t="shared" si="101"/>
        <v>21:0245</v>
      </c>
      <c r="E604" t="s">
        <v>3653</v>
      </c>
      <c r="F604" t="s">
        <v>3654</v>
      </c>
      <c r="H604">
        <v>76.030318199999996</v>
      </c>
      <c r="I604">
        <v>-102.7396215</v>
      </c>
      <c r="J604" s="1" t="str">
        <f t="shared" si="102"/>
        <v>NGR bulk stream sediment</v>
      </c>
      <c r="K604" s="1" t="str">
        <f t="shared" si="103"/>
        <v>-230 mesh (63 µm) (Bathurst Is., 1996)</v>
      </c>
      <c r="L604">
        <v>38</v>
      </c>
      <c r="M604" t="s">
        <v>1543</v>
      </c>
      <c r="N604">
        <v>603</v>
      </c>
      <c r="O604">
        <v>1</v>
      </c>
      <c r="P604" t="s">
        <v>89</v>
      </c>
      <c r="Q604" t="s">
        <v>56</v>
      </c>
      <c r="R604" t="s">
        <v>173</v>
      </c>
      <c r="S604" t="s">
        <v>1124</v>
      </c>
      <c r="T604" t="s">
        <v>101</v>
      </c>
      <c r="U604" t="s">
        <v>64</v>
      </c>
      <c r="V604" t="s">
        <v>75</v>
      </c>
      <c r="W604" t="s">
        <v>188</v>
      </c>
      <c r="X604" t="s">
        <v>60</v>
      </c>
      <c r="Y604" t="s">
        <v>658</v>
      </c>
      <c r="Z604" t="s">
        <v>75</v>
      </c>
      <c r="AA604" t="s">
        <v>64</v>
      </c>
      <c r="AB604" t="s">
        <v>56</v>
      </c>
      <c r="AC604" t="s">
        <v>64</v>
      </c>
      <c r="AD604" t="s">
        <v>787</v>
      </c>
      <c r="AE604" t="s">
        <v>1068</v>
      </c>
      <c r="AF604" t="s">
        <v>298</v>
      </c>
      <c r="AG604" t="s">
        <v>152</v>
      </c>
      <c r="AH604" t="s">
        <v>334</v>
      </c>
      <c r="AI604" t="s">
        <v>70</v>
      </c>
      <c r="AJ604" t="s">
        <v>1435</v>
      </c>
      <c r="AK604" t="s">
        <v>72</v>
      </c>
      <c r="AL604" t="s">
        <v>130</v>
      </c>
      <c r="AM604" t="s">
        <v>75</v>
      </c>
      <c r="AN604" t="s">
        <v>126</v>
      </c>
      <c r="AO604" t="s">
        <v>64</v>
      </c>
      <c r="AP604" t="s">
        <v>2436</v>
      </c>
      <c r="AQ604" t="s">
        <v>204</v>
      </c>
      <c r="AR604" t="s">
        <v>342</v>
      </c>
      <c r="AS604" t="s">
        <v>171</v>
      </c>
      <c r="AT604" t="s">
        <v>313</v>
      </c>
      <c r="AU604" t="s">
        <v>488</v>
      </c>
      <c r="AV604" t="s">
        <v>174</v>
      </c>
      <c r="AW604" t="s">
        <v>145</v>
      </c>
      <c r="AX604" t="s">
        <v>314</v>
      </c>
      <c r="AY604" t="s">
        <v>3655</v>
      </c>
    </row>
    <row r="605" spans="1:51" hidden="1" x14ac:dyDescent="0.3">
      <c r="A605" t="s">
        <v>3656</v>
      </c>
      <c r="B605" t="s">
        <v>3657</v>
      </c>
      <c r="C605" s="1" t="str">
        <f t="shared" si="97"/>
        <v>21:0868</v>
      </c>
      <c r="D605" s="1" t="str">
        <f t="shared" si="101"/>
        <v>21:0245</v>
      </c>
      <c r="E605" t="s">
        <v>3658</v>
      </c>
      <c r="F605" t="s">
        <v>3659</v>
      </c>
      <c r="H605">
        <v>76.059113600000003</v>
      </c>
      <c r="I605">
        <v>-102.8255503</v>
      </c>
      <c r="J605" s="1" t="str">
        <f t="shared" si="102"/>
        <v>NGR bulk stream sediment</v>
      </c>
      <c r="K605" s="1" t="str">
        <f t="shared" si="103"/>
        <v>-230 mesh (63 µm) (Bathurst Is., 1996)</v>
      </c>
      <c r="L605">
        <v>38</v>
      </c>
      <c r="M605" t="s">
        <v>1549</v>
      </c>
      <c r="N605">
        <v>604</v>
      </c>
      <c r="O605">
        <v>1</v>
      </c>
      <c r="P605" t="s">
        <v>89</v>
      </c>
      <c r="Q605" t="s">
        <v>56</v>
      </c>
      <c r="R605" t="s">
        <v>299</v>
      </c>
      <c r="S605" t="s">
        <v>458</v>
      </c>
      <c r="T605" t="s">
        <v>435</v>
      </c>
      <c r="U605" t="s">
        <v>64</v>
      </c>
      <c r="V605" t="s">
        <v>63</v>
      </c>
      <c r="W605" t="s">
        <v>342</v>
      </c>
      <c r="X605" t="s">
        <v>60</v>
      </c>
      <c r="Y605" t="s">
        <v>548</v>
      </c>
      <c r="Z605" t="s">
        <v>150</v>
      </c>
      <c r="AA605" t="s">
        <v>64</v>
      </c>
      <c r="AB605" t="s">
        <v>56</v>
      </c>
      <c r="AC605" t="s">
        <v>60</v>
      </c>
      <c r="AD605" t="s">
        <v>817</v>
      </c>
      <c r="AE605" t="s">
        <v>624</v>
      </c>
      <c r="AF605" t="s">
        <v>78</v>
      </c>
      <c r="AG605" t="s">
        <v>175</v>
      </c>
      <c r="AH605" t="s">
        <v>168</v>
      </c>
      <c r="AI605" t="s">
        <v>70</v>
      </c>
      <c r="AJ605" t="s">
        <v>1435</v>
      </c>
      <c r="AK605" t="s">
        <v>72</v>
      </c>
      <c r="AL605" t="s">
        <v>73</v>
      </c>
      <c r="AM605" t="s">
        <v>63</v>
      </c>
      <c r="AN605" t="s">
        <v>225</v>
      </c>
      <c r="AO605" t="s">
        <v>64</v>
      </c>
      <c r="AP605" t="s">
        <v>79</v>
      </c>
      <c r="AQ605" t="s">
        <v>274</v>
      </c>
      <c r="AR605" t="s">
        <v>128</v>
      </c>
      <c r="AS605" t="s">
        <v>140</v>
      </c>
      <c r="AT605" t="s">
        <v>251</v>
      </c>
      <c r="AU605" t="s">
        <v>174</v>
      </c>
      <c r="AV605" t="s">
        <v>73</v>
      </c>
      <c r="AW605" t="s">
        <v>176</v>
      </c>
      <c r="AX605" t="s">
        <v>177</v>
      </c>
      <c r="AY605" t="s">
        <v>3660</v>
      </c>
    </row>
    <row r="606" spans="1:51" hidden="1" x14ac:dyDescent="0.3">
      <c r="A606" t="s">
        <v>3661</v>
      </c>
      <c r="B606" t="s">
        <v>3662</v>
      </c>
      <c r="C606" s="1" t="str">
        <f t="shared" si="97"/>
        <v>21:0868</v>
      </c>
      <c r="D606" s="1" t="str">
        <f t="shared" si="101"/>
        <v>21:0245</v>
      </c>
      <c r="E606" t="s">
        <v>3663</v>
      </c>
      <c r="F606" t="s">
        <v>3664</v>
      </c>
      <c r="H606">
        <v>76.029842000000002</v>
      </c>
      <c r="I606">
        <v>-102.8607775</v>
      </c>
      <c r="J606" s="1" t="str">
        <f t="shared" si="102"/>
        <v>NGR bulk stream sediment</v>
      </c>
      <c r="K606" s="1" t="str">
        <f t="shared" si="103"/>
        <v>-230 mesh (63 µm) (Bathurst Is., 1996)</v>
      </c>
      <c r="L606">
        <v>38</v>
      </c>
      <c r="M606" t="s">
        <v>1557</v>
      </c>
      <c r="N606">
        <v>605</v>
      </c>
      <c r="O606">
        <v>1</v>
      </c>
      <c r="P606" t="s">
        <v>89</v>
      </c>
      <c r="Q606" t="s">
        <v>56</v>
      </c>
      <c r="R606" t="s">
        <v>299</v>
      </c>
      <c r="S606" t="s">
        <v>1532</v>
      </c>
      <c r="T606" t="s">
        <v>68</v>
      </c>
      <c r="U606" t="s">
        <v>64</v>
      </c>
      <c r="V606" t="s">
        <v>150</v>
      </c>
      <c r="W606" t="s">
        <v>1109</v>
      </c>
      <c r="X606" t="s">
        <v>60</v>
      </c>
      <c r="Y606" t="s">
        <v>2676</v>
      </c>
      <c r="Z606" t="s">
        <v>357</v>
      </c>
      <c r="AA606" t="s">
        <v>64</v>
      </c>
      <c r="AB606" t="s">
        <v>56</v>
      </c>
      <c r="AC606" t="s">
        <v>64</v>
      </c>
      <c r="AD606" t="s">
        <v>793</v>
      </c>
      <c r="AE606" t="s">
        <v>143</v>
      </c>
      <c r="AF606" t="s">
        <v>114</v>
      </c>
      <c r="AG606" t="s">
        <v>152</v>
      </c>
      <c r="AH606" t="s">
        <v>326</v>
      </c>
      <c r="AI606" t="s">
        <v>70</v>
      </c>
      <c r="AJ606" t="s">
        <v>1435</v>
      </c>
      <c r="AK606" t="s">
        <v>72</v>
      </c>
      <c r="AL606" t="s">
        <v>73</v>
      </c>
      <c r="AM606" t="s">
        <v>69</v>
      </c>
      <c r="AN606" t="s">
        <v>68</v>
      </c>
      <c r="AO606" t="s">
        <v>64</v>
      </c>
      <c r="AP606" t="s">
        <v>188</v>
      </c>
      <c r="AQ606" t="s">
        <v>273</v>
      </c>
      <c r="AR606" t="s">
        <v>414</v>
      </c>
      <c r="AS606" t="s">
        <v>311</v>
      </c>
      <c r="AT606" t="s">
        <v>428</v>
      </c>
      <c r="AU606" t="s">
        <v>130</v>
      </c>
      <c r="AV606" t="s">
        <v>130</v>
      </c>
      <c r="AW606" t="s">
        <v>147</v>
      </c>
      <c r="AX606" t="s">
        <v>451</v>
      </c>
      <c r="AY606" t="s">
        <v>3665</v>
      </c>
    </row>
    <row r="607" spans="1:51" hidden="1" x14ac:dyDescent="0.3">
      <c r="A607" t="s">
        <v>3666</v>
      </c>
      <c r="B607" t="s">
        <v>3667</v>
      </c>
      <c r="C607" s="1" t="str">
        <f t="shared" si="97"/>
        <v>21:0868</v>
      </c>
      <c r="D607" s="1" t="str">
        <f t="shared" si="101"/>
        <v>21:0245</v>
      </c>
      <c r="E607" t="s">
        <v>3668</v>
      </c>
      <c r="F607" t="s">
        <v>3669</v>
      </c>
      <c r="H607">
        <v>76.047414900000007</v>
      </c>
      <c r="I607">
        <v>-102.9585132</v>
      </c>
      <c r="J607" s="1" t="str">
        <f t="shared" si="102"/>
        <v>NGR bulk stream sediment</v>
      </c>
      <c r="K607" s="1" t="str">
        <f t="shared" si="103"/>
        <v>-230 mesh (63 µm) (Bathurst Is., 1996)</v>
      </c>
      <c r="L607">
        <v>39</v>
      </c>
      <c r="M607" t="s">
        <v>2082</v>
      </c>
      <c r="N607">
        <v>606</v>
      </c>
      <c r="O607">
        <v>7</v>
      </c>
      <c r="P607" t="s">
        <v>89</v>
      </c>
      <c r="Q607" t="s">
        <v>56</v>
      </c>
      <c r="R607" t="s">
        <v>151</v>
      </c>
      <c r="S607" t="s">
        <v>404</v>
      </c>
      <c r="T607" t="s">
        <v>225</v>
      </c>
      <c r="U607" t="s">
        <v>64</v>
      </c>
      <c r="V607" t="s">
        <v>94</v>
      </c>
      <c r="W607" t="s">
        <v>541</v>
      </c>
      <c r="X607" t="s">
        <v>271</v>
      </c>
      <c r="Y607" t="s">
        <v>2629</v>
      </c>
      <c r="Z607" t="s">
        <v>75</v>
      </c>
      <c r="AA607" t="s">
        <v>64</v>
      </c>
      <c r="AB607" t="s">
        <v>56</v>
      </c>
      <c r="AC607" t="s">
        <v>64</v>
      </c>
      <c r="AD607" t="s">
        <v>811</v>
      </c>
      <c r="AE607" t="s">
        <v>143</v>
      </c>
      <c r="AF607" t="s">
        <v>210</v>
      </c>
      <c r="AG607" t="s">
        <v>778</v>
      </c>
      <c r="AH607" t="s">
        <v>307</v>
      </c>
      <c r="AI607" t="s">
        <v>70</v>
      </c>
      <c r="AJ607" t="s">
        <v>1435</v>
      </c>
      <c r="AK607" t="s">
        <v>72</v>
      </c>
      <c r="AL607" t="s">
        <v>73</v>
      </c>
      <c r="AM607" t="s">
        <v>129</v>
      </c>
      <c r="AN607" t="s">
        <v>327</v>
      </c>
      <c r="AO607" t="s">
        <v>64</v>
      </c>
      <c r="AP607" t="s">
        <v>918</v>
      </c>
      <c r="AQ607" t="s">
        <v>80</v>
      </c>
      <c r="AR607" t="s">
        <v>289</v>
      </c>
      <c r="AS607" t="s">
        <v>140</v>
      </c>
      <c r="AT607" t="s">
        <v>146</v>
      </c>
      <c r="AU607" t="s">
        <v>271</v>
      </c>
      <c r="AV607" t="s">
        <v>73</v>
      </c>
      <c r="AW607" t="s">
        <v>231</v>
      </c>
      <c r="AX607" t="s">
        <v>371</v>
      </c>
      <c r="AY607" t="s">
        <v>946</v>
      </c>
    </row>
    <row r="608" spans="1:51" hidden="1" x14ac:dyDescent="0.3">
      <c r="A608" t="s">
        <v>3670</v>
      </c>
      <c r="B608" t="s">
        <v>3671</v>
      </c>
      <c r="C608" s="1" t="str">
        <f t="shared" si="97"/>
        <v>21:0868</v>
      </c>
      <c r="D608" s="1" t="str">
        <f t="shared" si="101"/>
        <v>21:0245</v>
      </c>
      <c r="E608" t="s">
        <v>3668</v>
      </c>
      <c r="F608" t="s">
        <v>3672</v>
      </c>
      <c r="H608">
        <v>76.047414900000007</v>
      </c>
      <c r="I608">
        <v>-102.9585132</v>
      </c>
      <c r="J608" s="1" t="str">
        <f t="shared" si="102"/>
        <v>NGR bulk stream sediment</v>
      </c>
      <c r="K608" s="1" t="str">
        <f t="shared" si="103"/>
        <v>-230 mesh (63 µm) (Bathurst Is., 1996)</v>
      </c>
      <c r="L608">
        <v>39</v>
      </c>
      <c r="M608" t="s">
        <v>2108</v>
      </c>
      <c r="N608">
        <v>607</v>
      </c>
      <c r="O608">
        <v>1</v>
      </c>
      <c r="P608" t="s">
        <v>89</v>
      </c>
      <c r="Q608" t="s">
        <v>56</v>
      </c>
      <c r="R608" t="s">
        <v>125</v>
      </c>
      <c r="S608" t="s">
        <v>1908</v>
      </c>
      <c r="T608" t="s">
        <v>299</v>
      </c>
      <c r="U608" t="s">
        <v>64</v>
      </c>
      <c r="V608" t="s">
        <v>63</v>
      </c>
      <c r="W608" t="s">
        <v>128</v>
      </c>
      <c r="X608" t="s">
        <v>60</v>
      </c>
      <c r="Y608" t="s">
        <v>176</v>
      </c>
      <c r="Z608" t="s">
        <v>254</v>
      </c>
      <c r="AA608" t="s">
        <v>64</v>
      </c>
      <c r="AB608" t="s">
        <v>56</v>
      </c>
      <c r="AC608" t="s">
        <v>64</v>
      </c>
      <c r="AD608" t="s">
        <v>850</v>
      </c>
      <c r="AE608" t="s">
        <v>143</v>
      </c>
      <c r="AF608" t="s">
        <v>414</v>
      </c>
      <c r="AG608" t="s">
        <v>778</v>
      </c>
      <c r="AH608" t="s">
        <v>168</v>
      </c>
      <c r="AI608" t="s">
        <v>70</v>
      </c>
      <c r="AJ608" t="s">
        <v>1435</v>
      </c>
      <c r="AK608" t="s">
        <v>72</v>
      </c>
      <c r="AL608" t="s">
        <v>152</v>
      </c>
      <c r="AM608" t="s">
        <v>185</v>
      </c>
      <c r="AN608" t="s">
        <v>435</v>
      </c>
      <c r="AO608" t="s">
        <v>64</v>
      </c>
      <c r="AP608" t="s">
        <v>370</v>
      </c>
      <c r="AQ608" t="s">
        <v>356</v>
      </c>
      <c r="AR608" t="s">
        <v>166</v>
      </c>
      <c r="AS608" t="s">
        <v>160</v>
      </c>
      <c r="AT608" t="s">
        <v>328</v>
      </c>
      <c r="AU608" t="s">
        <v>130</v>
      </c>
      <c r="AV608" t="s">
        <v>174</v>
      </c>
      <c r="AW608" t="s">
        <v>91</v>
      </c>
      <c r="AX608" t="s">
        <v>1001</v>
      </c>
      <c r="AY608" t="s">
        <v>3673</v>
      </c>
    </row>
    <row r="609" spans="1:51" hidden="1" x14ac:dyDescent="0.3">
      <c r="A609" t="s">
        <v>3674</v>
      </c>
      <c r="B609" t="s">
        <v>3675</v>
      </c>
      <c r="C609" s="1" t="str">
        <f t="shared" si="97"/>
        <v>21:0868</v>
      </c>
      <c r="D609" s="1" t="str">
        <f t="shared" si="101"/>
        <v>21:0245</v>
      </c>
      <c r="E609" t="s">
        <v>3668</v>
      </c>
      <c r="F609" t="s">
        <v>3676</v>
      </c>
      <c r="H609">
        <v>76.047414900000007</v>
      </c>
      <c r="I609">
        <v>-102.9585132</v>
      </c>
      <c r="J609" s="1" t="str">
        <f t="shared" si="102"/>
        <v>NGR bulk stream sediment</v>
      </c>
      <c r="K609" s="1" t="str">
        <f t="shared" si="103"/>
        <v>-230 mesh (63 µm) (Bathurst Is., 1996)</v>
      </c>
      <c r="L609">
        <v>39</v>
      </c>
      <c r="M609" t="s">
        <v>2102</v>
      </c>
      <c r="N609">
        <v>608</v>
      </c>
      <c r="O609">
        <v>1</v>
      </c>
      <c r="P609" t="s">
        <v>91</v>
      </c>
      <c r="Q609" t="s">
        <v>56</v>
      </c>
      <c r="R609" t="s">
        <v>231</v>
      </c>
      <c r="S609" t="s">
        <v>1107</v>
      </c>
      <c r="T609" t="s">
        <v>151</v>
      </c>
      <c r="U609" t="s">
        <v>64</v>
      </c>
      <c r="V609" t="s">
        <v>94</v>
      </c>
      <c r="W609" t="s">
        <v>607</v>
      </c>
      <c r="X609" t="s">
        <v>60</v>
      </c>
      <c r="Y609" t="s">
        <v>1973</v>
      </c>
      <c r="Z609" t="s">
        <v>75</v>
      </c>
      <c r="AA609" t="s">
        <v>64</v>
      </c>
      <c r="AB609" t="s">
        <v>56</v>
      </c>
      <c r="AC609" t="s">
        <v>64</v>
      </c>
      <c r="AD609" t="s">
        <v>167</v>
      </c>
      <c r="AE609" t="s">
        <v>143</v>
      </c>
      <c r="AF609" t="s">
        <v>289</v>
      </c>
      <c r="AG609" t="s">
        <v>144</v>
      </c>
      <c r="AH609" t="s">
        <v>307</v>
      </c>
      <c r="AI609" t="s">
        <v>70</v>
      </c>
      <c r="AJ609" t="s">
        <v>1435</v>
      </c>
      <c r="AK609" t="s">
        <v>72</v>
      </c>
      <c r="AL609" t="s">
        <v>73</v>
      </c>
      <c r="AM609" t="s">
        <v>129</v>
      </c>
      <c r="AN609" t="s">
        <v>125</v>
      </c>
      <c r="AO609" t="s">
        <v>64</v>
      </c>
      <c r="AP609" t="s">
        <v>170</v>
      </c>
      <c r="AQ609" t="s">
        <v>80</v>
      </c>
      <c r="AR609" t="s">
        <v>67</v>
      </c>
      <c r="AS609" t="s">
        <v>105</v>
      </c>
      <c r="AT609" t="s">
        <v>93</v>
      </c>
      <c r="AU609" t="s">
        <v>271</v>
      </c>
      <c r="AV609" t="s">
        <v>152</v>
      </c>
      <c r="AW609" t="s">
        <v>125</v>
      </c>
      <c r="AX609" t="s">
        <v>371</v>
      </c>
      <c r="AY609" t="s">
        <v>3677</v>
      </c>
    </row>
    <row r="610" spans="1:51" hidden="1" x14ac:dyDescent="0.3">
      <c r="A610" t="s">
        <v>3678</v>
      </c>
      <c r="B610" t="s">
        <v>3679</v>
      </c>
      <c r="C610" s="1" t="str">
        <f t="shared" si="97"/>
        <v>21:0868</v>
      </c>
      <c r="D610" s="1" t="str">
        <f t="shared" si="101"/>
        <v>21:0245</v>
      </c>
      <c r="E610" t="s">
        <v>3680</v>
      </c>
      <c r="F610" t="s">
        <v>3681</v>
      </c>
      <c r="H610">
        <v>76.027179399999994</v>
      </c>
      <c r="I610">
        <v>-103.0946989</v>
      </c>
      <c r="J610" s="1" t="str">
        <f t="shared" si="102"/>
        <v>NGR bulk stream sediment</v>
      </c>
      <c r="K610" s="1" t="str">
        <f t="shared" si="103"/>
        <v>-230 mesh (63 µm) (Bathurst Is., 1996)</v>
      </c>
      <c r="L610">
        <v>39</v>
      </c>
      <c r="M610" t="s">
        <v>1441</v>
      </c>
      <c r="N610">
        <v>609</v>
      </c>
      <c r="O610">
        <v>1</v>
      </c>
      <c r="P610" t="s">
        <v>89</v>
      </c>
      <c r="Q610" t="s">
        <v>56</v>
      </c>
      <c r="R610" t="s">
        <v>327</v>
      </c>
      <c r="S610" t="s">
        <v>343</v>
      </c>
      <c r="T610" t="s">
        <v>225</v>
      </c>
      <c r="U610" t="s">
        <v>64</v>
      </c>
      <c r="V610" t="s">
        <v>118</v>
      </c>
      <c r="W610" t="s">
        <v>325</v>
      </c>
      <c r="X610" t="s">
        <v>64</v>
      </c>
      <c r="Y610" t="s">
        <v>1856</v>
      </c>
      <c r="Z610" t="s">
        <v>94</v>
      </c>
      <c r="AA610" t="s">
        <v>64</v>
      </c>
      <c r="AB610" t="s">
        <v>56</v>
      </c>
      <c r="AC610" t="s">
        <v>64</v>
      </c>
      <c r="AD610" t="s">
        <v>740</v>
      </c>
      <c r="AE610" t="s">
        <v>143</v>
      </c>
      <c r="AF610" t="s">
        <v>274</v>
      </c>
      <c r="AG610" t="s">
        <v>167</v>
      </c>
      <c r="AH610" t="s">
        <v>147</v>
      </c>
      <c r="AI610" t="s">
        <v>70</v>
      </c>
      <c r="AJ610" t="s">
        <v>1435</v>
      </c>
      <c r="AK610" t="s">
        <v>72</v>
      </c>
      <c r="AL610" t="s">
        <v>73</v>
      </c>
      <c r="AM610" t="s">
        <v>74</v>
      </c>
      <c r="AN610" t="s">
        <v>580</v>
      </c>
      <c r="AO610" t="s">
        <v>64</v>
      </c>
      <c r="AP610" t="s">
        <v>369</v>
      </c>
      <c r="AQ610" t="s">
        <v>336</v>
      </c>
      <c r="AR610" t="s">
        <v>382</v>
      </c>
      <c r="AS610" t="s">
        <v>254</v>
      </c>
      <c r="AT610" t="s">
        <v>231</v>
      </c>
      <c r="AU610" t="s">
        <v>152</v>
      </c>
      <c r="AV610" t="s">
        <v>73</v>
      </c>
      <c r="AW610" t="s">
        <v>106</v>
      </c>
      <c r="AX610" t="s">
        <v>780</v>
      </c>
      <c r="AY610" t="s">
        <v>3682</v>
      </c>
    </row>
    <row r="611" spans="1:51" hidden="1" x14ac:dyDescent="0.3">
      <c r="A611" t="s">
        <v>3683</v>
      </c>
      <c r="B611" t="s">
        <v>3684</v>
      </c>
      <c r="C611" s="1" t="str">
        <f t="shared" si="97"/>
        <v>21:0868</v>
      </c>
      <c r="D611" s="1" t="str">
        <f t="shared" si="101"/>
        <v>21:0245</v>
      </c>
      <c r="E611" t="s">
        <v>3685</v>
      </c>
      <c r="F611" t="s">
        <v>3686</v>
      </c>
      <c r="H611">
        <v>76.399123900000006</v>
      </c>
      <c r="I611">
        <v>-101.3188177</v>
      </c>
      <c r="J611" s="1" t="str">
        <f t="shared" si="102"/>
        <v>NGR bulk stream sediment</v>
      </c>
      <c r="K611" s="1" t="str">
        <f t="shared" si="103"/>
        <v>-230 mesh (63 µm) (Bathurst Is., 1996)</v>
      </c>
      <c r="L611">
        <v>39</v>
      </c>
      <c r="M611" t="s">
        <v>1454</v>
      </c>
      <c r="N611">
        <v>610</v>
      </c>
      <c r="O611">
        <v>1</v>
      </c>
      <c r="P611" t="s">
        <v>89</v>
      </c>
      <c r="Q611" t="s">
        <v>56</v>
      </c>
      <c r="R611" t="s">
        <v>488</v>
      </c>
      <c r="S611" t="s">
        <v>1448</v>
      </c>
      <c r="T611" t="s">
        <v>189</v>
      </c>
      <c r="U611" t="s">
        <v>64</v>
      </c>
      <c r="V611" t="s">
        <v>60</v>
      </c>
      <c r="W611" t="s">
        <v>171</v>
      </c>
      <c r="X611" t="s">
        <v>64</v>
      </c>
      <c r="Y611" t="s">
        <v>232</v>
      </c>
      <c r="Z611" t="s">
        <v>254</v>
      </c>
      <c r="AA611" t="s">
        <v>64</v>
      </c>
      <c r="AB611" t="s">
        <v>56</v>
      </c>
      <c r="AC611" t="s">
        <v>64</v>
      </c>
      <c r="AD611" t="s">
        <v>1644</v>
      </c>
      <c r="AE611" t="s">
        <v>143</v>
      </c>
      <c r="AF611" t="s">
        <v>1442</v>
      </c>
      <c r="AG611" t="s">
        <v>144</v>
      </c>
      <c r="AH611" t="s">
        <v>151</v>
      </c>
      <c r="AI611" t="s">
        <v>70</v>
      </c>
      <c r="AJ611" t="s">
        <v>1435</v>
      </c>
      <c r="AK611" t="s">
        <v>72</v>
      </c>
      <c r="AL611" t="s">
        <v>73</v>
      </c>
      <c r="AM611" t="s">
        <v>265</v>
      </c>
      <c r="AN611" t="s">
        <v>488</v>
      </c>
      <c r="AO611" t="s">
        <v>64</v>
      </c>
      <c r="AP611" t="s">
        <v>369</v>
      </c>
      <c r="AQ611" t="s">
        <v>163</v>
      </c>
      <c r="AR611" t="s">
        <v>288</v>
      </c>
      <c r="AS611" t="s">
        <v>150</v>
      </c>
      <c r="AT611" t="s">
        <v>225</v>
      </c>
      <c r="AU611" t="s">
        <v>175</v>
      </c>
      <c r="AV611" t="s">
        <v>73</v>
      </c>
      <c r="AW611" t="s">
        <v>153</v>
      </c>
      <c r="AX611" t="s">
        <v>811</v>
      </c>
      <c r="AY611" t="s">
        <v>3687</v>
      </c>
    </row>
    <row r="612" spans="1:51" hidden="1" x14ac:dyDescent="0.3">
      <c r="A612" t="s">
        <v>3688</v>
      </c>
      <c r="B612" t="s">
        <v>3689</v>
      </c>
      <c r="C612" s="1" t="str">
        <f t="shared" si="97"/>
        <v>21:0868</v>
      </c>
      <c r="D612" s="1" t="str">
        <f t="shared" si="101"/>
        <v>21:0245</v>
      </c>
      <c r="E612" t="s">
        <v>3690</v>
      </c>
      <c r="F612" t="s">
        <v>3691</v>
      </c>
      <c r="H612">
        <v>76.4089369</v>
      </c>
      <c r="I612">
        <v>-101.42102730000001</v>
      </c>
      <c r="J612" s="1" t="str">
        <f t="shared" si="102"/>
        <v>NGR bulk stream sediment</v>
      </c>
      <c r="K612" s="1" t="str">
        <f t="shared" si="103"/>
        <v>-230 mesh (63 µm) (Bathurst Is., 1996)</v>
      </c>
      <c r="L612">
        <v>39</v>
      </c>
      <c r="M612" t="s">
        <v>1460</v>
      </c>
      <c r="N612">
        <v>611</v>
      </c>
      <c r="O612">
        <v>1</v>
      </c>
      <c r="P612" t="s">
        <v>91</v>
      </c>
      <c r="Q612" t="s">
        <v>56</v>
      </c>
      <c r="R612" t="s">
        <v>225</v>
      </c>
      <c r="S612" t="s">
        <v>1109</v>
      </c>
      <c r="T612" t="s">
        <v>485</v>
      </c>
      <c r="U612" t="s">
        <v>64</v>
      </c>
      <c r="V612" t="s">
        <v>60</v>
      </c>
      <c r="W612" t="s">
        <v>57</v>
      </c>
      <c r="X612" t="s">
        <v>64</v>
      </c>
      <c r="Y612" t="s">
        <v>259</v>
      </c>
      <c r="Z612" t="s">
        <v>150</v>
      </c>
      <c r="AA612" t="s">
        <v>64</v>
      </c>
      <c r="AB612" t="s">
        <v>56</v>
      </c>
      <c r="AC612" t="s">
        <v>271</v>
      </c>
      <c r="AD612" t="s">
        <v>1689</v>
      </c>
      <c r="AE612" t="s">
        <v>143</v>
      </c>
      <c r="AF612" t="s">
        <v>105</v>
      </c>
      <c r="AG612" t="s">
        <v>144</v>
      </c>
      <c r="AH612" t="s">
        <v>123</v>
      </c>
      <c r="AI612" t="s">
        <v>70</v>
      </c>
      <c r="AJ612" t="s">
        <v>1435</v>
      </c>
      <c r="AK612" t="s">
        <v>72</v>
      </c>
      <c r="AL612" t="s">
        <v>152</v>
      </c>
      <c r="AM612" t="s">
        <v>307</v>
      </c>
      <c r="AN612" t="s">
        <v>106</v>
      </c>
      <c r="AO612" t="s">
        <v>64</v>
      </c>
      <c r="AP612" t="s">
        <v>369</v>
      </c>
      <c r="AQ612" t="s">
        <v>140</v>
      </c>
      <c r="AR612" t="s">
        <v>607</v>
      </c>
      <c r="AS612" t="s">
        <v>69</v>
      </c>
      <c r="AT612" t="s">
        <v>126</v>
      </c>
      <c r="AU612" t="s">
        <v>230</v>
      </c>
      <c r="AV612" t="s">
        <v>73</v>
      </c>
      <c r="AW612" t="s">
        <v>580</v>
      </c>
      <c r="AX612" t="s">
        <v>177</v>
      </c>
      <c r="AY612" t="s">
        <v>2104</v>
      </c>
    </row>
    <row r="613" spans="1:51" hidden="1" x14ac:dyDescent="0.3">
      <c r="A613" t="s">
        <v>3692</v>
      </c>
      <c r="B613" t="s">
        <v>3693</v>
      </c>
      <c r="C613" s="1" t="str">
        <f t="shared" si="97"/>
        <v>21:0868</v>
      </c>
      <c r="D613" s="1" t="str">
        <f t="shared" si="101"/>
        <v>21:0245</v>
      </c>
      <c r="E613" t="s">
        <v>3694</v>
      </c>
      <c r="F613" t="s">
        <v>3695</v>
      </c>
      <c r="H613">
        <v>76.440357399999996</v>
      </c>
      <c r="I613">
        <v>-101.5967078</v>
      </c>
      <c r="J613" s="1" t="str">
        <f t="shared" si="102"/>
        <v>NGR bulk stream sediment</v>
      </c>
      <c r="K613" s="1" t="str">
        <f t="shared" si="103"/>
        <v>-230 mesh (63 µm) (Bathurst Is., 1996)</v>
      </c>
      <c r="L613">
        <v>39</v>
      </c>
      <c r="M613" t="s">
        <v>1466</v>
      </c>
      <c r="N613">
        <v>612</v>
      </c>
      <c r="O613">
        <v>1</v>
      </c>
      <c r="P613" t="s">
        <v>89</v>
      </c>
      <c r="Q613" t="s">
        <v>56</v>
      </c>
      <c r="R613" t="s">
        <v>300</v>
      </c>
      <c r="S613" t="s">
        <v>1037</v>
      </c>
      <c r="T613" t="s">
        <v>1068</v>
      </c>
      <c r="U613" t="s">
        <v>64</v>
      </c>
      <c r="V613" t="s">
        <v>75</v>
      </c>
      <c r="W613" t="s">
        <v>97</v>
      </c>
      <c r="X613" t="s">
        <v>76</v>
      </c>
      <c r="Y613" t="s">
        <v>674</v>
      </c>
      <c r="Z613" t="s">
        <v>118</v>
      </c>
      <c r="AA613" t="s">
        <v>64</v>
      </c>
      <c r="AB613" t="s">
        <v>56</v>
      </c>
      <c r="AC613" t="s">
        <v>64</v>
      </c>
      <c r="AD613" t="s">
        <v>366</v>
      </c>
      <c r="AE613" t="s">
        <v>143</v>
      </c>
      <c r="AF613" t="s">
        <v>269</v>
      </c>
      <c r="AG613" t="s">
        <v>152</v>
      </c>
      <c r="AH613" t="s">
        <v>227</v>
      </c>
      <c r="AI613" t="s">
        <v>70</v>
      </c>
      <c r="AJ613" t="s">
        <v>1435</v>
      </c>
      <c r="AK613" t="s">
        <v>72</v>
      </c>
      <c r="AL613" t="s">
        <v>130</v>
      </c>
      <c r="AM613" t="s">
        <v>150</v>
      </c>
      <c r="AN613" t="s">
        <v>126</v>
      </c>
      <c r="AO613" t="s">
        <v>64</v>
      </c>
      <c r="AP613" t="s">
        <v>503</v>
      </c>
      <c r="AQ613" t="s">
        <v>59</v>
      </c>
      <c r="AR613" t="s">
        <v>848</v>
      </c>
      <c r="AS613" t="s">
        <v>357</v>
      </c>
      <c r="AT613" t="s">
        <v>354</v>
      </c>
      <c r="AU613" t="s">
        <v>153</v>
      </c>
      <c r="AV613" t="s">
        <v>258</v>
      </c>
      <c r="AW613" t="s">
        <v>299</v>
      </c>
      <c r="AX613" t="s">
        <v>539</v>
      </c>
      <c r="AY613" t="s">
        <v>3696</v>
      </c>
    </row>
    <row r="614" spans="1:51" hidden="1" x14ac:dyDescent="0.3">
      <c r="A614" t="s">
        <v>3697</v>
      </c>
      <c r="B614" t="s">
        <v>3698</v>
      </c>
      <c r="C614" s="1" t="str">
        <f t="shared" si="97"/>
        <v>21:0868</v>
      </c>
      <c r="D614" s="1" t="str">
        <f t="shared" si="101"/>
        <v>21:0245</v>
      </c>
      <c r="E614" t="s">
        <v>3699</v>
      </c>
      <c r="F614" t="s">
        <v>3700</v>
      </c>
      <c r="H614">
        <v>76.444390499999997</v>
      </c>
      <c r="I614">
        <v>-101.69578439999999</v>
      </c>
      <c r="J614" s="1" t="str">
        <f t="shared" si="102"/>
        <v>NGR bulk stream sediment</v>
      </c>
      <c r="K614" s="1" t="str">
        <f t="shared" si="103"/>
        <v>-230 mesh (63 µm) (Bathurst Is., 1996)</v>
      </c>
      <c r="L614">
        <v>39</v>
      </c>
      <c r="M614" t="s">
        <v>1485</v>
      </c>
      <c r="N614">
        <v>613</v>
      </c>
      <c r="O614">
        <v>1</v>
      </c>
      <c r="P614" t="s">
        <v>89</v>
      </c>
      <c r="Q614" t="s">
        <v>56</v>
      </c>
      <c r="R614" t="s">
        <v>123</v>
      </c>
      <c r="S614" t="s">
        <v>1141</v>
      </c>
      <c r="T614" t="s">
        <v>100</v>
      </c>
      <c r="U614" t="s">
        <v>64</v>
      </c>
      <c r="V614" t="s">
        <v>94</v>
      </c>
      <c r="W614" t="s">
        <v>59</v>
      </c>
      <c r="X614" t="s">
        <v>64</v>
      </c>
      <c r="Y614" t="s">
        <v>3224</v>
      </c>
      <c r="Z614" t="s">
        <v>150</v>
      </c>
      <c r="AA614" t="s">
        <v>64</v>
      </c>
      <c r="AB614" t="s">
        <v>56</v>
      </c>
      <c r="AC614" t="s">
        <v>64</v>
      </c>
      <c r="AD614" t="s">
        <v>793</v>
      </c>
      <c r="AE614" t="s">
        <v>143</v>
      </c>
      <c r="AF614" t="s">
        <v>140</v>
      </c>
      <c r="AG614" t="s">
        <v>167</v>
      </c>
      <c r="AH614" t="s">
        <v>82</v>
      </c>
      <c r="AI614" t="s">
        <v>70</v>
      </c>
      <c r="AJ614" t="s">
        <v>1435</v>
      </c>
      <c r="AK614" t="s">
        <v>72</v>
      </c>
      <c r="AL614" t="s">
        <v>152</v>
      </c>
      <c r="AM614" t="s">
        <v>300</v>
      </c>
      <c r="AN614" t="s">
        <v>327</v>
      </c>
      <c r="AO614" t="s">
        <v>64</v>
      </c>
      <c r="AP614" t="s">
        <v>170</v>
      </c>
      <c r="AQ614" t="s">
        <v>274</v>
      </c>
      <c r="AR614" t="s">
        <v>393</v>
      </c>
      <c r="AS614" t="s">
        <v>163</v>
      </c>
      <c r="AT614" t="s">
        <v>592</v>
      </c>
      <c r="AU614" t="s">
        <v>258</v>
      </c>
      <c r="AV614" t="s">
        <v>152</v>
      </c>
      <c r="AW614" t="s">
        <v>225</v>
      </c>
      <c r="AX614" t="s">
        <v>479</v>
      </c>
      <c r="AY614" t="s">
        <v>3701</v>
      </c>
    </row>
    <row r="615" spans="1:51" hidden="1" x14ac:dyDescent="0.3">
      <c r="A615" t="s">
        <v>3702</v>
      </c>
      <c r="B615" t="s">
        <v>3703</v>
      </c>
      <c r="C615" s="1" t="str">
        <f t="shared" si="97"/>
        <v>21:0868</v>
      </c>
      <c r="D615" s="1" t="str">
        <f t="shared" si="101"/>
        <v>21:0245</v>
      </c>
      <c r="E615" t="s">
        <v>3704</v>
      </c>
      <c r="F615" t="s">
        <v>3705</v>
      </c>
      <c r="H615">
        <v>76.445014499999999</v>
      </c>
      <c r="I615">
        <v>-101.89211450000001</v>
      </c>
      <c r="J615" s="1" t="str">
        <f t="shared" si="102"/>
        <v>NGR bulk stream sediment</v>
      </c>
      <c r="K615" s="1" t="str">
        <f t="shared" si="103"/>
        <v>-230 mesh (63 µm) (Bathurst Is., 1996)</v>
      </c>
      <c r="L615">
        <v>39</v>
      </c>
      <c r="M615" t="s">
        <v>1492</v>
      </c>
      <c r="N615">
        <v>614</v>
      </c>
      <c r="O615">
        <v>1</v>
      </c>
      <c r="P615" t="s">
        <v>89</v>
      </c>
      <c r="Q615" t="s">
        <v>56</v>
      </c>
      <c r="R615" t="s">
        <v>68</v>
      </c>
      <c r="S615" t="s">
        <v>1908</v>
      </c>
      <c r="T615" t="s">
        <v>580</v>
      </c>
      <c r="U615" t="s">
        <v>64</v>
      </c>
      <c r="V615" t="s">
        <v>113</v>
      </c>
      <c r="W615" t="s">
        <v>351</v>
      </c>
      <c r="X615" t="s">
        <v>60</v>
      </c>
      <c r="Y615" t="s">
        <v>1385</v>
      </c>
      <c r="Z615" t="s">
        <v>94</v>
      </c>
      <c r="AA615" t="s">
        <v>64</v>
      </c>
      <c r="AB615" t="s">
        <v>56</v>
      </c>
      <c r="AC615" t="s">
        <v>64</v>
      </c>
      <c r="AD615" t="s">
        <v>583</v>
      </c>
      <c r="AE615" t="s">
        <v>143</v>
      </c>
      <c r="AF615" t="s">
        <v>298</v>
      </c>
      <c r="AG615" t="s">
        <v>175</v>
      </c>
      <c r="AH615" t="s">
        <v>434</v>
      </c>
      <c r="AI615" t="s">
        <v>70</v>
      </c>
      <c r="AJ615" t="s">
        <v>1435</v>
      </c>
      <c r="AK615" t="s">
        <v>72</v>
      </c>
      <c r="AL615" t="s">
        <v>73</v>
      </c>
      <c r="AM615" t="s">
        <v>98</v>
      </c>
      <c r="AN615" t="s">
        <v>151</v>
      </c>
      <c r="AO615" t="s">
        <v>64</v>
      </c>
      <c r="AP615" t="s">
        <v>170</v>
      </c>
      <c r="AQ615" t="s">
        <v>274</v>
      </c>
      <c r="AR615" t="s">
        <v>172</v>
      </c>
      <c r="AS615" t="s">
        <v>99</v>
      </c>
      <c r="AT615" t="s">
        <v>145</v>
      </c>
      <c r="AU615" t="s">
        <v>174</v>
      </c>
      <c r="AV615" t="s">
        <v>175</v>
      </c>
      <c r="AW615" t="s">
        <v>225</v>
      </c>
      <c r="AX615" t="s">
        <v>301</v>
      </c>
      <c r="AY615" t="s">
        <v>3706</v>
      </c>
    </row>
    <row r="616" spans="1:51" hidden="1" x14ac:dyDescent="0.3">
      <c r="A616" t="s">
        <v>3707</v>
      </c>
      <c r="B616" t="s">
        <v>3708</v>
      </c>
      <c r="C616" s="1" t="str">
        <f t="shared" si="97"/>
        <v>21:0868</v>
      </c>
      <c r="D616" s="1" t="str">
        <f t="shared" si="101"/>
        <v>21:0245</v>
      </c>
      <c r="E616" t="s">
        <v>3709</v>
      </c>
      <c r="F616" t="s">
        <v>3710</v>
      </c>
      <c r="H616">
        <v>76.406838699999994</v>
      </c>
      <c r="I616">
        <v>-101.68416209999999</v>
      </c>
      <c r="J616" s="1" t="str">
        <f t="shared" si="102"/>
        <v>NGR bulk stream sediment</v>
      </c>
      <c r="K616" s="1" t="str">
        <f t="shared" si="103"/>
        <v>-230 mesh (63 µm) (Bathurst Is., 1996)</v>
      </c>
      <c r="L616">
        <v>39</v>
      </c>
      <c r="M616" t="s">
        <v>1498</v>
      </c>
      <c r="N616">
        <v>615</v>
      </c>
      <c r="O616">
        <v>1</v>
      </c>
      <c r="P616" t="s">
        <v>89</v>
      </c>
      <c r="Q616" t="s">
        <v>56</v>
      </c>
      <c r="R616" t="s">
        <v>212</v>
      </c>
      <c r="S616" t="s">
        <v>191</v>
      </c>
      <c r="T616" t="s">
        <v>271</v>
      </c>
      <c r="U616" t="s">
        <v>64</v>
      </c>
      <c r="V616" t="s">
        <v>60</v>
      </c>
      <c r="W616" t="s">
        <v>288</v>
      </c>
      <c r="X616" t="s">
        <v>64</v>
      </c>
      <c r="Y616" t="s">
        <v>245</v>
      </c>
      <c r="Z616" t="s">
        <v>150</v>
      </c>
      <c r="AA616" t="s">
        <v>64</v>
      </c>
      <c r="AB616" t="s">
        <v>56</v>
      </c>
      <c r="AC616" t="s">
        <v>64</v>
      </c>
      <c r="AD616" t="s">
        <v>1689</v>
      </c>
      <c r="AE616" t="s">
        <v>143</v>
      </c>
      <c r="AF616" t="s">
        <v>1442</v>
      </c>
      <c r="AG616" t="s">
        <v>144</v>
      </c>
      <c r="AH616" t="s">
        <v>435</v>
      </c>
      <c r="AI616" t="s">
        <v>70</v>
      </c>
      <c r="AJ616" t="s">
        <v>1435</v>
      </c>
      <c r="AK616" t="s">
        <v>72</v>
      </c>
      <c r="AL616" t="s">
        <v>73</v>
      </c>
      <c r="AM616" t="s">
        <v>74</v>
      </c>
      <c r="AN616" t="s">
        <v>106</v>
      </c>
      <c r="AO616" t="s">
        <v>271</v>
      </c>
      <c r="AP616" t="s">
        <v>369</v>
      </c>
      <c r="AQ616" t="s">
        <v>55</v>
      </c>
      <c r="AR616" t="s">
        <v>204</v>
      </c>
      <c r="AS616" t="s">
        <v>75</v>
      </c>
      <c r="AT616" t="s">
        <v>125</v>
      </c>
      <c r="AU616" t="s">
        <v>175</v>
      </c>
      <c r="AV616" t="s">
        <v>73</v>
      </c>
      <c r="AW616" t="s">
        <v>327</v>
      </c>
      <c r="AX616" t="s">
        <v>167</v>
      </c>
      <c r="AY616" t="s">
        <v>3711</v>
      </c>
    </row>
    <row r="617" spans="1:51" hidden="1" x14ac:dyDescent="0.3">
      <c r="A617" t="s">
        <v>3712</v>
      </c>
      <c r="B617" t="s">
        <v>3713</v>
      </c>
      <c r="C617" s="1" t="str">
        <f t="shared" si="97"/>
        <v>21:0868</v>
      </c>
      <c r="D617" s="1" t="str">
        <f t="shared" si="101"/>
        <v>21:0245</v>
      </c>
      <c r="E617" t="s">
        <v>3714</v>
      </c>
      <c r="F617" t="s">
        <v>3715</v>
      </c>
      <c r="H617">
        <v>76.401021400000005</v>
      </c>
      <c r="I617">
        <v>-101.5839574</v>
      </c>
      <c r="J617" s="1" t="str">
        <f t="shared" si="102"/>
        <v>NGR bulk stream sediment</v>
      </c>
      <c r="K617" s="1" t="str">
        <f t="shared" si="103"/>
        <v>-230 mesh (63 µm) (Bathurst Is., 1996)</v>
      </c>
      <c r="L617">
        <v>39</v>
      </c>
      <c r="M617" t="s">
        <v>1504</v>
      </c>
      <c r="N617">
        <v>616</v>
      </c>
      <c r="O617">
        <v>1</v>
      </c>
      <c r="P617" t="s">
        <v>89</v>
      </c>
      <c r="Q617" t="s">
        <v>56</v>
      </c>
      <c r="R617" t="s">
        <v>299</v>
      </c>
      <c r="S617" t="s">
        <v>458</v>
      </c>
      <c r="T617" t="s">
        <v>256</v>
      </c>
      <c r="U617" t="s">
        <v>64</v>
      </c>
      <c r="V617" t="s">
        <v>60</v>
      </c>
      <c r="W617" t="s">
        <v>80</v>
      </c>
      <c r="X617" t="s">
        <v>64</v>
      </c>
      <c r="Y617" t="s">
        <v>900</v>
      </c>
      <c r="Z617" t="s">
        <v>94</v>
      </c>
      <c r="AA617" t="s">
        <v>64</v>
      </c>
      <c r="AB617" t="s">
        <v>56</v>
      </c>
      <c r="AC617" t="s">
        <v>64</v>
      </c>
      <c r="AD617" t="s">
        <v>793</v>
      </c>
      <c r="AE617" t="s">
        <v>143</v>
      </c>
      <c r="AF617" t="s">
        <v>274</v>
      </c>
      <c r="AG617" t="s">
        <v>167</v>
      </c>
      <c r="AH617" t="s">
        <v>265</v>
      </c>
      <c r="AI617" t="s">
        <v>70</v>
      </c>
      <c r="AJ617" t="s">
        <v>1435</v>
      </c>
      <c r="AK617" t="s">
        <v>72</v>
      </c>
      <c r="AL617" t="s">
        <v>174</v>
      </c>
      <c r="AM617" t="s">
        <v>300</v>
      </c>
      <c r="AN617" t="s">
        <v>60</v>
      </c>
      <c r="AO617" t="s">
        <v>64</v>
      </c>
      <c r="AP617" t="s">
        <v>369</v>
      </c>
      <c r="AQ617" t="s">
        <v>274</v>
      </c>
      <c r="AR617" t="s">
        <v>393</v>
      </c>
      <c r="AS617" t="s">
        <v>55</v>
      </c>
      <c r="AT617" t="s">
        <v>68</v>
      </c>
      <c r="AU617" t="s">
        <v>174</v>
      </c>
      <c r="AV617" t="s">
        <v>152</v>
      </c>
      <c r="AW617" t="s">
        <v>176</v>
      </c>
      <c r="AX617" t="s">
        <v>651</v>
      </c>
      <c r="AY617" t="s">
        <v>3453</v>
      </c>
    </row>
    <row r="618" spans="1:51" hidden="1" x14ac:dyDescent="0.3">
      <c r="A618" t="s">
        <v>3716</v>
      </c>
      <c r="B618" t="s">
        <v>3717</v>
      </c>
      <c r="C618" s="1" t="str">
        <f t="shared" si="97"/>
        <v>21:0868</v>
      </c>
      <c r="D618" s="1" t="str">
        <f t="shared" si="101"/>
        <v>21:0245</v>
      </c>
      <c r="E618" t="s">
        <v>3718</v>
      </c>
      <c r="F618" t="s">
        <v>3719</v>
      </c>
      <c r="H618">
        <v>76.382036299999996</v>
      </c>
      <c r="I618">
        <v>-101.8971135</v>
      </c>
      <c r="J618" s="1" t="str">
        <f t="shared" si="102"/>
        <v>NGR bulk stream sediment</v>
      </c>
      <c r="K618" s="1" t="str">
        <f t="shared" si="103"/>
        <v>-230 mesh (63 µm) (Bathurst Is., 1996)</v>
      </c>
      <c r="L618">
        <v>39</v>
      </c>
      <c r="M618" t="s">
        <v>1511</v>
      </c>
      <c r="N618">
        <v>617</v>
      </c>
      <c r="O618">
        <v>1</v>
      </c>
      <c r="P618" t="s">
        <v>89</v>
      </c>
      <c r="Q618" t="s">
        <v>56</v>
      </c>
      <c r="R618" t="s">
        <v>358</v>
      </c>
      <c r="S618" t="s">
        <v>1448</v>
      </c>
      <c r="T618" t="s">
        <v>101</v>
      </c>
      <c r="U618" t="s">
        <v>64</v>
      </c>
      <c r="V618" t="s">
        <v>94</v>
      </c>
      <c r="W618" t="s">
        <v>210</v>
      </c>
      <c r="X618" t="s">
        <v>271</v>
      </c>
      <c r="Y618" t="s">
        <v>3720</v>
      </c>
      <c r="Z618" t="s">
        <v>113</v>
      </c>
      <c r="AA618" t="s">
        <v>64</v>
      </c>
      <c r="AB618" t="s">
        <v>56</v>
      </c>
      <c r="AC618" t="s">
        <v>64</v>
      </c>
      <c r="AD618" t="s">
        <v>142</v>
      </c>
      <c r="AE618" t="s">
        <v>143</v>
      </c>
      <c r="AF618" t="s">
        <v>124</v>
      </c>
      <c r="AG618" t="s">
        <v>167</v>
      </c>
      <c r="AH618" t="s">
        <v>265</v>
      </c>
      <c r="AI618" t="s">
        <v>70</v>
      </c>
      <c r="AJ618" t="s">
        <v>1435</v>
      </c>
      <c r="AK618" t="s">
        <v>72</v>
      </c>
      <c r="AL618" t="s">
        <v>73</v>
      </c>
      <c r="AM618" t="s">
        <v>207</v>
      </c>
      <c r="AN618" t="s">
        <v>106</v>
      </c>
      <c r="AO618" t="s">
        <v>64</v>
      </c>
      <c r="AP618" t="s">
        <v>369</v>
      </c>
      <c r="AQ618" t="s">
        <v>57</v>
      </c>
      <c r="AR618" t="s">
        <v>356</v>
      </c>
      <c r="AS618" t="s">
        <v>69</v>
      </c>
      <c r="AT618" t="s">
        <v>299</v>
      </c>
      <c r="AU618" t="s">
        <v>152</v>
      </c>
      <c r="AV618" t="s">
        <v>73</v>
      </c>
      <c r="AW618" t="s">
        <v>212</v>
      </c>
      <c r="AX618" t="s">
        <v>1434</v>
      </c>
      <c r="AY618" t="s">
        <v>3721</v>
      </c>
    </row>
    <row r="619" spans="1:51" hidden="1" x14ac:dyDescent="0.3">
      <c r="A619" t="s">
        <v>3722</v>
      </c>
      <c r="B619" t="s">
        <v>3723</v>
      </c>
      <c r="C619" s="1" t="str">
        <f t="shared" si="97"/>
        <v>21:0868</v>
      </c>
      <c r="D619" s="1" t="str">
        <f t="shared" si="101"/>
        <v>21:0245</v>
      </c>
      <c r="E619" t="s">
        <v>3724</v>
      </c>
      <c r="F619" t="s">
        <v>3725</v>
      </c>
      <c r="H619">
        <v>76.379182200000002</v>
      </c>
      <c r="I619">
        <v>-101.9501401</v>
      </c>
      <c r="J619" s="1" t="str">
        <f t="shared" si="102"/>
        <v>NGR bulk stream sediment</v>
      </c>
      <c r="K619" s="1" t="str">
        <f t="shared" si="103"/>
        <v>-230 mesh (63 µm) (Bathurst Is., 1996)</v>
      </c>
      <c r="L619">
        <v>39</v>
      </c>
      <c r="M619" t="s">
        <v>1518</v>
      </c>
      <c r="N619">
        <v>618</v>
      </c>
      <c r="O619">
        <v>1</v>
      </c>
      <c r="P619" t="s">
        <v>89</v>
      </c>
      <c r="Q619" t="s">
        <v>56</v>
      </c>
      <c r="R619" t="s">
        <v>189</v>
      </c>
      <c r="S619" t="s">
        <v>447</v>
      </c>
      <c r="T619" t="s">
        <v>81</v>
      </c>
      <c r="U619" t="s">
        <v>64</v>
      </c>
      <c r="V619" t="s">
        <v>271</v>
      </c>
      <c r="W619" t="s">
        <v>55</v>
      </c>
      <c r="X619" t="s">
        <v>64</v>
      </c>
      <c r="Y619" t="s">
        <v>539</v>
      </c>
      <c r="Z619" t="s">
        <v>113</v>
      </c>
      <c r="AA619" t="s">
        <v>64</v>
      </c>
      <c r="AB619" t="s">
        <v>56</v>
      </c>
      <c r="AC619" t="s">
        <v>64</v>
      </c>
      <c r="AD619" t="s">
        <v>1689</v>
      </c>
      <c r="AE619" t="s">
        <v>143</v>
      </c>
      <c r="AF619" t="s">
        <v>1442</v>
      </c>
      <c r="AG619" t="s">
        <v>144</v>
      </c>
      <c r="AH619" t="s">
        <v>176</v>
      </c>
      <c r="AI619" t="s">
        <v>70</v>
      </c>
      <c r="AJ619" t="s">
        <v>1435</v>
      </c>
      <c r="AK619" t="s">
        <v>72</v>
      </c>
      <c r="AL619" t="s">
        <v>73</v>
      </c>
      <c r="AM619" t="s">
        <v>242</v>
      </c>
      <c r="AN619" t="s">
        <v>271</v>
      </c>
      <c r="AO619" t="s">
        <v>64</v>
      </c>
      <c r="AP619" t="s">
        <v>369</v>
      </c>
      <c r="AQ619" t="s">
        <v>149</v>
      </c>
      <c r="AR619" t="s">
        <v>103</v>
      </c>
      <c r="AS619" t="s">
        <v>185</v>
      </c>
      <c r="AT619" t="s">
        <v>580</v>
      </c>
      <c r="AU619" t="s">
        <v>479</v>
      </c>
      <c r="AV619" t="s">
        <v>73</v>
      </c>
      <c r="AW619" t="s">
        <v>189</v>
      </c>
      <c r="AX619" t="s">
        <v>780</v>
      </c>
      <c r="AY619" t="s">
        <v>2104</v>
      </c>
    </row>
    <row r="620" spans="1:51" hidden="1" x14ac:dyDescent="0.3">
      <c r="A620" t="s">
        <v>3726</v>
      </c>
      <c r="B620" t="s">
        <v>3727</v>
      </c>
      <c r="C620" s="1" t="str">
        <f t="shared" si="97"/>
        <v>21:0868</v>
      </c>
      <c r="D620" s="1" t="str">
        <f>HYPERLINK("http://geochem.nrcan.gc.ca/cdogs/content/svy/svy_e.htm", "")</f>
        <v/>
      </c>
      <c r="G620" s="1" t="str">
        <f>HYPERLINK("http://geochem.nrcan.gc.ca/cdogs/content/cr_/cr_00311_e.htm", "311")</f>
        <v>311</v>
      </c>
      <c r="J620" t="s">
        <v>1529</v>
      </c>
      <c r="K620" t="s">
        <v>1530</v>
      </c>
      <c r="L620">
        <v>39</v>
      </c>
      <c r="M620" t="s">
        <v>1531</v>
      </c>
      <c r="N620">
        <v>619</v>
      </c>
      <c r="O620">
        <v>8</v>
      </c>
      <c r="P620" t="s">
        <v>76</v>
      </c>
      <c r="Q620" t="s">
        <v>56</v>
      </c>
      <c r="R620" t="s">
        <v>274</v>
      </c>
      <c r="S620" t="s">
        <v>1141</v>
      </c>
      <c r="T620" t="s">
        <v>75</v>
      </c>
      <c r="U620" t="s">
        <v>64</v>
      </c>
      <c r="V620" t="s">
        <v>254</v>
      </c>
      <c r="W620" t="s">
        <v>342</v>
      </c>
      <c r="X620" t="s">
        <v>185</v>
      </c>
      <c r="Y620" t="s">
        <v>413</v>
      </c>
      <c r="Z620" t="s">
        <v>185</v>
      </c>
      <c r="AA620" t="s">
        <v>64</v>
      </c>
      <c r="AB620" t="s">
        <v>56</v>
      </c>
      <c r="AC620" t="s">
        <v>64</v>
      </c>
      <c r="AD620" t="s">
        <v>719</v>
      </c>
      <c r="AE620" t="s">
        <v>143</v>
      </c>
      <c r="AF620" t="s">
        <v>934</v>
      </c>
      <c r="AG620" t="s">
        <v>258</v>
      </c>
      <c r="AH620" t="s">
        <v>254</v>
      </c>
      <c r="AI620" t="s">
        <v>70</v>
      </c>
      <c r="AJ620" t="s">
        <v>1435</v>
      </c>
      <c r="AK620" t="s">
        <v>72</v>
      </c>
      <c r="AL620" t="s">
        <v>125</v>
      </c>
      <c r="AM620" t="s">
        <v>163</v>
      </c>
      <c r="AN620" t="s">
        <v>307</v>
      </c>
      <c r="AO620" t="s">
        <v>118</v>
      </c>
      <c r="AP620" t="s">
        <v>2938</v>
      </c>
      <c r="AQ620" t="s">
        <v>59</v>
      </c>
      <c r="AR620" t="s">
        <v>438</v>
      </c>
      <c r="AS620" t="s">
        <v>103</v>
      </c>
      <c r="AT620" t="s">
        <v>309</v>
      </c>
      <c r="AU620" t="s">
        <v>130</v>
      </c>
      <c r="AV620" t="s">
        <v>130</v>
      </c>
      <c r="AW620" t="s">
        <v>592</v>
      </c>
      <c r="AX620" t="s">
        <v>152</v>
      </c>
      <c r="AY620" t="s">
        <v>3308</v>
      </c>
    </row>
    <row r="621" spans="1:51" hidden="1" x14ac:dyDescent="0.3">
      <c r="A621" t="s">
        <v>3728</v>
      </c>
      <c r="B621" t="s">
        <v>3729</v>
      </c>
      <c r="C621" s="1" t="str">
        <f t="shared" si="97"/>
        <v>21:0868</v>
      </c>
      <c r="D621" s="1" t="str">
        <f t="shared" ref="D621:D637" si="104">HYPERLINK("http://geochem.nrcan.gc.ca/cdogs/content/svy/svy210245_e.htm", "21:0245")</f>
        <v>21:0245</v>
      </c>
      <c r="E621" t="s">
        <v>3730</v>
      </c>
      <c r="F621" t="s">
        <v>3731</v>
      </c>
      <c r="H621">
        <v>76.355530099999996</v>
      </c>
      <c r="I621">
        <v>-101.92964480000001</v>
      </c>
      <c r="J621" s="1" t="str">
        <f t="shared" ref="J621:J637" si="105">HYPERLINK("http://geochem.nrcan.gc.ca/cdogs/content/kwd/kwd020030_e.htm", "NGR bulk stream sediment")</f>
        <v>NGR bulk stream sediment</v>
      </c>
      <c r="K621" s="1" t="str">
        <f t="shared" ref="K621:K637" si="106">HYPERLINK("http://geochem.nrcan.gc.ca/cdogs/content/kwd/kwd080098_e.htm", "-230 mesh (63 µm) (Bathurst Is., 1996)")</f>
        <v>-230 mesh (63 µm) (Bathurst Is., 1996)</v>
      </c>
      <c r="L621">
        <v>39</v>
      </c>
      <c r="M621" t="s">
        <v>1524</v>
      </c>
      <c r="N621">
        <v>620</v>
      </c>
      <c r="O621">
        <v>1</v>
      </c>
      <c r="P621" t="s">
        <v>60</v>
      </c>
      <c r="Q621" t="s">
        <v>56</v>
      </c>
      <c r="R621" t="s">
        <v>152</v>
      </c>
      <c r="S621" t="s">
        <v>221</v>
      </c>
      <c r="T621" t="s">
        <v>81</v>
      </c>
      <c r="U621" t="s">
        <v>64</v>
      </c>
      <c r="V621" t="s">
        <v>271</v>
      </c>
      <c r="W621" t="s">
        <v>150</v>
      </c>
      <c r="X621" t="s">
        <v>64</v>
      </c>
      <c r="Y621" t="s">
        <v>301</v>
      </c>
      <c r="Z621" t="s">
        <v>76</v>
      </c>
      <c r="AA621" t="s">
        <v>64</v>
      </c>
      <c r="AB621" t="s">
        <v>56</v>
      </c>
      <c r="AC621" t="s">
        <v>64</v>
      </c>
      <c r="AD621" t="s">
        <v>1689</v>
      </c>
      <c r="AE621" t="s">
        <v>143</v>
      </c>
      <c r="AF621" t="s">
        <v>1442</v>
      </c>
      <c r="AG621" t="s">
        <v>144</v>
      </c>
      <c r="AH621" t="s">
        <v>153</v>
      </c>
      <c r="AI621" t="s">
        <v>70</v>
      </c>
      <c r="AJ621" t="s">
        <v>1435</v>
      </c>
      <c r="AK621" t="s">
        <v>72</v>
      </c>
      <c r="AL621" t="s">
        <v>73</v>
      </c>
      <c r="AM621" t="s">
        <v>358</v>
      </c>
      <c r="AN621" t="s">
        <v>174</v>
      </c>
      <c r="AO621" t="s">
        <v>64</v>
      </c>
      <c r="AP621" t="s">
        <v>369</v>
      </c>
      <c r="AQ621" t="s">
        <v>254</v>
      </c>
      <c r="AR621" t="s">
        <v>105</v>
      </c>
      <c r="AS621" t="s">
        <v>113</v>
      </c>
      <c r="AT621" t="s">
        <v>106</v>
      </c>
      <c r="AU621" t="s">
        <v>167</v>
      </c>
      <c r="AV621" t="s">
        <v>73</v>
      </c>
      <c r="AW621" t="s">
        <v>258</v>
      </c>
      <c r="AX621" t="s">
        <v>402</v>
      </c>
      <c r="AY621" t="s">
        <v>3732</v>
      </c>
    </row>
    <row r="622" spans="1:51" hidden="1" x14ac:dyDescent="0.3">
      <c r="A622" t="s">
        <v>3733</v>
      </c>
      <c r="B622" t="s">
        <v>3734</v>
      </c>
      <c r="C622" s="1" t="str">
        <f t="shared" si="97"/>
        <v>21:0868</v>
      </c>
      <c r="D622" s="1" t="str">
        <f t="shared" si="104"/>
        <v>21:0245</v>
      </c>
      <c r="E622" t="s">
        <v>3735</v>
      </c>
      <c r="F622" t="s">
        <v>3736</v>
      </c>
      <c r="H622">
        <v>76.330016599999993</v>
      </c>
      <c r="I622">
        <v>-102.0224942</v>
      </c>
      <c r="J622" s="1" t="str">
        <f t="shared" si="105"/>
        <v>NGR bulk stream sediment</v>
      </c>
      <c r="K622" s="1" t="str">
        <f t="shared" si="106"/>
        <v>-230 mesh (63 µm) (Bathurst Is., 1996)</v>
      </c>
      <c r="L622">
        <v>39</v>
      </c>
      <c r="M622" t="s">
        <v>1537</v>
      </c>
      <c r="N622">
        <v>621</v>
      </c>
      <c r="O622">
        <v>1</v>
      </c>
      <c r="P622" t="s">
        <v>91</v>
      </c>
      <c r="Q622" t="s">
        <v>56</v>
      </c>
      <c r="R622" t="s">
        <v>251</v>
      </c>
      <c r="S622" t="s">
        <v>1908</v>
      </c>
      <c r="T622" t="s">
        <v>75</v>
      </c>
      <c r="U622" t="s">
        <v>64</v>
      </c>
      <c r="V622" t="s">
        <v>150</v>
      </c>
      <c r="W622" t="s">
        <v>208</v>
      </c>
      <c r="X622" t="s">
        <v>60</v>
      </c>
      <c r="Y622" t="s">
        <v>557</v>
      </c>
      <c r="Z622" t="s">
        <v>75</v>
      </c>
      <c r="AA622" t="s">
        <v>64</v>
      </c>
      <c r="AB622" t="s">
        <v>56</v>
      </c>
      <c r="AC622" t="s">
        <v>64</v>
      </c>
      <c r="AD622" t="s">
        <v>165</v>
      </c>
      <c r="AE622" t="s">
        <v>143</v>
      </c>
      <c r="AF622" t="s">
        <v>772</v>
      </c>
      <c r="AG622" t="s">
        <v>479</v>
      </c>
      <c r="AH622" t="s">
        <v>381</v>
      </c>
      <c r="AI622" t="s">
        <v>70</v>
      </c>
      <c r="AJ622" t="s">
        <v>1435</v>
      </c>
      <c r="AK622" t="s">
        <v>72</v>
      </c>
      <c r="AL622" t="s">
        <v>230</v>
      </c>
      <c r="AM622" t="s">
        <v>368</v>
      </c>
      <c r="AN622" t="s">
        <v>299</v>
      </c>
      <c r="AO622" t="s">
        <v>64</v>
      </c>
      <c r="AP622" t="s">
        <v>166</v>
      </c>
      <c r="AQ622" t="s">
        <v>399</v>
      </c>
      <c r="AR622" t="s">
        <v>507</v>
      </c>
      <c r="AS622" t="s">
        <v>288</v>
      </c>
      <c r="AT622" t="s">
        <v>275</v>
      </c>
      <c r="AU622" t="s">
        <v>81</v>
      </c>
      <c r="AV622" t="s">
        <v>152</v>
      </c>
      <c r="AW622" t="s">
        <v>592</v>
      </c>
      <c r="AX622" t="s">
        <v>591</v>
      </c>
      <c r="AY622" t="s">
        <v>2620</v>
      </c>
    </row>
    <row r="623" spans="1:51" hidden="1" x14ac:dyDescent="0.3">
      <c r="A623" t="s">
        <v>3737</v>
      </c>
      <c r="B623" t="s">
        <v>3738</v>
      </c>
      <c r="C623" s="1" t="str">
        <f t="shared" si="97"/>
        <v>21:0868</v>
      </c>
      <c r="D623" s="1" t="str">
        <f t="shared" si="104"/>
        <v>21:0245</v>
      </c>
      <c r="E623" t="s">
        <v>3739</v>
      </c>
      <c r="F623" t="s">
        <v>3740</v>
      </c>
      <c r="H623">
        <v>76.361722499999999</v>
      </c>
      <c r="I623">
        <v>-101.69860660000001</v>
      </c>
      <c r="J623" s="1" t="str">
        <f t="shared" si="105"/>
        <v>NGR bulk stream sediment</v>
      </c>
      <c r="K623" s="1" t="str">
        <f t="shared" si="106"/>
        <v>-230 mesh (63 µm) (Bathurst Is., 1996)</v>
      </c>
      <c r="L623">
        <v>39</v>
      </c>
      <c r="M623" t="s">
        <v>1543</v>
      </c>
      <c r="N623">
        <v>622</v>
      </c>
      <c r="O623">
        <v>1</v>
      </c>
      <c r="P623" t="s">
        <v>113</v>
      </c>
      <c r="Q623" t="s">
        <v>56</v>
      </c>
      <c r="R623" t="s">
        <v>75</v>
      </c>
      <c r="S623" t="s">
        <v>1159</v>
      </c>
      <c r="T623" t="s">
        <v>176</v>
      </c>
      <c r="U623" t="s">
        <v>64</v>
      </c>
      <c r="V623" t="s">
        <v>113</v>
      </c>
      <c r="W623" t="s">
        <v>351</v>
      </c>
      <c r="X623" t="s">
        <v>64</v>
      </c>
      <c r="Y623" t="s">
        <v>3741</v>
      </c>
      <c r="Z623" t="s">
        <v>99</v>
      </c>
      <c r="AA623" t="s">
        <v>64</v>
      </c>
      <c r="AB623" t="s">
        <v>56</v>
      </c>
      <c r="AC623" t="s">
        <v>64</v>
      </c>
      <c r="AD623" t="s">
        <v>353</v>
      </c>
      <c r="AE623" t="s">
        <v>711</v>
      </c>
      <c r="AF623" t="s">
        <v>399</v>
      </c>
      <c r="AG623" t="s">
        <v>189</v>
      </c>
      <c r="AH623" t="s">
        <v>300</v>
      </c>
      <c r="AI623" t="s">
        <v>70</v>
      </c>
      <c r="AJ623" t="s">
        <v>1435</v>
      </c>
      <c r="AK623" t="s">
        <v>72</v>
      </c>
      <c r="AL623" t="s">
        <v>73</v>
      </c>
      <c r="AM623" t="s">
        <v>226</v>
      </c>
      <c r="AN623" t="s">
        <v>435</v>
      </c>
      <c r="AO623" t="s">
        <v>64</v>
      </c>
      <c r="AP623" t="s">
        <v>209</v>
      </c>
      <c r="AQ623" t="s">
        <v>357</v>
      </c>
      <c r="AR623" t="s">
        <v>97</v>
      </c>
      <c r="AS623" t="s">
        <v>160</v>
      </c>
      <c r="AT623" t="s">
        <v>74</v>
      </c>
      <c r="AU623" t="s">
        <v>130</v>
      </c>
      <c r="AV623" t="s">
        <v>73</v>
      </c>
      <c r="AW623" t="s">
        <v>435</v>
      </c>
      <c r="AX623" t="s">
        <v>950</v>
      </c>
      <c r="AY623" t="s">
        <v>3742</v>
      </c>
    </row>
    <row r="624" spans="1:51" hidden="1" x14ac:dyDescent="0.3">
      <c r="A624" t="s">
        <v>3743</v>
      </c>
      <c r="B624" t="s">
        <v>3744</v>
      </c>
      <c r="C624" s="1" t="str">
        <f t="shared" si="97"/>
        <v>21:0868</v>
      </c>
      <c r="D624" s="1" t="str">
        <f t="shared" si="104"/>
        <v>21:0245</v>
      </c>
      <c r="E624" t="s">
        <v>3745</v>
      </c>
      <c r="F624" t="s">
        <v>3746</v>
      </c>
      <c r="H624">
        <v>76.318952899999999</v>
      </c>
      <c r="I624">
        <v>-101.7815468</v>
      </c>
      <c r="J624" s="1" t="str">
        <f t="shared" si="105"/>
        <v>NGR bulk stream sediment</v>
      </c>
      <c r="K624" s="1" t="str">
        <f t="shared" si="106"/>
        <v>-230 mesh (63 µm) (Bathurst Is., 1996)</v>
      </c>
      <c r="L624">
        <v>39</v>
      </c>
      <c r="M624" t="s">
        <v>1549</v>
      </c>
      <c r="N624">
        <v>623</v>
      </c>
      <c r="O624">
        <v>1</v>
      </c>
      <c r="P624" t="s">
        <v>89</v>
      </c>
      <c r="Q624" t="s">
        <v>56</v>
      </c>
      <c r="R624" t="s">
        <v>174</v>
      </c>
      <c r="S624" t="s">
        <v>229</v>
      </c>
      <c r="T624" t="s">
        <v>258</v>
      </c>
      <c r="U624" t="s">
        <v>64</v>
      </c>
      <c r="V624" t="s">
        <v>271</v>
      </c>
      <c r="W624" t="s">
        <v>190</v>
      </c>
      <c r="X624" t="s">
        <v>64</v>
      </c>
      <c r="Y624" t="s">
        <v>558</v>
      </c>
      <c r="Z624" t="s">
        <v>94</v>
      </c>
      <c r="AA624" t="s">
        <v>64</v>
      </c>
      <c r="AB624" t="s">
        <v>56</v>
      </c>
      <c r="AC624" t="s">
        <v>64</v>
      </c>
      <c r="AD624" t="s">
        <v>1689</v>
      </c>
      <c r="AE624" t="s">
        <v>143</v>
      </c>
      <c r="AF624" t="s">
        <v>1442</v>
      </c>
      <c r="AG624" t="s">
        <v>144</v>
      </c>
      <c r="AH624" t="s">
        <v>580</v>
      </c>
      <c r="AI624" t="s">
        <v>70</v>
      </c>
      <c r="AJ624" t="s">
        <v>1435</v>
      </c>
      <c r="AK624" t="s">
        <v>72</v>
      </c>
      <c r="AL624" t="s">
        <v>73</v>
      </c>
      <c r="AM624" t="s">
        <v>231</v>
      </c>
      <c r="AN624" t="s">
        <v>271</v>
      </c>
      <c r="AO624" t="s">
        <v>64</v>
      </c>
      <c r="AP624" t="s">
        <v>369</v>
      </c>
      <c r="AQ624" t="s">
        <v>69</v>
      </c>
      <c r="AR624" t="s">
        <v>171</v>
      </c>
      <c r="AS624" t="s">
        <v>113</v>
      </c>
      <c r="AT624" t="s">
        <v>153</v>
      </c>
      <c r="AU624" t="s">
        <v>479</v>
      </c>
      <c r="AV624" t="s">
        <v>73</v>
      </c>
      <c r="AW624" t="s">
        <v>271</v>
      </c>
      <c r="AX624" t="s">
        <v>144</v>
      </c>
      <c r="AY624" t="s">
        <v>3747</v>
      </c>
    </row>
    <row r="625" spans="1:51" hidden="1" x14ac:dyDescent="0.3">
      <c r="A625" t="s">
        <v>3748</v>
      </c>
      <c r="B625" t="s">
        <v>3749</v>
      </c>
      <c r="C625" s="1" t="str">
        <f t="shared" si="97"/>
        <v>21:0868</v>
      </c>
      <c r="D625" s="1" t="str">
        <f t="shared" si="104"/>
        <v>21:0245</v>
      </c>
      <c r="E625" t="s">
        <v>3750</v>
      </c>
      <c r="F625" t="s">
        <v>3751</v>
      </c>
      <c r="H625">
        <v>76.316845200000003</v>
      </c>
      <c r="I625">
        <v>-101.6253636</v>
      </c>
      <c r="J625" s="1" t="str">
        <f t="shared" si="105"/>
        <v>NGR bulk stream sediment</v>
      </c>
      <c r="K625" s="1" t="str">
        <f t="shared" si="106"/>
        <v>-230 mesh (63 µm) (Bathurst Is., 1996)</v>
      </c>
      <c r="L625">
        <v>39</v>
      </c>
      <c r="M625" t="s">
        <v>1557</v>
      </c>
      <c r="N625">
        <v>624</v>
      </c>
      <c r="O625">
        <v>1</v>
      </c>
      <c r="P625" t="s">
        <v>89</v>
      </c>
      <c r="Q625" t="s">
        <v>56</v>
      </c>
      <c r="R625" t="s">
        <v>230</v>
      </c>
      <c r="S625" t="s">
        <v>206</v>
      </c>
      <c r="T625" t="s">
        <v>258</v>
      </c>
      <c r="U625" t="s">
        <v>64</v>
      </c>
      <c r="V625" t="s">
        <v>271</v>
      </c>
      <c r="W625" t="s">
        <v>163</v>
      </c>
      <c r="X625" t="s">
        <v>64</v>
      </c>
      <c r="Y625" t="s">
        <v>558</v>
      </c>
      <c r="Z625" t="s">
        <v>63</v>
      </c>
      <c r="AA625" t="s">
        <v>64</v>
      </c>
      <c r="AB625" t="s">
        <v>56</v>
      </c>
      <c r="AC625" t="s">
        <v>64</v>
      </c>
      <c r="AD625" t="s">
        <v>1689</v>
      </c>
      <c r="AE625" t="s">
        <v>143</v>
      </c>
      <c r="AF625" t="s">
        <v>1442</v>
      </c>
      <c r="AG625" t="s">
        <v>144</v>
      </c>
      <c r="AH625" t="s">
        <v>60</v>
      </c>
      <c r="AI625" t="s">
        <v>70</v>
      </c>
      <c r="AJ625" t="s">
        <v>1435</v>
      </c>
      <c r="AK625" t="s">
        <v>72</v>
      </c>
      <c r="AL625" t="s">
        <v>73</v>
      </c>
      <c r="AM625" t="s">
        <v>123</v>
      </c>
      <c r="AN625" t="s">
        <v>258</v>
      </c>
      <c r="AO625" t="s">
        <v>64</v>
      </c>
      <c r="AP625" t="s">
        <v>369</v>
      </c>
      <c r="AQ625" t="s">
        <v>149</v>
      </c>
      <c r="AR625" t="s">
        <v>103</v>
      </c>
      <c r="AS625" t="s">
        <v>254</v>
      </c>
      <c r="AT625" t="s">
        <v>212</v>
      </c>
      <c r="AU625" t="s">
        <v>479</v>
      </c>
      <c r="AV625" t="s">
        <v>73</v>
      </c>
      <c r="AW625" t="s">
        <v>81</v>
      </c>
      <c r="AX625" t="s">
        <v>566</v>
      </c>
      <c r="AY625" t="s">
        <v>1668</v>
      </c>
    </row>
    <row r="626" spans="1:51" hidden="1" x14ac:dyDescent="0.3">
      <c r="A626" t="s">
        <v>3752</v>
      </c>
      <c r="B626" t="s">
        <v>3753</v>
      </c>
      <c r="C626" s="1" t="str">
        <f t="shared" si="97"/>
        <v>21:0868</v>
      </c>
      <c r="D626" s="1" t="str">
        <f t="shared" si="104"/>
        <v>21:0245</v>
      </c>
      <c r="E626" t="s">
        <v>3754</v>
      </c>
      <c r="F626" t="s">
        <v>3755</v>
      </c>
      <c r="H626">
        <v>76.286624599999996</v>
      </c>
      <c r="I626">
        <v>-101.8114999</v>
      </c>
      <c r="J626" s="1" t="str">
        <f t="shared" si="105"/>
        <v>NGR bulk stream sediment</v>
      </c>
      <c r="K626" s="1" t="str">
        <f t="shared" si="106"/>
        <v>-230 mesh (63 µm) (Bathurst Is., 1996)</v>
      </c>
      <c r="L626">
        <v>39</v>
      </c>
      <c r="M626" t="s">
        <v>2184</v>
      </c>
      <c r="N626">
        <v>625</v>
      </c>
      <c r="O626">
        <v>1</v>
      </c>
      <c r="P626" t="s">
        <v>89</v>
      </c>
      <c r="Q626" t="s">
        <v>56</v>
      </c>
      <c r="R626" t="s">
        <v>162</v>
      </c>
      <c r="S626" t="s">
        <v>1908</v>
      </c>
      <c r="T626" t="s">
        <v>73</v>
      </c>
      <c r="U626" t="s">
        <v>64</v>
      </c>
      <c r="V626" t="s">
        <v>69</v>
      </c>
      <c r="W626" t="s">
        <v>92</v>
      </c>
      <c r="X626" t="s">
        <v>91</v>
      </c>
      <c r="Y626" t="s">
        <v>1589</v>
      </c>
      <c r="Z626" t="s">
        <v>63</v>
      </c>
      <c r="AA626" t="s">
        <v>64</v>
      </c>
      <c r="AB626" t="s">
        <v>56</v>
      </c>
      <c r="AC626" t="s">
        <v>64</v>
      </c>
      <c r="AD626" t="s">
        <v>142</v>
      </c>
      <c r="AE626" t="s">
        <v>524</v>
      </c>
      <c r="AF626" t="s">
        <v>436</v>
      </c>
      <c r="AG626" t="s">
        <v>271</v>
      </c>
      <c r="AH626" t="s">
        <v>254</v>
      </c>
      <c r="AI626" t="s">
        <v>70</v>
      </c>
      <c r="AJ626" t="s">
        <v>1435</v>
      </c>
      <c r="AK626" t="s">
        <v>72</v>
      </c>
      <c r="AL626" t="s">
        <v>258</v>
      </c>
      <c r="AM626" t="s">
        <v>826</v>
      </c>
      <c r="AN626" t="s">
        <v>299</v>
      </c>
      <c r="AO626" t="s">
        <v>64</v>
      </c>
      <c r="AP626" t="s">
        <v>257</v>
      </c>
      <c r="AQ626" t="s">
        <v>541</v>
      </c>
      <c r="AR626" t="s">
        <v>209</v>
      </c>
      <c r="AS626" t="s">
        <v>171</v>
      </c>
      <c r="AT626" t="s">
        <v>93</v>
      </c>
      <c r="AU626" t="s">
        <v>130</v>
      </c>
      <c r="AV626" t="s">
        <v>230</v>
      </c>
      <c r="AW626" t="s">
        <v>231</v>
      </c>
      <c r="AX626" t="s">
        <v>245</v>
      </c>
      <c r="AY626" t="s">
        <v>3756</v>
      </c>
    </row>
    <row r="627" spans="1:51" hidden="1" x14ac:dyDescent="0.3">
      <c r="A627" t="s">
        <v>3757</v>
      </c>
      <c r="B627" t="s">
        <v>3758</v>
      </c>
      <c r="C627" s="1" t="str">
        <f t="shared" si="97"/>
        <v>21:0868</v>
      </c>
      <c r="D627" s="1" t="str">
        <f t="shared" si="104"/>
        <v>21:0245</v>
      </c>
      <c r="E627" t="s">
        <v>3759</v>
      </c>
      <c r="F627" t="s">
        <v>3760</v>
      </c>
      <c r="H627">
        <v>76.284516800000006</v>
      </c>
      <c r="I627">
        <v>-102.03557549999999</v>
      </c>
      <c r="J627" s="1" t="str">
        <f t="shared" si="105"/>
        <v>NGR bulk stream sediment</v>
      </c>
      <c r="K627" s="1" t="str">
        <f t="shared" si="106"/>
        <v>-230 mesh (63 µm) (Bathurst Is., 1996)</v>
      </c>
      <c r="L627">
        <v>40</v>
      </c>
      <c r="M627" t="s">
        <v>2082</v>
      </c>
      <c r="N627">
        <v>626</v>
      </c>
      <c r="O627">
        <v>7</v>
      </c>
      <c r="P627" t="s">
        <v>76</v>
      </c>
      <c r="Q627" t="s">
        <v>56</v>
      </c>
      <c r="R627" t="s">
        <v>328</v>
      </c>
      <c r="S627" t="s">
        <v>581</v>
      </c>
      <c r="T627" t="s">
        <v>73</v>
      </c>
      <c r="U627" t="s">
        <v>64</v>
      </c>
      <c r="V627" t="s">
        <v>75</v>
      </c>
      <c r="W627" t="s">
        <v>191</v>
      </c>
      <c r="X627" t="s">
        <v>60</v>
      </c>
      <c r="Y627" t="s">
        <v>3073</v>
      </c>
      <c r="Z627" t="s">
        <v>63</v>
      </c>
      <c r="AA627" t="s">
        <v>64</v>
      </c>
      <c r="AB627" t="s">
        <v>56</v>
      </c>
      <c r="AC627" t="s">
        <v>64</v>
      </c>
      <c r="AD627" t="s">
        <v>793</v>
      </c>
      <c r="AE627" t="s">
        <v>143</v>
      </c>
      <c r="AF627" t="s">
        <v>324</v>
      </c>
      <c r="AG627" t="s">
        <v>230</v>
      </c>
      <c r="AH627" t="s">
        <v>377</v>
      </c>
      <c r="AI627" t="s">
        <v>70</v>
      </c>
      <c r="AJ627" t="s">
        <v>1435</v>
      </c>
      <c r="AK627" t="s">
        <v>72</v>
      </c>
      <c r="AL627" t="s">
        <v>230</v>
      </c>
      <c r="AM627" t="s">
        <v>226</v>
      </c>
      <c r="AN627" t="s">
        <v>125</v>
      </c>
      <c r="AO627" t="s">
        <v>64</v>
      </c>
      <c r="AP627" t="s">
        <v>1746</v>
      </c>
      <c r="AQ627" t="s">
        <v>204</v>
      </c>
      <c r="AR627" t="s">
        <v>170</v>
      </c>
      <c r="AS627" t="s">
        <v>57</v>
      </c>
      <c r="AT627" t="s">
        <v>68</v>
      </c>
      <c r="AU627" t="s">
        <v>258</v>
      </c>
      <c r="AV627" t="s">
        <v>230</v>
      </c>
      <c r="AW627" t="s">
        <v>125</v>
      </c>
      <c r="AX627" t="s">
        <v>479</v>
      </c>
      <c r="AY627" t="s">
        <v>3761</v>
      </c>
    </row>
    <row r="628" spans="1:51" hidden="1" x14ac:dyDescent="0.3">
      <c r="A628" t="s">
        <v>3762</v>
      </c>
      <c r="B628" t="s">
        <v>3763</v>
      </c>
      <c r="C628" s="1" t="str">
        <f t="shared" si="97"/>
        <v>21:0868</v>
      </c>
      <c r="D628" s="1" t="str">
        <f t="shared" si="104"/>
        <v>21:0245</v>
      </c>
      <c r="E628" t="s">
        <v>3764</v>
      </c>
      <c r="F628" t="s">
        <v>3765</v>
      </c>
      <c r="H628">
        <v>76.296603399999995</v>
      </c>
      <c r="I628">
        <v>-101.9423015</v>
      </c>
      <c r="J628" s="1" t="str">
        <f t="shared" si="105"/>
        <v>NGR bulk stream sediment</v>
      </c>
      <c r="K628" s="1" t="str">
        <f t="shared" si="106"/>
        <v>-230 mesh (63 µm) (Bathurst Is., 1996)</v>
      </c>
      <c r="L628">
        <v>40</v>
      </c>
      <c r="M628" t="s">
        <v>1441</v>
      </c>
      <c r="N628">
        <v>627</v>
      </c>
      <c r="O628">
        <v>1</v>
      </c>
      <c r="P628" t="s">
        <v>89</v>
      </c>
      <c r="Q628" t="s">
        <v>56</v>
      </c>
      <c r="R628" t="s">
        <v>131</v>
      </c>
      <c r="S628" t="s">
        <v>404</v>
      </c>
      <c r="T628" t="s">
        <v>73</v>
      </c>
      <c r="U628" t="s">
        <v>64</v>
      </c>
      <c r="V628" t="s">
        <v>99</v>
      </c>
      <c r="W628" t="s">
        <v>188</v>
      </c>
      <c r="X628" t="s">
        <v>60</v>
      </c>
      <c r="Y628" t="s">
        <v>3766</v>
      </c>
      <c r="Z628" t="s">
        <v>113</v>
      </c>
      <c r="AA628" t="s">
        <v>64</v>
      </c>
      <c r="AB628" t="s">
        <v>56</v>
      </c>
      <c r="AC628" t="s">
        <v>64</v>
      </c>
      <c r="AD628" t="s">
        <v>142</v>
      </c>
      <c r="AE628" t="s">
        <v>143</v>
      </c>
      <c r="AF628" t="s">
        <v>221</v>
      </c>
      <c r="AG628" t="s">
        <v>271</v>
      </c>
      <c r="AH628" t="s">
        <v>75</v>
      </c>
      <c r="AI628" t="s">
        <v>70</v>
      </c>
      <c r="AJ628" t="s">
        <v>1435</v>
      </c>
      <c r="AK628" t="s">
        <v>72</v>
      </c>
      <c r="AL628" t="s">
        <v>174</v>
      </c>
      <c r="AM628" t="s">
        <v>150</v>
      </c>
      <c r="AN628" t="s">
        <v>126</v>
      </c>
      <c r="AO628" t="s">
        <v>64</v>
      </c>
      <c r="AP628" t="s">
        <v>961</v>
      </c>
      <c r="AQ628" t="s">
        <v>193</v>
      </c>
      <c r="AR628" t="s">
        <v>209</v>
      </c>
      <c r="AS628" t="s">
        <v>160</v>
      </c>
      <c r="AT628" t="s">
        <v>93</v>
      </c>
      <c r="AU628" t="s">
        <v>271</v>
      </c>
      <c r="AV628" t="s">
        <v>174</v>
      </c>
      <c r="AW628" t="s">
        <v>126</v>
      </c>
      <c r="AX628" t="s">
        <v>417</v>
      </c>
      <c r="AY628" t="s">
        <v>3767</v>
      </c>
    </row>
    <row r="629" spans="1:51" hidden="1" x14ac:dyDescent="0.3">
      <c r="A629" t="s">
        <v>3768</v>
      </c>
      <c r="B629" t="s">
        <v>3769</v>
      </c>
      <c r="C629" s="1" t="str">
        <f t="shared" si="97"/>
        <v>21:0868</v>
      </c>
      <c r="D629" s="1" t="str">
        <f t="shared" si="104"/>
        <v>21:0245</v>
      </c>
      <c r="E629" t="s">
        <v>3759</v>
      </c>
      <c r="F629" t="s">
        <v>3770</v>
      </c>
      <c r="H629">
        <v>76.284516800000006</v>
      </c>
      <c r="I629">
        <v>-102.03557549999999</v>
      </c>
      <c r="J629" s="1" t="str">
        <f t="shared" si="105"/>
        <v>NGR bulk stream sediment</v>
      </c>
      <c r="K629" s="1" t="str">
        <f t="shared" si="106"/>
        <v>-230 mesh (63 µm) (Bathurst Is., 1996)</v>
      </c>
      <c r="L629">
        <v>40</v>
      </c>
      <c r="M629" t="s">
        <v>2102</v>
      </c>
      <c r="N629">
        <v>628</v>
      </c>
      <c r="O629">
        <v>1</v>
      </c>
      <c r="P629" t="s">
        <v>89</v>
      </c>
      <c r="Q629" t="s">
        <v>56</v>
      </c>
      <c r="R629" t="s">
        <v>428</v>
      </c>
      <c r="S629" t="s">
        <v>581</v>
      </c>
      <c r="T629" t="s">
        <v>488</v>
      </c>
      <c r="U629" t="s">
        <v>64</v>
      </c>
      <c r="V629" t="s">
        <v>75</v>
      </c>
      <c r="W629" t="s">
        <v>401</v>
      </c>
      <c r="X629" t="s">
        <v>60</v>
      </c>
      <c r="Y629" t="s">
        <v>1273</v>
      </c>
      <c r="Z629" t="s">
        <v>94</v>
      </c>
      <c r="AA629" t="s">
        <v>64</v>
      </c>
      <c r="AB629" t="s">
        <v>56</v>
      </c>
      <c r="AC629" t="s">
        <v>64</v>
      </c>
      <c r="AD629" t="s">
        <v>793</v>
      </c>
      <c r="AE629" t="s">
        <v>143</v>
      </c>
      <c r="AF629" t="s">
        <v>524</v>
      </c>
      <c r="AG629" t="s">
        <v>174</v>
      </c>
      <c r="AH629" t="s">
        <v>467</v>
      </c>
      <c r="AI629" t="s">
        <v>70</v>
      </c>
      <c r="AJ629" t="s">
        <v>1435</v>
      </c>
      <c r="AK629" t="s">
        <v>72</v>
      </c>
      <c r="AL629" t="s">
        <v>174</v>
      </c>
      <c r="AM629" t="s">
        <v>555</v>
      </c>
      <c r="AN629" t="s">
        <v>125</v>
      </c>
      <c r="AO629" t="s">
        <v>64</v>
      </c>
      <c r="AP629" t="s">
        <v>1778</v>
      </c>
      <c r="AQ629" t="s">
        <v>80</v>
      </c>
      <c r="AR629" t="s">
        <v>79</v>
      </c>
      <c r="AS629" t="s">
        <v>336</v>
      </c>
      <c r="AT629" t="s">
        <v>68</v>
      </c>
      <c r="AU629" t="s">
        <v>258</v>
      </c>
      <c r="AV629" t="s">
        <v>152</v>
      </c>
      <c r="AW629" t="s">
        <v>125</v>
      </c>
      <c r="AX629" t="s">
        <v>479</v>
      </c>
      <c r="AY629" t="s">
        <v>812</v>
      </c>
    </row>
    <row r="630" spans="1:51" hidden="1" x14ac:dyDescent="0.3">
      <c r="A630" t="s">
        <v>3771</v>
      </c>
      <c r="B630" t="s">
        <v>3772</v>
      </c>
      <c r="C630" s="1" t="str">
        <f t="shared" si="97"/>
        <v>21:0868</v>
      </c>
      <c r="D630" s="1" t="str">
        <f t="shared" si="104"/>
        <v>21:0245</v>
      </c>
      <c r="E630" t="s">
        <v>3759</v>
      </c>
      <c r="F630" t="s">
        <v>3773</v>
      </c>
      <c r="H630">
        <v>76.284516800000006</v>
      </c>
      <c r="I630">
        <v>-102.03557549999999</v>
      </c>
      <c r="J630" s="1" t="str">
        <f t="shared" si="105"/>
        <v>NGR bulk stream sediment</v>
      </c>
      <c r="K630" s="1" t="str">
        <f t="shared" si="106"/>
        <v>-230 mesh (63 µm) (Bathurst Is., 1996)</v>
      </c>
      <c r="L630">
        <v>40</v>
      </c>
      <c r="M630" t="s">
        <v>2108</v>
      </c>
      <c r="N630">
        <v>629</v>
      </c>
      <c r="O630">
        <v>1</v>
      </c>
      <c r="P630" t="s">
        <v>89</v>
      </c>
      <c r="Q630" t="s">
        <v>56</v>
      </c>
      <c r="R630" t="s">
        <v>100</v>
      </c>
      <c r="S630" t="s">
        <v>437</v>
      </c>
      <c r="T630" t="s">
        <v>488</v>
      </c>
      <c r="U630" t="s">
        <v>64</v>
      </c>
      <c r="V630" t="s">
        <v>150</v>
      </c>
      <c r="W630" t="s">
        <v>241</v>
      </c>
      <c r="X630" t="s">
        <v>60</v>
      </c>
      <c r="Y630" t="s">
        <v>3607</v>
      </c>
      <c r="Z630" t="s">
        <v>94</v>
      </c>
      <c r="AA630" t="s">
        <v>64</v>
      </c>
      <c r="AB630" t="s">
        <v>56</v>
      </c>
      <c r="AC630" t="s">
        <v>64</v>
      </c>
      <c r="AD630" t="s">
        <v>142</v>
      </c>
      <c r="AE630" t="s">
        <v>143</v>
      </c>
      <c r="AF630" t="s">
        <v>210</v>
      </c>
      <c r="AG630" t="s">
        <v>230</v>
      </c>
      <c r="AH630" t="s">
        <v>98</v>
      </c>
      <c r="AI630" t="s">
        <v>70</v>
      </c>
      <c r="AJ630" t="s">
        <v>1435</v>
      </c>
      <c r="AK630" t="s">
        <v>72</v>
      </c>
      <c r="AL630" t="s">
        <v>152</v>
      </c>
      <c r="AM630" t="s">
        <v>434</v>
      </c>
      <c r="AN630" t="s">
        <v>225</v>
      </c>
      <c r="AO630" t="s">
        <v>64</v>
      </c>
      <c r="AP630" t="s">
        <v>503</v>
      </c>
      <c r="AQ630" t="s">
        <v>124</v>
      </c>
      <c r="AR630" t="s">
        <v>59</v>
      </c>
      <c r="AS630" t="s">
        <v>336</v>
      </c>
      <c r="AT630" t="s">
        <v>123</v>
      </c>
      <c r="AU630" t="s">
        <v>174</v>
      </c>
      <c r="AV630" t="s">
        <v>73</v>
      </c>
      <c r="AW630" t="s">
        <v>60</v>
      </c>
      <c r="AX630" t="s">
        <v>568</v>
      </c>
      <c r="AY630" t="s">
        <v>2506</v>
      </c>
    </row>
    <row r="631" spans="1:51" hidden="1" x14ac:dyDescent="0.3">
      <c r="A631" t="s">
        <v>3774</v>
      </c>
      <c r="B631" t="s">
        <v>3775</v>
      </c>
      <c r="C631" s="1" t="str">
        <f t="shared" si="97"/>
        <v>21:0868</v>
      </c>
      <c r="D631" s="1" t="str">
        <f t="shared" si="104"/>
        <v>21:0245</v>
      </c>
      <c r="E631" t="s">
        <v>3776</v>
      </c>
      <c r="F631" t="s">
        <v>3777</v>
      </c>
      <c r="H631">
        <v>76.228165300000001</v>
      </c>
      <c r="I631">
        <v>-102.0669394</v>
      </c>
      <c r="J631" s="1" t="str">
        <f t="shared" si="105"/>
        <v>NGR bulk stream sediment</v>
      </c>
      <c r="K631" s="1" t="str">
        <f t="shared" si="106"/>
        <v>-230 mesh (63 µm) (Bathurst Is., 1996)</v>
      </c>
      <c r="L631">
        <v>40</v>
      </c>
      <c r="M631" t="s">
        <v>1454</v>
      </c>
      <c r="N631">
        <v>630</v>
      </c>
      <c r="O631">
        <v>1</v>
      </c>
      <c r="P631" t="s">
        <v>89</v>
      </c>
      <c r="Q631" t="s">
        <v>56</v>
      </c>
      <c r="R631" t="s">
        <v>176</v>
      </c>
      <c r="S631" t="s">
        <v>581</v>
      </c>
      <c r="T631" t="s">
        <v>126</v>
      </c>
      <c r="U631" t="s">
        <v>64</v>
      </c>
      <c r="V631" t="s">
        <v>76</v>
      </c>
      <c r="W631" t="s">
        <v>204</v>
      </c>
      <c r="X631" t="s">
        <v>271</v>
      </c>
      <c r="Y631" t="s">
        <v>630</v>
      </c>
      <c r="Z631" t="s">
        <v>113</v>
      </c>
      <c r="AA631" t="s">
        <v>64</v>
      </c>
      <c r="AB631" t="s">
        <v>56</v>
      </c>
      <c r="AC631" t="s">
        <v>64</v>
      </c>
      <c r="AD631" t="s">
        <v>402</v>
      </c>
      <c r="AE631" t="s">
        <v>143</v>
      </c>
      <c r="AF631" t="s">
        <v>124</v>
      </c>
      <c r="AG631" t="s">
        <v>479</v>
      </c>
      <c r="AH631" t="s">
        <v>251</v>
      </c>
      <c r="AI631" t="s">
        <v>70</v>
      </c>
      <c r="AJ631" t="s">
        <v>1435</v>
      </c>
      <c r="AK631" t="s">
        <v>72</v>
      </c>
      <c r="AL631" t="s">
        <v>152</v>
      </c>
      <c r="AM631" t="s">
        <v>100</v>
      </c>
      <c r="AN631" t="s">
        <v>189</v>
      </c>
      <c r="AO631" t="s">
        <v>64</v>
      </c>
      <c r="AP631" t="s">
        <v>298</v>
      </c>
      <c r="AQ631" t="s">
        <v>160</v>
      </c>
      <c r="AR631" t="s">
        <v>114</v>
      </c>
      <c r="AS631" t="s">
        <v>149</v>
      </c>
      <c r="AT631" t="s">
        <v>91</v>
      </c>
      <c r="AU631" t="s">
        <v>230</v>
      </c>
      <c r="AV631" t="s">
        <v>73</v>
      </c>
      <c r="AW631" t="s">
        <v>212</v>
      </c>
      <c r="AX631" t="s">
        <v>558</v>
      </c>
      <c r="AY631" t="s">
        <v>3778</v>
      </c>
    </row>
    <row r="632" spans="1:51" hidden="1" x14ac:dyDescent="0.3">
      <c r="A632" t="s">
        <v>3779</v>
      </c>
      <c r="B632" t="s">
        <v>3780</v>
      </c>
      <c r="C632" s="1" t="str">
        <f t="shared" si="97"/>
        <v>21:0868</v>
      </c>
      <c r="D632" s="1" t="str">
        <f t="shared" si="104"/>
        <v>21:0245</v>
      </c>
      <c r="E632" t="s">
        <v>3781</v>
      </c>
      <c r="F632" t="s">
        <v>3782</v>
      </c>
      <c r="H632">
        <v>76.233585899999994</v>
      </c>
      <c r="I632">
        <v>-101.903188</v>
      </c>
      <c r="J632" s="1" t="str">
        <f t="shared" si="105"/>
        <v>NGR bulk stream sediment</v>
      </c>
      <c r="K632" s="1" t="str">
        <f t="shared" si="106"/>
        <v>-230 mesh (63 µm) (Bathurst Is., 1996)</v>
      </c>
      <c r="L632">
        <v>40</v>
      </c>
      <c r="M632" t="s">
        <v>1460</v>
      </c>
      <c r="N632">
        <v>631</v>
      </c>
      <c r="O632">
        <v>1</v>
      </c>
      <c r="P632" t="s">
        <v>76</v>
      </c>
      <c r="Q632" t="s">
        <v>56</v>
      </c>
      <c r="R632" t="s">
        <v>147</v>
      </c>
      <c r="S632" t="s">
        <v>1107</v>
      </c>
      <c r="T632" t="s">
        <v>60</v>
      </c>
      <c r="U632" t="s">
        <v>64</v>
      </c>
      <c r="V632" t="s">
        <v>113</v>
      </c>
      <c r="W632" t="s">
        <v>79</v>
      </c>
      <c r="X632" t="s">
        <v>60</v>
      </c>
      <c r="Y632" t="s">
        <v>465</v>
      </c>
      <c r="Z632" t="s">
        <v>113</v>
      </c>
      <c r="AA632" t="s">
        <v>64</v>
      </c>
      <c r="AB632" t="s">
        <v>56</v>
      </c>
      <c r="AC632" t="s">
        <v>64</v>
      </c>
      <c r="AD632" t="s">
        <v>459</v>
      </c>
      <c r="AE632" t="s">
        <v>143</v>
      </c>
      <c r="AF632" t="s">
        <v>848</v>
      </c>
      <c r="AG632" t="s">
        <v>479</v>
      </c>
      <c r="AH632" t="s">
        <v>434</v>
      </c>
      <c r="AI632" t="s">
        <v>70</v>
      </c>
      <c r="AJ632" t="s">
        <v>1435</v>
      </c>
      <c r="AK632" t="s">
        <v>72</v>
      </c>
      <c r="AL632" t="s">
        <v>152</v>
      </c>
      <c r="AM632" t="s">
        <v>555</v>
      </c>
      <c r="AN632" t="s">
        <v>225</v>
      </c>
      <c r="AO632" t="s">
        <v>64</v>
      </c>
      <c r="AP632" t="s">
        <v>370</v>
      </c>
      <c r="AQ632" t="s">
        <v>382</v>
      </c>
      <c r="AR632" t="s">
        <v>223</v>
      </c>
      <c r="AS632" t="s">
        <v>160</v>
      </c>
      <c r="AT632" t="s">
        <v>93</v>
      </c>
      <c r="AU632" t="s">
        <v>258</v>
      </c>
      <c r="AV632" t="s">
        <v>73</v>
      </c>
      <c r="AW632" t="s">
        <v>435</v>
      </c>
      <c r="AX632" t="s">
        <v>371</v>
      </c>
      <c r="AY632" t="s">
        <v>3783</v>
      </c>
    </row>
    <row r="633" spans="1:51" hidden="1" x14ac:dyDescent="0.3">
      <c r="A633" t="s">
        <v>3784</v>
      </c>
      <c r="B633" t="s">
        <v>3785</v>
      </c>
      <c r="C633" s="1" t="str">
        <f t="shared" si="97"/>
        <v>21:0868</v>
      </c>
      <c r="D633" s="1" t="str">
        <f t="shared" si="104"/>
        <v>21:0245</v>
      </c>
      <c r="E633" t="s">
        <v>3786</v>
      </c>
      <c r="F633" t="s">
        <v>3787</v>
      </c>
      <c r="H633">
        <v>76.1647897</v>
      </c>
      <c r="I633">
        <v>-101.73199820000001</v>
      </c>
      <c r="J633" s="1" t="str">
        <f t="shared" si="105"/>
        <v>NGR bulk stream sediment</v>
      </c>
      <c r="K633" s="1" t="str">
        <f t="shared" si="106"/>
        <v>-230 mesh (63 µm) (Bathurst Is., 1996)</v>
      </c>
      <c r="L633">
        <v>40</v>
      </c>
      <c r="M633" t="s">
        <v>1466</v>
      </c>
      <c r="N633">
        <v>632</v>
      </c>
      <c r="O633">
        <v>1</v>
      </c>
      <c r="P633" t="s">
        <v>89</v>
      </c>
      <c r="Q633" t="s">
        <v>56</v>
      </c>
      <c r="R633" t="s">
        <v>271</v>
      </c>
      <c r="S633" t="s">
        <v>650</v>
      </c>
      <c r="T633" t="s">
        <v>212</v>
      </c>
      <c r="U633" t="s">
        <v>64</v>
      </c>
      <c r="V633" t="s">
        <v>91</v>
      </c>
      <c r="W633" t="s">
        <v>57</v>
      </c>
      <c r="X633" t="s">
        <v>64</v>
      </c>
      <c r="Y633" t="s">
        <v>696</v>
      </c>
      <c r="Z633" t="s">
        <v>118</v>
      </c>
      <c r="AA633" t="s">
        <v>64</v>
      </c>
      <c r="AB633" t="s">
        <v>56</v>
      </c>
      <c r="AC633" t="s">
        <v>271</v>
      </c>
      <c r="AD633" t="s">
        <v>793</v>
      </c>
      <c r="AE633" t="s">
        <v>143</v>
      </c>
      <c r="AF633" t="s">
        <v>78</v>
      </c>
      <c r="AG633" t="s">
        <v>167</v>
      </c>
      <c r="AH633" t="s">
        <v>145</v>
      </c>
      <c r="AI633" t="s">
        <v>70</v>
      </c>
      <c r="AJ633" t="s">
        <v>1435</v>
      </c>
      <c r="AK633" t="s">
        <v>72</v>
      </c>
      <c r="AL633" t="s">
        <v>73</v>
      </c>
      <c r="AM633" t="s">
        <v>218</v>
      </c>
      <c r="AN633" t="s">
        <v>130</v>
      </c>
      <c r="AO633" t="s">
        <v>64</v>
      </c>
      <c r="AP633" t="s">
        <v>369</v>
      </c>
      <c r="AQ633" t="s">
        <v>171</v>
      </c>
      <c r="AR633" t="s">
        <v>193</v>
      </c>
      <c r="AS633" t="s">
        <v>69</v>
      </c>
      <c r="AT633" t="s">
        <v>231</v>
      </c>
      <c r="AU633" t="s">
        <v>152</v>
      </c>
      <c r="AV633" t="s">
        <v>73</v>
      </c>
      <c r="AW633" t="s">
        <v>153</v>
      </c>
      <c r="AX633" t="s">
        <v>967</v>
      </c>
      <c r="AY633" t="s">
        <v>2840</v>
      </c>
    </row>
    <row r="634" spans="1:51" hidden="1" x14ac:dyDescent="0.3">
      <c r="A634" t="s">
        <v>3788</v>
      </c>
      <c r="B634" t="s">
        <v>3789</v>
      </c>
      <c r="C634" s="1" t="str">
        <f t="shared" si="97"/>
        <v>21:0868</v>
      </c>
      <c r="D634" s="1" t="str">
        <f t="shared" si="104"/>
        <v>21:0245</v>
      </c>
      <c r="E634" t="s">
        <v>3790</v>
      </c>
      <c r="F634" t="s">
        <v>3791</v>
      </c>
      <c r="H634">
        <v>76.134760499999999</v>
      </c>
      <c r="I634">
        <v>-101.7201683</v>
      </c>
      <c r="J634" s="1" t="str">
        <f t="shared" si="105"/>
        <v>NGR bulk stream sediment</v>
      </c>
      <c r="K634" s="1" t="str">
        <f t="shared" si="106"/>
        <v>-230 mesh (63 µm) (Bathurst Is., 1996)</v>
      </c>
      <c r="L634">
        <v>40</v>
      </c>
      <c r="M634" t="s">
        <v>1485</v>
      </c>
      <c r="N634">
        <v>633</v>
      </c>
      <c r="O634">
        <v>1</v>
      </c>
      <c r="P634" t="s">
        <v>89</v>
      </c>
      <c r="Q634" t="s">
        <v>56</v>
      </c>
      <c r="R634" t="s">
        <v>580</v>
      </c>
      <c r="S634" t="s">
        <v>685</v>
      </c>
      <c r="T634" t="s">
        <v>60</v>
      </c>
      <c r="U634" t="s">
        <v>64</v>
      </c>
      <c r="V634" t="s">
        <v>118</v>
      </c>
      <c r="W634" t="s">
        <v>399</v>
      </c>
      <c r="X634" t="s">
        <v>64</v>
      </c>
      <c r="Y634" t="s">
        <v>1643</v>
      </c>
      <c r="Z634" t="s">
        <v>185</v>
      </c>
      <c r="AA634" t="s">
        <v>64</v>
      </c>
      <c r="AB634" t="s">
        <v>56</v>
      </c>
      <c r="AC634" t="s">
        <v>64</v>
      </c>
      <c r="AD634" t="s">
        <v>793</v>
      </c>
      <c r="AE634" t="s">
        <v>143</v>
      </c>
      <c r="AF634" t="s">
        <v>57</v>
      </c>
      <c r="AG634" t="s">
        <v>479</v>
      </c>
      <c r="AH634" t="s">
        <v>256</v>
      </c>
      <c r="AI634" t="s">
        <v>70</v>
      </c>
      <c r="AJ634" t="s">
        <v>1435</v>
      </c>
      <c r="AK634" t="s">
        <v>72</v>
      </c>
      <c r="AL634" t="s">
        <v>73</v>
      </c>
      <c r="AM634" t="s">
        <v>194</v>
      </c>
      <c r="AN634" t="s">
        <v>106</v>
      </c>
      <c r="AO634" t="s">
        <v>64</v>
      </c>
      <c r="AP634" t="s">
        <v>369</v>
      </c>
      <c r="AQ634" t="s">
        <v>171</v>
      </c>
      <c r="AR634" t="s">
        <v>172</v>
      </c>
      <c r="AS634" t="s">
        <v>99</v>
      </c>
      <c r="AT634" t="s">
        <v>299</v>
      </c>
      <c r="AU634" t="s">
        <v>152</v>
      </c>
      <c r="AV634" t="s">
        <v>73</v>
      </c>
      <c r="AW634" t="s">
        <v>327</v>
      </c>
      <c r="AX634" t="s">
        <v>177</v>
      </c>
      <c r="AY634" t="s">
        <v>3792</v>
      </c>
    </row>
    <row r="635" spans="1:51" hidden="1" x14ac:dyDescent="0.3">
      <c r="A635" t="s">
        <v>3793</v>
      </c>
      <c r="B635" t="s">
        <v>3794</v>
      </c>
      <c r="C635" s="1" t="str">
        <f t="shared" si="97"/>
        <v>21:0868</v>
      </c>
      <c r="D635" s="1" t="str">
        <f t="shared" si="104"/>
        <v>21:0245</v>
      </c>
      <c r="E635" t="s">
        <v>3795</v>
      </c>
      <c r="F635" t="s">
        <v>3796</v>
      </c>
      <c r="H635">
        <v>76.105406700000003</v>
      </c>
      <c r="I635">
        <v>-101.5193941</v>
      </c>
      <c r="J635" s="1" t="str">
        <f t="shared" si="105"/>
        <v>NGR bulk stream sediment</v>
      </c>
      <c r="K635" s="1" t="str">
        <f t="shared" si="106"/>
        <v>-230 mesh (63 µm) (Bathurst Is., 1996)</v>
      </c>
      <c r="L635">
        <v>40</v>
      </c>
      <c r="M635" t="s">
        <v>1492</v>
      </c>
      <c r="N635">
        <v>634</v>
      </c>
      <c r="O635">
        <v>1</v>
      </c>
      <c r="P635" t="s">
        <v>89</v>
      </c>
      <c r="Q635" t="s">
        <v>56</v>
      </c>
      <c r="R635" t="s">
        <v>258</v>
      </c>
      <c r="S635" t="s">
        <v>934</v>
      </c>
      <c r="T635" t="s">
        <v>106</v>
      </c>
      <c r="U635" t="s">
        <v>64</v>
      </c>
      <c r="V635" t="s">
        <v>91</v>
      </c>
      <c r="W635" t="s">
        <v>357</v>
      </c>
      <c r="X635" t="s">
        <v>64</v>
      </c>
      <c r="Y635" t="s">
        <v>477</v>
      </c>
      <c r="Z635" t="s">
        <v>113</v>
      </c>
      <c r="AA635" t="s">
        <v>64</v>
      </c>
      <c r="AB635" t="s">
        <v>56</v>
      </c>
      <c r="AC635" t="s">
        <v>64</v>
      </c>
      <c r="AD635" t="s">
        <v>142</v>
      </c>
      <c r="AE635" t="s">
        <v>143</v>
      </c>
      <c r="AF635" t="s">
        <v>149</v>
      </c>
      <c r="AG635" t="s">
        <v>167</v>
      </c>
      <c r="AH635" t="s">
        <v>145</v>
      </c>
      <c r="AI635" t="s">
        <v>70</v>
      </c>
      <c r="AJ635" t="s">
        <v>1435</v>
      </c>
      <c r="AK635" t="s">
        <v>72</v>
      </c>
      <c r="AL635" t="s">
        <v>73</v>
      </c>
      <c r="AM635" t="s">
        <v>242</v>
      </c>
      <c r="AN635" t="s">
        <v>488</v>
      </c>
      <c r="AO635" t="s">
        <v>64</v>
      </c>
      <c r="AP635" t="s">
        <v>369</v>
      </c>
      <c r="AQ635" t="s">
        <v>336</v>
      </c>
      <c r="AR635" t="s">
        <v>311</v>
      </c>
      <c r="AS635" t="s">
        <v>254</v>
      </c>
      <c r="AT635" t="s">
        <v>225</v>
      </c>
      <c r="AU635" t="s">
        <v>175</v>
      </c>
      <c r="AV635" t="s">
        <v>73</v>
      </c>
      <c r="AW635" t="s">
        <v>189</v>
      </c>
      <c r="AX635" t="s">
        <v>205</v>
      </c>
      <c r="AY635" t="s">
        <v>3797</v>
      </c>
    </row>
    <row r="636" spans="1:51" hidden="1" x14ac:dyDescent="0.3">
      <c r="A636" t="s">
        <v>3798</v>
      </c>
      <c r="B636" t="s">
        <v>3799</v>
      </c>
      <c r="C636" s="1" t="str">
        <f t="shared" si="97"/>
        <v>21:0868</v>
      </c>
      <c r="D636" s="1" t="str">
        <f t="shared" si="104"/>
        <v>21:0245</v>
      </c>
      <c r="E636" t="s">
        <v>3800</v>
      </c>
      <c r="F636" t="s">
        <v>3801</v>
      </c>
      <c r="H636">
        <v>76.068873699999997</v>
      </c>
      <c r="I636">
        <v>-101.57540590000001</v>
      </c>
      <c r="J636" s="1" t="str">
        <f t="shared" si="105"/>
        <v>NGR bulk stream sediment</v>
      </c>
      <c r="K636" s="1" t="str">
        <f t="shared" si="106"/>
        <v>-230 mesh (63 µm) (Bathurst Is., 1996)</v>
      </c>
      <c r="L636">
        <v>40</v>
      </c>
      <c r="M636" t="s">
        <v>1498</v>
      </c>
      <c r="N636">
        <v>635</v>
      </c>
      <c r="O636">
        <v>1</v>
      </c>
      <c r="P636" t="s">
        <v>89</v>
      </c>
      <c r="Q636" t="s">
        <v>56</v>
      </c>
      <c r="R636" t="s">
        <v>145</v>
      </c>
      <c r="S636" t="s">
        <v>685</v>
      </c>
      <c r="T636" t="s">
        <v>153</v>
      </c>
      <c r="U636" t="s">
        <v>64</v>
      </c>
      <c r="V636" t="s">
        <v>113</v>
      </c>
      <c r="W636" t="s">
        <v>244</v>
      </c>
      <c r="X636" t="s">
        <v>64</v>
      </c>
      <c r="Y636" t="s">
        <v>840</v>
      </c>
      <c r="Z636" t="s">
        <v>150</v>
      </c>
      <c r="AA636" t="s">
        <v>64</v>
      </c>
      <c r="AB636" t="s">
        <v>56</v>
      </c>
      <c r="AC636" t="s">
        <v>64</v>
      </c>
      <c r="AD636" t="s">
        <v>793</v>
      </c>
      <c r="AE636" t="s">
        <v>143</v>
      </c>
      <c r="AF636" t="s">
        <v>103</v>
      </c>
      <c r="AG636" t="s">
        <v>479</v>
      </c>
      <c r="AH636" t="s">
        <v>100</v>
      </c>
      <c r="AI636" t="s">
        <v>70</v>
      </c>
      <c r="AJ636" t="s">
        <v>1435</v>
      </c>
      <c r="AK636" t="s">
        <v>72</v>
      </c>
      <c r="AL636" t="s">
        <v>73</v>
      </c>
      <c r="AM636" t="s">
        <v>446</v>
      </c>
      <c r="AN636" t="s">
        <v>225</v>
      </c>
      <c r="AO636" t="s">
        <v>64</v>
      </c>
      <c r="AP636" t="s">
        <v>79</v>
      </c>
      <c r="AQ636" t="s">
        <v>357</v>
      </c>
      <c r="AR636" t="s">
        <v>104</v>
      </c>
      <c r="AS636" t="s">
        <v>190</v>
      </c>
      <c r="AT636" t="s">
        <v>145</v>
      </c>
      <c r="AU636" t="s">
        <v>230</v>
      </c>
      <c r="AV636" t="s">
        <v>175</v>
      </c>
      <c r="AW636" t="s">
        <v>225</v>
      </c>
      <c r="AX636" t="s">
        <v>950</v>
      </c>
      <c r="AY636" t="s">
        <v>3761</v>
      </c>
    </row>
    <row r="637" spans="1:51" hidden="1" x14ac:dyDescent="0.3">
      <c r="A637" t="s">
        <v>3802</v>
      </c>
      <c r="B637" t="s">
        <v>3803</v>
      </c>
      <c r="C637" s="1" t="str">
        <f t="shared" si="97"/>
        <v>21:0868</v>
      </c>
      <c r="D637" s="1" t="str">
        <f t="shared" si="104"/>
        <v>21:0245</v>
      </c>
      <c r="E637" t="s">
        <v>3804</v>
      </c>
      <c r="F637" t="s">
        <v>3805</v>
      </c>
      <c r="H637">
        <v>76.098198199999999</v>
      </c>
      <c r="I637">
        <v>-101.6285405</v>
      </c>
      <c r="J637" s="1" t="str">
        <f t="shared" si="105"/>
        <v>NGR bulk stream sediment</v>
      </c>
      <c r="K637" s="1" t="str">
        <f t="shared" si="106"/>
        <v>-230 mesh (63 µm) (Bathurst Is., 1996)</v>
      </c>
      <c r="L637">
        <v>40</v>
      </c>
      <c r="M637" t="s">
        <v>1504</v>
      </c>
      <c r="N637">
        <v>636</v>
      </c>
      <c r="O637">
        <v>1</v>
      </c>
      <c r="P637" t="s">
        <v>60</v>
      </c>
      <c r="Q637" t="s">
        <v>56</v>
      </c>
      <c r="R637" t="s">
        <v>60</v>
      </c>
      <c r="S637" t="s">
        <v>1159</v>
      </c>
      <c r="T637" t="s">
        <v>76</v>
      </c>
      <c r="U637" t="s">
        <v>64</v>
      </c>
      <c r="V637" t="s">
        <v>94</v>
      </c>
      <c r="W637" t="s">
        <v>311</v>
      </c>
      <c r="X637" t="s">
        <v>60</v>
      </c>
      <c r="Y637" t="s">
        <v>871</v>
      </c>
      <c r="Z637" t="s">
        <v>113</v>
      </c>
      <c r="AA637" t="s">
        <v>64</v>
      </c>
      <c r="AB637" t="s">
        <v>56</v>
      </c>
      <c r="AC637" t="s">
        <v>64</v>
      </c>
      <c r="AD637" t="s">
        <v>817</v>
      </c>
      <c r="AE637" t="s">
        <v>143</v>
      </c>
      <c r="AF637" t="s">
        <v>393</v>
      </c>
      <c r="AG637" t="s">
        <v>144</v>
      </c>
      <c r="AH637" t="s">
        <v>328</v>
      </c>
      <c r="AI637" t="s">
        <v>70</v>
      </c>
      <c r="AJ637" t="s">
        <v>1435</v>
      </c>
      <c r="AK637" t="s">
        <v>72</v>
      </c>
      <c r="AL637" t="s">
        <v>175</v>
      </c>
      <c r="AM637" t="s">
        <v>282</v>
      </c>
      <c r="AN637" t="s">
        <v>488</v>
      </c>
      <c r="AO637" t="s">
        <v>64</v>
      </c>
      <c r="AP637" t="s">
        <v>369</v>
      </c>
      <c r="AQ637" t="s">
        <v>80</v>
      </c>
      <c r="AR637" t="s">
        <v>298</v>
      </c>
      <c r="AS637" t="s">
        <v>55</v>
      </c>
      <c r="AT637" t="s">
        <v>68</v>
      </c>
      <c r="AU637" t="s">
        <v>174</v>
      </c>
      <c r="AV637" t="s">
        <v>73</v>
      </c>
      <c r="AW637" t="s">
        <v>60</v>
      </c>
      <c r="AX637" t="s">
        <v>479</v>
      </c>
      <c r="AY637" t="s">
        <v>3806</v>
      </c>
    </row>
    <row r="638" spans="1:51" hidden="1" x14ac:dyDescent="0.3">
      <c r="A638" t="s">
        <v>3807</v>
      </c>
      <c r="B638" t="s">
        <v>3808</v>
      </c>
      <c r="C638" s="1" t="str">
        <f t="shared" si="97"/>
        <v>21:0868</v>
      </c>
      <c r="D638" s="1" t="str">
        <f>HYPERLINK("http://geochem.nrcan.gc.ca/cdogs/content/svy/svy_e.htm", "")</f>
        <v/>
      </c>
      <c r="G638" s="1" t="str">
        <f>HYPERLINK("http://geochem.nrcan.gc.ca/cdogs/content/cr_/cr_00311_e.htm", "311")</f>
        <v>311</v>
      </c>
      <c r="J638" t="s">
        <v>1529</v>
      </c>
      <c r="K638" t="s">
        <v>1530</v>
      </c>
      <c r="L638">
        <v>40</v>
      </c>
      <c r="M638" t="s">
        <v>1531</v>
      </c>
      <c r="N638">
        <v>637</v>
      </c>
      <c r="O638">
        <v>8</v>
      </c>
      <c r="P638" t="s">
        <v>89</v>
      </c>
      <c r="Q638" t="s">
        <v>56</v>
      </c>
      <c r="R638" t="s">
        <v>124</v>
      </c>
      <c r="S638" t="s">
        <v>581</v>
      </c>
      <c r="T638" t="s">
        <v>75</v>
      </c>
      <c r="U638" t="s">
        <v>64</v>
      </c>
      <c r="V638" t="s">
        <v>99</v>
      </c>
      <c r="W638" t="s">
        <v>624</v>
      </c>
      <c r="X638" t="s">
        <v>150</v>
      </c>
      <c r="Y638" t="s">
        <v>147</v>
      </c>
      <c r="Z638" t="s">
        <v>185</v>
      </c>
      <c r="AA638" t="s">
        <v>64</v>
      </c>
      <c r="AB638" t="s">
        <v>56</v>
      </c>
      <c r="AC638" t="s">
        <v>64</v>
      </c>
      <c r="AD638" t="s">
        <v>1990</v>
      </c>
      <c r="AE638" t="s">
        <v>143</v>
      </c>
      <c r="AF638" t="s">
        <v>694</v>
      </c>
      <c r="AG638" t="s">
        <v>271</v>
      </c>
      <c r="AH638" t="s">
        <v>99</v>
      </c>
      <c r="AI638" t="s">
        <v>70</v>
      </c>
      <c r="AJ638" t="s">
        <v>622</v>
      </c>
      <c r="AK638" t="s">
        <v>72</v>
      </c>
      <c r="AL638" t="s">
        <v>81</v>
      </c>
      <c r="AM638" t="s">
        <v>190</v>
      </c>
      <c r="AN638" t="s">
        <v>307</v>
      </c>
      <c r="AO638" t="s">
        <v>118</v>
      </c>
      <c r="AP638" t="s">
        <v>1448</v>
      </c>
      <c r="AQ638" t="s">
        <v>298</v>
      </c>
      <c r="AR638" t="s">
        <v>436</v>
      </c>
      <c r="AS638" t="s">
        <v>288</v>
      </c>
      <c r="AT638" t="s">
        <v>94</v>
      </c>
      <c r="AU638" t="s">
        <v>81</v>
      </c>
      <c r="AV638" t="s">
        <v>73</v>
      </c>
      <c r="AW638" t="s">
        <v>68</v>
      </c>
      <c r="AX638" t="s">
        <v>508</v>
      </c>
      <c r="AY638" t="s">
        <v>3809</v>
      </c>
    </row>
    <row r="639" spans="1:51" hidden="1" x14ac:dyDescent="0.3">
      <c r="A639" t="s">
        <v>3810</v>
      </c>
      <c r="B639" t="s">
        <v>3811</v>
      </c>
      <c r="C639" s="1" t="str">
        <f t="shared" si="97"/>
        <v>21:0868</v>
      </c>
      <c r="D639" s="1" t="str">
        <f t="shared" ref="D639:D648" si="107">HYPERLINK("http://geochem.nrcan.gc.ca/cdogs/content/svy/svy210245_e.htm", "21:0245")</f>
        <v>21:0245</v>
      </c>
      <c r="E639" t="s">
        <v>3812</v>
      </c>
      <c r="F639" t="s">
        <v>3813</v>
      </c>
      <c r="H639">
        <v>76.113026599999998</v>
      </c>
      <c r="I639">
        <v>-101.82797239999999</v>
      </c>
      <c r="J639" s="1" t="str">
        <f t="shared" ref="J639:J648" si="108">HYPERLINK("http://geochem.nrcan.gc.ca/cdogs/content/kwd/kwd020030_e.htm", "NGR bulk stream sediment")</f>
        <v>NGR bulk stream sediment</v>
      </c>
      <c r="K639" s="1" t="str">
        <f t="shared" ref="K639:K648" si="109">HYPERLINK("http://geochem.nrcan.gc.ca/cdogs/content/kwd/kwd080098_e.htm", "-230 mesh (63 µm) (Bathurst Is., 1996)")</f>
        <v>-230 mesh (63 µm) (Bathurst Is., 1996)</v>
      </c>
      <c r="L639">
        <v>40</v>
      </c>
      <c r="M639" t="s">
        <v>1511</v>
      </c>
      <c r="N639">
        <v>638</v>
      </c>
      <c r="O639">
        <v>1</v>
      </c>
      <c r="P639" t="s">
        <v>89</v>
      </c>
      <c r="Q639" t="s">
        <v>56</v>
      </c>
      <c r="R639" t="s">
        <v>327</v>
      </c>
      <c r="S639" t="s">
        <v>437</v>
      </c>
      <c r="T639" t="s">
        <v>358</v>
      </c>
      <c r="U639" t="s">
        <v>64</v>
      </c>
      <c r="V639" t="s">
        <v>76</v>
      </c>
      <c r="W639" t="s">
        <v>204</v>
      </c>
      <c r="X639" t="s">
        <v>64</v>
      </c>
      <c r="Y639" t="s">
        <v>3435</v>
      </c>
      <c r="Z639" t="s">
        <v>75</v>
      </c>
      <c r="AA639" t="s">
        <v>64</v>
      </c>
      <c r="AB639" t="s">
        <v>56</v>
      </c>
      <c r="AC639" t="s">
        <v>64</v>
      </c>
      <c r="AD639" t="s">
        <v>746</v>
      </c>
      <c r="AE639" t="s">
        <v>143</v>
      </c>
      <c r="AF639" t="s">
        <v>356</v>
      </c>
      <c r="AG639" t="s">
        <v>144</v>
      </c>
      <c r="AH639" t="s">
        <v>169</v>
      </c>
      <c r="AI639" t="s">
        <v>70</v>
      </c>
      <c r="AJ639" t="s">
        <v>1435</v>
      </c>
      <c r="AK639" t="s">
        <v>72</v>
      </c>
      <c r="AL639" t="s">
        <v>73</v>
      </c>
      <c r="AM639" t="s">
        <v>94</v>
      </c>
      <c r="AN639" t="s">
        <v>212</v>
      </c>
      <c r="AO639" t="s">
        <v>64</v>
      </c>
      <c r="AP639" t="s">
        <v>369</v>
      </c>
      <c r="AQ639" t="s">
        <v>124</v>
      </c>
      <c r="AR639" t="s">
        <v>524</v>
      </c>
      <c r="AS639" t="s">
        <v>55</v>
      </c>
      <c r="AT639" t="s">
        <v>101</v>
      </c>
      <c r="AU639" t="s">
        <v>230</v>
      </c>
      <c r="AV639" t="s">
        <v>73</v>
      </c>
      <c r="AW639" t="s">
        <v>176</v>
      </c>
      <c r="AX639" t="s">
        <v>405</v>
      </c>
      <c r="AY639" t="s">
        <v>3814</v>
      </c>
    </row>
    <row r="640" spans="1:51" hidden="1" x14ac:dyDescent="0.3">
      <c r="A640" t="s">
        <v>3815</v>
      </c>
      <c r="B640" t="s">
        <v>3816</v>
      </c>
      <c r="C640" s="1" t="str">
        <f t="shared" si="97"/>
        <v>21:0868</v>
      </c>
      <c r="D640" s="1" t="str">
        <f t="shared" si="107"/>
        <v>21:0245</v>
      </c>
      <c r="E640" t="s">
        <v>3817</v>
      </c>
      <c r="F640" t="s">
        <v>3818</v>
      </c>
      <c r="H640">
        <v>76.108711799999995</v>
      </c>
      <c r="I640">
        <v>-101.8426876</v>
      </c>
      <c r="J640" s="1" t="str">
        <f t="shared" si="108"/>
        <v>NGR bulk stream sediment</v>
      </c>
      <c r="K640" s="1" t="str">
        <f t="shared" si="109"/>
        <v>-230 mesh (63 µm) (Bathurst Is., 1996)</v>
      </c>
      <c r="L640">
        <v>40</v>
      </c>
      <c r="M640" t="s">
        <v>1518</v>
      </c>
      <c r="N640">
        <v>639</v>
      </c>
      <c r="O640">
        <v>1</v>
      </c>
      <c r="P640" t="s">
        <v>89</v>
      </c>
      <c r="Q640" t="s">
        <v>56</v>
      </c>
      <c r="R640" t="s">
        <v>173</v>
      </c>
      <c r="S640" t="s">
        <v>404</v>
      </c>
      <c r="T640" t="s">
        <v>125</v>
      </c>
      <c r="U640" t="s">
        <v>64</v>
      </c>
      <c r="V640" t="s">
        <v>113</v>
      </c>
      <c r="W640" t="s">
        <v>399</v>
      </c>
      <c r="X640" t="s">
        <v>60</v>
      </c>
      <c r="Y640" t="s">
        <v>310</v>
      </c>
      <c r="Z640" t="s">
        <v>150</v>
      </c>
      <c r="AA640" t="s">
        <v>64</v>
      </c>
      <c r="AB640" t="s">
        <v>56</v>
      </c>
      <c r="AC640" t="s">
        <v>64</v>
      </c>
      <c r="AD640" t="s">
        <v>539</v>
      </c>
      <c r="AE640" t="s">
        <v>143</v>
      </c>
      <c r="AF640" t="s">
        <v>79</v>
      </c>
      <c r="AG640" t="s">
        <v>144</v>
      </c>
      <c r="AH640" t="s">
        <v>275</v>
      </c>
      <c r="AI640" t="s">
        <v>70</v>
      </c>
      <c r="AJ640" t="s">
        <v>1435</v>
      </c>
      <c r="AK640" t="s">
        <v>72</v>
      </c>
      <c r="AL640" t="s">
        <v>230</v>
      </c>
      <c r="AM640" t="s">
        <v>403</v>
      </c>
      <c r="AN640" t="s">
        <v>153</v>
      </c>
      <c r="AO640" t="s">
        <v>64</v>
      </c>
      <c r="AP640" t="s">
        <v>369</v>
      </c>
      <c r="AQ640" t="s">
        <v>78</v>
      </c>
      <c r="AR640" t="s">
        <v>166</v>
      </c>
      <c r="AS640" t="s">
        <v>57</v>
      </c>
      <c r="AT640" t="s">
        <v>265</v>
      </c>
      <c r="AU640" t="s">
        <v>271</v>
      </c>
      <c r="AV640" t="s">
        <v>174</v>
      </c>
      <c r="AW640" t="s">
        <v>299</v>
      </c>
      <c r="AX640" t="s">
        <v>232</v>
      </c>
      <c r="AY640" t="s">
        <v>3819</v>
      </c>
    </row>
    <row r="641" spans="1:51" hidden="1" x14ac:dyDescent="0.3">
      <c r="A641" t="s">
        <v>3820</v>
      </c>
      <c r="B641" t="s">
        <v>3821</v>
      </c>
      <c r="C641" s="1" t="str">
        <f t="shared" si="97"/>
        <v>21:0868</v>
      </c>
      <c r="D641" s="1" t="str">
        <f t="shared" si="107"/>
        <v>21:0245</v>
      </c>
      <c r="E641" t="s">
        <v>3822</v>
      </c>
      <c r="F641" t="s">
        <v>3823</v>
      </c>
      <c r="H641">
        <v>76.094535199999996</v>
      </c>
      <c r="I641">
        <v>-101.882014</v>
      </c>
      <c r="J641" s="1" t="str">
        <f t="shared" si="108"/>
        <v>NGR bulk stream sediment</v>
      </c>
      <c r="K641" s="1" t="str">
        <f t="shared" si="109"/>
        <v>-230 mesh (63 µm) (Bathurst Is., 1996)</v>
      </c>
      <c r="L641">
        <v>40</v>
      </c>
      <c r="M641" t="s">
        <v>1524</v>
      </c>
      <c r="N641">
        <v>640</v>
      </c>
      <c r="O641">
        <v>1</v>
      </c>
      <c r="P641" t="s">
        <v>89</v>
      </c>
      <c r="Q641" t="s">
        <v>56</v>
      </c>
      <c r="R641" t="s">
        <v>173</v>
      </c>
      <c r="S641" t="s">
        <v>1159</v>
      </c>
      <c r="T641" t="s">
        <v>145</v>
      </c>
      <c r="U641" t="s">
        <v>60</v>
      </c>
      <c r="V641" t="s">
        <v>185</v>
      </c>
      <c r="W641" t="s">
        <v>79</v>
      </c>
      <c r="X641" t="s">
        <v>60</v>
      </c>
      <c r="Y641" t="s">
        <v>1615</v>
      </c>
      <c r="Z641" t="s">
        <v>185</v>
      </c>
      <c r="AA641" t="s">
        <v>64</v>
      </c>
      <c r="AB641" t="s">
        <v>56</v>
      </c>
      <c r="AC641" t="s">
        <v>64</v>
      </c>
      <c r="AD641" t="s">
        <v>1001</v>
      </c>
      <c r="AE641" t="s">
        <v>143</v>
      </c>
      <c r="AF641" t="s">
        <v>67</v>
      </c>
      <c r="AG641" t="s">
        <v>144</v>
      </c>
      <c r="AH641" t="s">
        <v>434</v>
      </c>
      <c r="AI641" t="s">
        <v>70</v>
      </c>
      <c r="AJ641" t="s">
        <v>1435</v>
      </c>
      <c r="AK641" t="s">
        <v>72</v>
      </c>
      <c r="AL641" t="s">
        <v>258</v>
      </c>
      <c r="AM641" t="s">
        <v>381</v>
      </c>
      <c r="AN641" t="s">
        <v>212</v>
      </c>
      <c r="AO641" t="s">
        <v>64</v>
      </c>
      <c r="AP641" t="s">
        <v>369</v>
      </c>
      <c r="AQ641" t="s">
        <v>356</v>
      </c>
      <c r="AR641" t="s">
        <v>918</v>
      </c>
      <c r="AS641" t="s">
        <v>171</v>
      </c>
      <c r="AT641" t="s">
        <v>313</v>
      </c>
      <c r="AU641" t="s">
        <v>271</v>
      </c>
      <c r="AV641" t="s">
        <v>174</v>
      </c>
      <c r="AW641" t="s">
        <v>299</v>
      </c>
      <c r="AX641" t="s">
        <v>107</v>
      </c>
      <c r="AY641" t="s">
        <v>2042</v>
      </c>
    </row>
    <row r="642" spans="1:51" hidden="1" x14ac:dyDescent="0.3">
      <c r="A642" t="s">
        <v>3824</v>
      </c>
      <c r="B642" t="s">
        <v>3825</v>
      </c>
      <c r="C642" s="1" t="str">
        <f t="shared" ref="C642:C672" si="110">HYPERLINK("http://geochem.nrcan.gc.ca/cdogs/content/bdl/bdl210868_e.htm", "21:0868")</f>
        <v>21:0868</v>
      </c>
      <c r="D642" s="1" t="str">
        <f t="shared" si="107"/>
        <v>21:0245</v>
      </c>
      <c r="E642" t="s">
        <v>3826</v>
      </c>
      <c r="F642" t="s">
        <v>3827</v>
      </c>
      <c r="H642">
        <v>76.052361599999998</v>
      </c>
      <c r="I642">
        <v>-101.8247629</v>
      </c>
      <c r="J642" s="1" t="str">
        <f t="shared" si="108"/>
        <v>NGR bulk stream sediment</v>
      </c>
      <c r="K642" s="1" t="str">
        <f t="shared" si="109"/>
        <v>-230 mesh (63 µm) (Bathurst Is., 1996)</v>
      </c>
      <c r="L642">
        <v>40</v>
      </c>
      <c r="M642" t="s">
        <v>1537</v>
      </c>
      <c r="N642">
        <v>641</v>
      </c>
      <c r="O642">
        <v>1</v>
      </c>
      <c r="P642" t="s">
        <v>89</v>
      </c>
      <c r="Q642" t="s">
        <v>56</v>
      </c>
      <c r="R642" t="s">
        <v>358</v>
      </c>
      <c r="S642" t="s">
        <v>437</v>
      </c>
      <c r="T642" t="s">
        <v>488</v>
      </c>
      <c r="U642" t="s">
        <v>64</v>
      </c>
      <c r="V642" t="s">
        <v>113</v>
      </c>
      <c r="W642" t="s">
        <v>351</v>
      </c>
      <c r="X642" t="s">
        <v>60</v>
      </c>
      <c r="Y642" t="s">
        <v>267</v>
      </c>
      <c r="Z642" t="s">
        <v>150</v>
      </c>
      <c r="AA642" t="s">
        <v>64</v>
      </c>
      <c r="AB642" t="s">
        <v>56</v>
      </c>
      <c r="AC642" t="s">
        <v>64</v>
      </c>
      <c r="AD642" t="s">
        <v>746</v>
      </c>
      <c r="AE642" t="s">
        <v>143</v>
      </c>
      <c r="AF642" t="s">
        <v>324</v>
      </c>
      <c r="AG642" t="s">
        <v>167</v>
      </c>
      <c r="AH642" t="s">
        <v>98</v>
      </c>
      <c r="AI642" t="s">
        <v>70</v>
      </c>
      <c r="AJ642" t="s">
        <v>1435</v>
      </c>
      <c r="AK642" t="s">
        <v>72</v>
      </c>
      <c r="AL642" t="s">
        <v>230</v>
      </c>
      <c r="AM642" t="s">
        <v>446</v>
      </c>
      <c r="AN642" t="s">
        <v>327</v>
      </c>
      <c r="AO642" t="s">
        <v>64</v>
      </c>
      <c r="AP642" t="s">
        <v>289</v>
      </c>
      <c r="AQ642" t="s">
        <v>80</v>
      </c>
      <c r="AR642" t="s">
        <v>67</v>
      </c>
      <c r="AS642" t="s">
        <v>105</v>
      </c>
      <c r="AT642" t="s">
        <v>173</v>
      </c>
      <c r="AU642" t="s">
        <v>174</v>
      </c>
      <c r="AV642" t="s">
        <v>73</v>
      </c>
      <c r="AW642" t="s">
        <v>225</v>
      </c>
      <c r="AX642" t="s">
        <v>479</v>
      </c>
      <c r="AY642" t="s">
        <v>3828</v>
      </c>
    </row>
    <row r="643" spans="1:51" hidden="1" x14ac:dyDescent="0.3">
      <c r="A643" t="s">
        <v>3829</v>
      </c>
      <c r="B643" t="s">
        <v>3830</v>
      </c>
      <c r="C643" s="1" t="str">
        <f t="shared" si="110"/>
        <v>21:0868</v>
      </c>
      <c r="D643" s="1" t="str">
        <f t="shared" si="107"/>
        <v>21:0245</v>
      </c>
      <c r="E643" t="s">
        <v>3831</v>
      </c>
      <c r="F643" t="s">
        <v>3832</v>
      </c>
      <c r="H643">
        <v>76.035041399999997</v>
      </c>
      <c r="I643">
        <v>-101.73370439999999</v>
      </c>
      <c r="J643" s="1" t="str">
        <f t="shared" si="108"/>
        <v>NGR bulk stream sediment</v>
      </c>
      <c r="K643" s="1" t="str">
        <f t="shared" si="109"/>
        <v>-230 mesh (63 µm) (Bathurst Is., 1996)</v>
      </c>
      <c r="L643">
        <v>40</v>
      </c>
      <c r="M643" t="s">
        <v>1543</v>
      </c>
      <c r="N643">
        <v>642</v>
      </c>
      <c r="O643">
        <v>1</v>
      </c>
      <c r="P643" t="s">
        <v>89</v>
      </c>
      <c r="Q643" t="s">
        <v>56</v>
      </c>
      <c r="R643" t="s">
        <v>242</v>
      </c>
      <c r="S643" t="s">
        <v>581</v>
      </c>
      <c r="T643" t="s">
        <v>435</v>
      </c>
      <c r="U643" t="s">
        <v>64</v>
      </c>
      <c r="V643" t="s">
        <v>75</v>
      </c>
      <c r="W643" t="s">
        <v>438</v>
      </c>
      <c r="X643" t="s">
        <v>271</v>
      </c>
      <c r="Y643" t="s">
        <v>2136</v>
      </c>
      <c r="Z643" t="s">
        <v>113</v>
      </c>
      <c r="AA643" t="s">
        <v>64</v>
      </c>
      <c r="AB643" t="s">
        <v>56</v>
      </c>
      <c r="AC643" t="s">
        <v>64</v>
      </c>
      <c r="AD643" t="s">
        <v>817</v>
      </c>
      <c r="AE643" t="s">
        <v>143</v>
      </c>
      <c r="AF643" t="s">
        <v>298</v>
      </c>
      <c r="AG643" t="s">
        <v>175</v>
      </c>
      <c r="AH643" t="s">
        <v>718</v>
      </c>
      <c r="AI643" t="s">
        <v>70</v>
      </c>
      <c r="AJ643" t="s">
        <v>1435</v>
      </c>
      <c r="AK643" t="s">
        <v>72</v>
      </c>
      <c r="AL643" t="s">
        <v>73</v>
      </c>
      <c r="AM643" t="s">
        <v>226</v>
      </c>
      <c r="AN643" t="s">
        <v>435</v>
      </c>
      <c r="AO643" t="s">
        <v>64</v>
      </c>
      <c r="AP643" t="s">
        <v>401</v>
      </c>
      <c r="AQ643" t="s">
        <v>311</v>
      </c>
      <c r="AR643" t="s">
        <v>324</v>
      </c>
      <c r="AS643" t="s">
        <v>55</v>
      </c>
      <c r="AT643" t="s">
        <v>173</v>
      </c>
      <c r="AU643" t="s">
        <v>258</v>
      </c>
      <c r="AV643" t="s">
        <v>73</v>
      </c>
      <c r="AW643" t="s">
        <v>125</v>
      </c>
      <c r="AX643" t="s">
        <v>232</v>
      </c>
      <c r="AY643" t="s">
        <v>3833</v>
      </c>
    </row>
    <row r="644" spans="1:51" hidden="1" x14ac:dyDescent="0.3">
      <c r="A644" t="s">
        <v>3834</v>
      </c>
      <c r="B644" t="s">
        <v>3835</v>
      </c>
      <c r="C644" s="1" t="str">
        <f t="shared" si="110"/>
        <v>21:0868</v>
      </c>
      <c r="D644" s="1" t="str">
        <f t="shared" si="107"/>
        <v>21:0245</v>
      </c>
      <c r="E644" t="s">
        <v>3836</v>
      </c>
      <c r="F644" t="s">
        <v>3837</v>
      </c>
      <c r="H644">
        <v>76.004568399999997</v>
      </c>
      <c r="I644">
        <v>-101.47482650000001</v>
      </c>
      <c r="J644" s="1" t="str">
        <f t="shared" si="108"/>
        <v>NGR bulk stream sediment</v>
      </c>
      <c r="K644" s="1" t="str">
        <f t="shared" si="109"/>
        <v>-230 mesh (63 µm) (Bathurst Is., 1996)</v>
      </c>
      <c r="L644">
        <v>40</v>
      </c>
      <c r="M644" t="s">
        <v>1549</v>
      </c>
      <c r="N644">
        <v>643</v>
      </c>
      <c r="O644">
        <v>1</v>
      </c>
      <c r="P644" t="s">
        <v>89</v>
      </c>
      <c r="Q644" t="s">
        <v>56</v>
      </c>
      <c r="R644" t="s">
        <v>68</v>
      </c>
      <c r="S644" t="s">
        <v>1253</v>
      </c>
      <c r="T644" t="s">
        <v>101</v>
      </c>
      <c r="U644" t="s">
        <v>64</v>
      </c>
      <c r="V644" t="s">
        <v>113</v>
      </c>
      <c r="W644" t="s">
        <v>298</v>
      </c>
      <c r="X644" t="s">
        <v>60</v>
      </c>
      <c r="Y644" t="s">
        <v>222</v>
      </c>
      <c r="Z644" t="s">
        <v>150</v>
      </c>
      <c r="AA644" t="s">
        <v>64</v>
      </c>
      <c r="AB644" t="s">
        <v>56</v>
      </c>
      <c r="AC644" t="s">
        <v>64</v>
      </c>
      <c r="AD644" t="s">
        <v>322</v>
      </c>
      <c r="AE644" t="s">
        <v>143</v>
      </c>
      <c r="AF644" t="s">
        <v>166</v>
      </c>
      <c r="AG644" t="s">
        <v>167</v>
      </c>
      <c r="AH644" t="s">
        <v>63</v>
      </c>
      <c r="AI644" t="s">
        <v>70</v>
      </c>
      <c r="AJ644" t="s">
        <v>1435</v>
      </c>
      <c r="AK644" t="s">
        <v>72</v>
      </c>
      <c r="AL644" t="s">
        <v>73</v>
      </c>
      <c r="AM644" t="s">
        <v>718</v>
      </c>
      <c r="AN644" t="s">
        <v>580</v>
      </c>
      <c r="AO644" t="s">
        <v>64</v>
      </c>
      <c r="AP644" t="s">
        <v>720</v>
      </c>
      <c r="AQ644" t="s">
        <v>325</v>
      </c>
      <c r="AR644" t="s">
        <v>370</v>
      </c>
      <c r="AS644" t="s">
        <v>160</v>
      </c>
      <c r="AT644" t="s">
        <v>218</v>
      </c>
      <c r="AU644" t="s">
        <v>271</v>
      </c>
      <c r="AV644" t="s">
        <v>230</v>
      </c>
      <c r="AW644" t="s">
        <v>299</v>
      </c>
      <c r="AX644" t="s">
        <v>245</v>
      </c>
      <c r="AY644" t="s">
        <v>3838</v>
      </c>
    </row>
    <row r="645" spans="1:51" hidden="1" x14ac:dyDescent="0.3">
      <c r="A645" t="s">
        <v>3839</v>
      </c>
      <c r="B645" t="s">
        <v>3840</v>
      </c>
      <c r="C645" s="1" t="str">
        <f t="shared" si="110"/>
        <v>21:0868</v>
      </c>
      <c r="D645" s="1" t="str">
        <f t="shared" si="107"/>
        <v>21:0245</v>
      </c>
      <c r="E645" t="s">
        <v>3841</v>
      </c>
      <c r="F645" t="s">
        <v>3842</v>
      </c>
      <c r="H645">
        <v>76.017282499999993</v>
      </c>
      <c r="I645">
        <v>-101.38059869999999</v>
      </c>
      <c r="J645" s="1" t="str">
        <f t="shared" si="108"/>
        <v>NGR bulk stream sediment</v>
      </c>
      <c r="K645" s="1" t="str">
        <f t="shared" si="109"/>
        <v>-230 mesh (63 µm) (Bathurst Is., 1996)</v>
      </c>
      <c r="L645">
        <v>40</v>
      </c>
      <c r="M645" t="s">
        <v>1557</v>
      </c>
      <c r="N645">
        <v>644</v>
      </c>
      <c r="O645">
        <v>1</v>
      </c>
      <c r="P645" t="s">
        <v>89</v>
      </c>
      <c r="Q645" t="s">
        <v>56</v>
      </c>
      <c r="R645" t="s">
        <v>435</v>
      </c>
      <c r="S645" t="s">
        <v>437</v>
      </c>
      <c r="T645" t="s">
        <v>81</v>
      </c>
      <c r="U645" t="s">
        <v>64</v>
      </c>
      <c r="V645" t="s">
        <v>63</v>
      </c>
      <c r="W645" t="s">
        <v>342</v>
      </c>
      <c r="X645" t="s">
        <v>64</v>
      </c>
      <c r="Y645" t="s">
        <v>1724</v>
      </c>
      <c r="Z645" t="s">
        <v>69</v>
      </c>
      <c r="AA645" t="s">
        <v>64</v>
      </c>
      <c r="AB645" t="s">
        <v>56</v>
      </c>
      <c r="AC645" t="s">
        <v>271</v>
      </c>
      <c r="AD645" t="s">
        <v>353</v>
      </c>
      <c r="AE645" t="s">
        <v>67</v>
      </c>
      <c r="AF645" t="s">
        <v>78</v>
      </c>
      <c r="AG645" t="s">
        <v>479</v>
      </c>
      <c r="AH645" t="s">
        <v>275</v>
      </c>
      <c r="AI645" t="s">
        <v>70</v>
      </c>
      <c r="AJ645" t="s">
        <v>1046</v>
      </c>
      <c r="AK645" t="s">
        <v>72</v>
      </c>
      <c r="AL645" t="s">
        <v>271</v>
      </c>
      <c r="AM645" t="s">
        <v>368</v>
      </c>
      <c r="AN645" t="s">
        <v>580</v>
      </c>
      <c r="AO645" t="s">
        <v>64</v>
      </c>
      <c r="AP645" t="s">
        <v>298</v>
      </c>
      <c r="AQ645" t="s">
        <v>357</v>
      </c>
      <c r="AR645" t="s">
        <v>79</v>
      </c>
      <c r="AS645" t="s">
        <v>336</v>
      </c>
      <c r="AT645" t="s">
        <v>68</v>
      </c>
      <c r="AU645" t="s">
        <v>271</v>
      </c>
      <c r="AV645" t="s">
        <v>175</v>
      </c>
      <c r="AW645" t="s">
        <v>126</v>
      </c>
      <c r="AX645" t="s">
        <v>371</v>
      </c>
      <c r="AY645" t="s">
        <v>3843</v>
      </c>
    </row>
    <row r="646" spans="1:51" hidden="1" x14ac:dyDescent="0.3">
      <c r="A646" t="s">
        <v>3844</v>
      </c>
      <c r="B646" t="s">
        <v>3845</v>
      </c>
      <c r="C646" s="1" t="str">
        <f t="shared" si="110"/>
        <v>21:0868</v>
      </c>
      <c r="D646" s="1" t="str">
        <f t="shared" si="107"/>
        <v>21:0245</v>
      </c>
      <c r="E646" t="s">
        <v>3846</v>
      </c>
      <c r="F646" t="s">
        <v>3847</v>
      </c>
      <c r="H646">
        <v>76.041811600000003</v>
      </c>
      <c r="I646">
        <v>-100.05364109999999</v>
      </c>
      <c r="J646" s="1" t="str">
        <f t="shared" si="108"/>
        <v>NGR bulk stream sediment</v>
      </c>
      <c r="K646" s="1" t="str">
        <f t="shared" si="109"/>
        <v>-230 mesh (63 µm) (Bathurst Is., 1996)</v>
      </c>
      <c r="L646">
        <v>41</v>
      </c>
      <c r="M646" t="s">
        <v>1432</v>
      </c>
      <c r="N646">
        <v>645</v>
      </c>
      <c r="O646">
        <v>7</v>
      </c>
      <c r="P646" t="s">
        <v>76</v>
      </c>
      <c r="Q646" t="s">
        <v>56</v>
      </c>
      <c r="R646" t="s">
        <v>76</v>
      </c>
      <c r="S646" t="s">
        <v>201</v>
      </c>
      <c r="T646" t="s">
        <v>176</v>
      </c>
      <c r="U646" t="s">
        <v>254</v>
      </c>
      <c r="V646" t="s">
        <v>185</v>
      </c>
      <c r="W646" t="s">
        <v>172</v>
      </c>
      <c r="X646" t="s">
        <v>91</v>
      </c>
      <c r="Y646" t="s">
        <v>435</v>
      </c>
      <c r="Z646" t="s">
        <v>91</v>
      </c>
      <c r="AA646" t="s">
        <v>64</v>
      </c>
      <c r="AB646" t="s">
        <v>56</v>
      </c>
      <c r="AC646" t="s">
        <v>271</v>
      </c>
      <c r="AD646" t="s">
        <v>1569</v>
      </c>
      <c r="AE646" t="s">
        <v>143</v>
      </c>
      <c r="AF646" t="s">
        <v>414</v>
      </c>
      <c r="AG646" t="s">
        <v>230</v>
      </c>
      <c r="AH646" t="s">
        <v>555</v>
      </c>
      <c r="AI646" t="s">
        <v>70</v>
      </c>
      <c r="AJ646" t="s">
        <v>1435</v>
      </c>
      <c r="AK646" t="s">
        <v>355</v>
      </c>
      <c r="AL646" t="s">
        <v>73</v>
      </c>
      <c r="AM646" t="s">
        <v>98</v>
      </c>
      <c r="AN646" t="s">
        <v>225</v>
      </c>
      <c r="AO646" t="s">
        <v>64</v>
      </c>
      <c r="AP646" t="s">
        <v>1778</v>
      </c>
      <c r="AQ646" t="s">
        <v>160</v>
      </c>
      <c r="AR646" t="s">
        <v>128</v>
      </c>
      <c r="AS646" t="s">
        <v>55</v>
      </c>
      <c r="AT646" t="s">
        <v>169</v>
      </c>
      <c r="AU646" t="s">
        <v>271</v>
      </c>
      <c r="AV646" t="s">
        <v>152</v>
      </c>
      <c r="AW646" t="s">
        <v>176</v>
      </c>
      <c r="AX646" t="s">
        <v>568</v>
      </c>
      <c r="AY646" t="s">
        <v>3848</v>
      </c>
    </row>
    <row r="647" spans="1:51" hidden="1" x14ac:dyDescent="0.3">
      <c r="A647" t="s">
        <v>3849</v>
      </c>
      <c r="B647" t="s">
        <v>3850</v>
      </c>
      <c r="C647" s="1" t="str">
        <f t="shared" si="110"/>
        <v>21:0868</v>
      </c>
      <c r="D647" s="1" t="str">
        <f t="shared" si="107"/>
        <v>21:0245</v>
      </c>
      <c r="E647" t="s">
        <v>3846</v>
      </c>
      <c r="F647" t="s">
        <v>3851</v>
      </c>
      <c r="H647">
        <v>76.041811600000003</v>
      </c>
      <c r="I647">
        <v>-100.05364109999999</v>
      </c>
      <c r="J647" s="1" t="str">
        <f t="shared" si="108"/>
        <v>NGR bulk stream sediment</v>
      </c>
      <c r="K647" s="1" t="str">
        <f t="shared" si="109"/>
        <v>-230 mesh (63 µm) (Bathurst Is., 1996)</v>
      </c>
      <c r="L647">
        <v>41</v>
      </c>
      <c r="M647" t="s">
        <v>1447</v>
      </c>
      <c r="N647">
        <v>646</v>
      </c>
      <c r="O647">
        <v>1</v>
      </c>
      <c r="P647" t="s">
        <v>94</v>
      </c>
      <c r="Q647" t="s">
        <v>56</v>
      </c>
      <c r="R647" t="s">
        <v>313</v>
      </c>
      <c r="S647" t="s">
        <v>184</v>
      </c>
      <c r="T647" t="s">
        <v>231</v>
      </c>
      <c r="U647" t="s">
        <v>99</v>
      </c>
      <c r="V647" t="s">
        <v>185</v>
      </c>
      <c r="W647" t="s">
        <v>399</v>
      </c>
      <c r="X647" t="s">
        <v>60</v>
      </c>
      <c r="Y647" t="s">
        <v>3317</v>
      </c>
      <c r="Z647" t="s">
        <v>91</v>
      </c>
      <c r="AA647" t="s">
        <v>64</v>
      </c>
      <c r="AB647" t="s">
        <v>56</v>
      </c>
      <c r="AC647" t="s">
        <v>91</v>
      </c>
      <c r="AD647" t="s">
        <v>175</v>
      </c>
      <c r="AE647" t="s">
        <v>143</v>
      </c>
      <c r="AF647" t="s">
        <v>209</v>
      </c>
      <c r="AG647" t="s">
        <v>230</v>
      </c>
      <c r="AH647" t="s">
        <v>183</v>
      </c>
      <c r="AI647" t="s">
        <v>70</v>
      </c>
      <c r="AJ647" t="s">
        <v>1435</v>
      </c>
      <c r="AK647" t="s">
        <v>622</v>
      </c>
      <c r="AL647" t="s">
        <v>81</v>
      </c>
      <c r="AM647" t="s">
        <v>63</v>
      </c>
      <c r="AN647" t="s">
        <v>212</v>
      </c>
      <c r="AO647" t="s">
        <v>64</v>
      </c>
      <c r="AP647" t="s">
        <v>540</v>
      </c>
      <c r="AQ647" t="s">
        <v>160</v>
      </c>
      <c r="AR647" t="s">
        <v>114</v>
      </c>
      <c r="AS647" t="s">
        <v>163</v>
      </c>
      <c r="AT647" t="s">
        <v>173</v>
      </c>
      <c r="AU647" t="s">
        <v>271</v>
      </c>
      <c r="AV647" t="s">
        <v>152</v>
      </c>
      <c r="AW647" t="s">
        <v>176</v>
      </c>
      <c r="AX647" t="s">
        <v>811</v>
      </c>
      <c r="AY647" t="s">
        <v>3852</v>
      </c>
    </row>
    <row r="648" spans="1:51" hidden="1" x14ac:dyDescent="0.3">
      <c r="A648" t="s">
        <v>3853</v>
      </c>
      <c r="B648" t="s">
        <v>3854</v>
      </c>
      <c r="C648" s="1" t="str">
        <f t="shared" si="110"/>
        <v>21:0868</v>
      </c>
      <c r="D648" s="1" t="str">
        <f t="shared" si="107"/>
        <v>21:0245</v>
      </c>
      <c r="E648" t="s">
        <v>644</v>
      </c>
      <c r="F648" t="s">
        <v>3855</v>
      </c>
      <c r="H648">
        <v>76.140214599999993</v>
      </c>
      <c r="I648">
        <v>-100.06078479999999</v>
      </c>
      <c r="J648" s="1" t="str">
        <f t="shared" si="108"/>
        <v>NGR bulk stream sediment</v>
      </c>
      <c r="K648" s="1" t="str">
        <f t="shared" si="109"/>
        <v>-230 mesh (63 µm) (Bathurst Is., 1996)</v>
      </c>
      <c r="L648">
        <v>41</v>
      </c>
      <c r="M648" t="s">
        <v>1441</v>
      </c>
      <c r="N648">
        <v>647</v>
      </c>
      <c r="O648">
        <v>1</v>
      </c>
      <c r="P648" t="s">
        <v>89</v>
      </c>
      <c r="Q648" t="s">
        <v>56</v>
      </c>
      <c r="R648" t="s">
        <v>446</v>
      </c>
      <c r="S648" t="s">
        <v>308</v>
      </c>
      <c r="T648" t="s">
        <v>94</v>
      </c>
      <c r="U648" t="s">
        <v>113</v>
      </c>
      <c r="V648" t="s">
        <v>63</v>
      </c>
      <c r="W648" t="s">
        <v>210</v>
      </c>
      <c r="X648" t="s">
        <v>60</v>
      </c>
      <c r="Y648" t="s">
        <v>2588</v>
      </c>
      <c r="Z648" t="s">
        <v>118</v>
      </c>
      <c r="AA648" t="s">
        <v>64</v>
      </c>
      <c r="AB648" t="s">
        <v>56</v>
      </c>
      <c r="AC648" t="s">
        <v>185</v>
      </c>
      <c r="AD648" t="s">
        <v>704</v>
      </c>
      <c r="AE648" t="s">
        <v>143</v>
      </c>
      <c r="AF648" t="s">
        <v>624</v>
      </c>
      <c r="AG648" t="s">
        <v>299</v>
      </c>
      <c r="AH648" t="s">
        <v>307</v>
      </c>
      <c r="AI648" t="s">
        <v>70</v>
      </c>
      <c r="AJ648" t="s">
        <v>1435</v>
      </c>
      <c r="AK648" t="s">
        <v>72</v>
      </c>
      <c r="AL648" t="s">
        <v>73</v>
      </c>
      <c r="AM648" t="s">
        <v>94</v>
      </c>
      <c r="AN648" t="s">
        <v>592</v>
      </c>
      <c r="AO648" t="s">
        <v>64</v>
      </c>
      <c r="AP648" t="s">
        <v>3856</v>
      </c>
      <c r="AQ648" t="s">
        <v>140</v>
      </c>
      <c r="AR648" t="s">
        <v>273</v>
      </c>
      <c r="AS648" t="s">
        <v>55</v>
      </c>
      <c r="AT648" t="s">
        <v>145</v>
      </c>
      <c r="AU648" t="s">
        <v>271</v>
      </c>
      <c r="AV648" t="s">
        <v>73</v>
      </c>
      <c r="AW648" t="s">
        <v>580</v>
      </c>
      <c r="AX648" t="s">
        <v>780</v>
      </c>
      <c r="AY648" t="s">
        <v>3857</v>
      </c>
    </row>
    <row r="649" spans="1:51" hidden="1" x14ac:dyDescent="0.3">
      <c r="A649" t="s">
        <v>3858</v>
      </c>
      <c r="B649" t="s">
        <v>3859</v>
      </c>
      <c r="C649" s="1" t="str">
        <f t="shared" si="110"/>
        <v>21:0868</v>
      </c>
      <c r="D649" s="1" t="str">
        <f>HYPERLINK("http://geochem.nrcan.gc.ca/cdogs/content/svy/svy_e.htm", "")</f>
        <v/>
      </c>
      <c r="G649" s="1" t="str">
        <f>HYPERLINK("http://geochem.nrcan.gc.ca/cdogs/content/cr_/cr_00311_e.htm", "311")</f>
        <v>311</v>
      </c>
      <c r="J649" t="s">
        <v>1529</v>
      </c>
      <c r="K649" t="s">
        <v>1530</v>
      </c>
      <c r="L649">
        <v>41</v>
      </c>
      <c r="M649" t="s">
        <v>1531</v>
      </c>
      <c r="N649">
        <v>648</v>
      </c>
      <c r="O649">
        <v>8</v>
      </c>
      <c r="P649" t="s">
        <v>76</v>
      </c>
      <c r="Q649" t="s">
        <v>56</v>
      </c>
      <c r="R649" t="s">
        <v>274</v>
      </c>
      <c r="S649" t="s">
        <v>1066</v>
      </c>
      <c r="T649" t="s">
        <v>75</v>
      </c>
      <c r="U649" t="s">
        <v>64</v>
      </c>
      <c r="V649" t="s">
        <v>254</v>
      </c>
      <c r="W649" t="s">
        <v>266</v>
      </c>
      <c r="X649" t="s">
        <v>150</v>
      </c>
      <c r="Y649" t="s">
        <v>321</v>
      </c>
      <c r="Z649" t="s">
        <v>150</v>
      </c>
      <c r="AA649" t="s">
        <v>64</v>
      </c>
      <c r="AB649" t="s">
        <v>56</v>
      </c>
      <c r="AC649" t="s">
        <v>118</v>
      </c>
      <c r="AD649" t="s">
        <v>777</v>
      </c>
      <c r="AE649" t="s">
        <v>380</v>
      </c>
      <c r="AF649" t="s">
        <v>1068</v>
      </c>
      <c r="AG649" t="s">
        <v>258</v>
      </c>
      <c r="AH649" t="s">
        <v>99</v>
      </c>
      <c r="AI649" t="s">
        <v>70</v>
      </c>
      <c r="AJ649" t="s">
        <v>1435</v>
      </c>
      <c r="AK649" t="s">
        <v>72</v>
      </c>
      <c r="AL649" t="s">
        <v>73</v>
      </c>
      <c r="AM649" t="s">
        <v>55</v>
      </c>
      <c r="AN649" t="s">
        <v>82</v>
      </c>
      <c r="AO649" t="s">
        <v>94</v>
      </c>
      <c r="AP649" t="s">
        <v>2114</v>
      </c>
      <c r="AQ649" t="s">
        <v>128</v>
      </c>
      <c r="AR649" t="s">
        <v>337</v>
      </c>
      <c r="AS649" t="s">
        <v>541</v>
      </c>
      <c r="AT649" t="s">
        <v>168</v>
      </c>
      <c r="AU649" t="s">
        <v>488</v>
      </c>
      <c r="AV649" t="s">
        <v>73</v>
      </c>
      <c r="AW649" t="s">
        <v>76</v>
      </c>
      <c r="AX649" t="s">
        <v>686</v>
      </c>
      <c r="AY649" t="s">
        <v>3860</v>
      </c>
    </row>
    <row r="650" spans="1:51" hidden="1" x14ac:dyDescent="0.3">
      <c r="A650" t="s">
        <v>3861</v>
      </c>
      <c r="B650" t="s">
        <v>3862</v>
      </c>
      <c r="C650" s="1" t="str">
        <f t="shared" si="110"/>
        <v>21:0868</v>
      </c>
      <c r="D650" s="1" t="str">
        <f t="shared" ref="D650:D671" si="111">HYPERLINK("http://geochem.nrcan.gc.ca/cdogs/content/svy/svy210245_e.htm", "21:0245")</f>
        <v>21:0245</v>
      </c>
      <c r="E650" t="s">
        <v>3863</v>
      </c>
      <c r="F650" t="s">
        <v>3864</v>
      </c>
      <c r="H650">
        <v>76.097881799999996</v>
      </c>
      <c r="I650">
        <v>-100.51525220000001</v>
      </c>
      <c r="J650" s="1" t="str">
        <f t="shared" ref="J650:J671" si="112">HYPERLINK("http://geochem.nrcan.gc.ca/cdogs/content/kwd/kwd020030_e.htm", "NGR bulk stream sediment")</f>
        <v>NGR bulk stream sediment</v>
      </c>
      <c r="K650" s="1" t="str">
        <f t="shared" ref="K650:K671" si="113">HYPERLINK("http://geochem.nrcan.gc.ca/cdogs/content/kwd/kwd080098_e.htm", "-230 mesh (63 µm) (Bathurst Is., 1996)")</f>
        <v>-230 mesh (63 µm) (Bathurst Is., 1996)</v>
      </c>
      <c r="L650">
        <v>41</v>
      </c>
      <c r="M650" t="s">
        <v>1454</v>
      </c>
      <c r="N650">
        <v>649</v>
      </c>
      <c r="O650">
        <v>1</v>
      </c>
      <c r="P650" t="s">
        <v>118</v>
      </c>
      <c r="Q650" t="s">
        <v>56</v>
      </c>
      <c r="R650" t="s">
        <v>377</v>
      </c>
      <c r="S650" t="s">
        <v>917</v>
      </c>
      <c r="T650" t="s">
        <v>368</v>
      </c>
      <c r="U650" t="s">
        <v>91</v>
      </c>
      <c r="V650" t="s">
        <v>63</v>
      </c>
      <c r="W650" t="s">
        <v>289</v>
      </c>
      <c r="X650" t="s">
        <v>60</v>
      </c>
      <c r="Y650" t="s">
        <v>955</v>
      </c>
      <c r="Z650" t="s">
        <v>113</v>
      </c>
      <c r="AA650" t="s">
        <v>64</v>
      </c>
      <c r="AB650" t="s">
        <v>56</v>
      </c>
      <c r="AC650" t="s">
        <v>99</v>
      </c>
      <c r="AD650" t="s">
        <v>451</v>
      </c>
      <c r="AE650" t="s">
        <v>436</v>
      </c>
      <c r="AF650" t="s">
        <v>223</v>
      </c>
      <c r="AG650" t="s">
        <v>212</v>
      </c>
      <c r="AH650" t="s">
        <v>428</v>
      </c>
      <c r="AI650" t="s">
        <v>70</v>
      </c>
      <c r="AJ650" t="s">
        <v>1435</v>
      </c>
      <c r="AK650" t="s">
        <v>72</v>
      </c>
      <c r="AL650" t="s">
        <v>73</v>
      </c>
      <c r="AM650" t="s">
        <v>131</v>
      </c>
      <c r="AN650" t="s">
        <v>101</v>
      </c>
      <c r="AO650" t="s">
        <v>64</v>
      </c>
      <c r="AP650" t="s">
        <v>1160</v>
      </c>
      <c r="AQ650" t="s">
        <v>274</v>
      </c>
      <c r="AR650" t="s">
        <v>298</v>
      </c>
      <c r="AS650" t="s">
        <v>336</v>
      </c>
      <c r="AT650" t="s">
        <v>173</v>
      </c>
      <c r="AU650" t="s">
        <v>130</v>
      </c>
      <c r="AV650" t="s">
        <v>73</v>
      </c>
      <c r="AW650" t="s">
        <v>151</v>
      </c>
      <c r="AX650" t="s">
        <v>651</v>
      </c>
      <c r="AY650" t="s">
        <v>3865</v>
      </c>
    </row>
    <row r="651" spans="1:51" hidden="1" x14ac:dyDescent="0.3">
      <c r="A651" t="s">
        <v>3866</v>
      </c>
      <c r="B651" t="s">
        <v>3867</v>
      </c>
      <c r="C651" s="1" t="str">
        <f t="shared" si="110"/>
        <v>21:0868</v>
      </c>
      <c r="D651" s="1" t="str">
        <f t="shared" si="111"/>
        <v>21:0245</v>
      </c>
      <c r="E651" t="s">
        <v>3868</v>
      </c>
      <c r="F651" t="s">
        <v>3869</v>
      </c>
      <c r="H651">
        <v>76.079309199999997</v>
      </c>
      <c r="I651">
        <v>-100.6146626</v>
      </c>
      <c r="J651" s="1" t="str">
        <f t="shared" si="112"/>
        <v>NGR bulk stream sediment</v>
      </c>
      <c r="K651" s="1" t="str">
        <f t="shared" si="113"/>
        <v>-230 mesh (63 µm) (Bathurst Is., 1996)</v>
      </c>
      <c r="L651">
        <v>41</v>
      </c>
      <c r="M651" t="s">
        <v>1460</v>
      </c>
      <c r="N651">
        <v>650</v>
      </c>
      <c r="O651">
        <v>1</v>
      </c>
      <c r="P651" t="s">
        <v>89</v>
      </c>
      <c r="Q651" t="s">
        <v>56</v>
      </c>
      <c r="R651" t="s">
        <v>147</v>
      </c>
      <c r="S651" t="s">
        <v>1183</v>
      </c>
      <c r="T651" t="s">
        <v>91</v>
      </c>
      <c r="U651" t="s">
        <v>60</v>
      </c>
      <c r="V651" t="s">
        <v>63</v>
      </c>
      <c r="W651" t="s">
        <v>104</v>
      </c>
      <c r="X651" t="s">
        <v>60</v>
      </c>
      <c r="Y651" t="s">
        <v>267</v>
      </c>
      <c r="Z651" t="s">
        <v>113</v>
      </c>
      <c r="AA651" t="s">
        <v>64</v>
      </c>
      <c r="AB651" t="s">
        <v>56</v>
      </c>
      <c r="AC651" t="s">
        <v>64</v>
      </c>
      <c r="AD651" t="s">
        <v>489</v>
      </c>
      <c r="AE651" t="s">
        <v>143</v>
      </c>
      <c r="AF651" t="s">
        <v>221</v>
      </c>
      <c r="AG651" t="s">
        <v>175</v>
      </c>
      <c r="AH651" t="s">
        <v>282</v>
      </c>
      <c r="AI651" t="s">
        <v>70</v>
      </c>
      <c r="AJ651" t="s">
        <v>1435</v>
      </c>
      <c r="AK651" t="s">
        <v>72</v>
      </c>
      <c r="AL651" t="s">
        <v>73</v>
      </c>
      <c r="AM651" t="s">
        <v>467</v>
      </c>
      <c r="AN651" t="s">
        <v>151</v>
      </c>
      <c r="AO651" t="s">
        <v>60</v>
      </c>
      <c r="AP651" t="s">
        <v>447</v>
      </c>
      <c r="AQ651" t="s">
        <v>124</v>
      </c>
      <c r="AR651" t="s">
        <v>79</v>
      </c>
      <c r="AS651" t="s">
        <v>171</v>
      </c>
      <c r="AT651" t="s">
        <v>76</v>
      </c>
      <c r="AU651" t="s">
        <v>130</v>
      </c>
      <c r="AV651" t="s">
        <v>230</v>
      </c>
      <c r="AW651" t="s">
        <v>299</v>
      </c>
      <c r="AX651" t="s">
        <v>405</v>
      </c>
      <c r="AY651" t="s">
        <v>3870</v>
      </c>
    </row>
    <row r="652" spans="1:51" hidden="1" x14ac:dyDescent="0.3">
      <c r="A652" t="s">
        <v>3871</v>
      </c>
      <c r="B652" t="s">
        <v>3872</v>
      </c>
      <c r="C652" s="1" t="str">
        <f t="shared" si="110"/>
        <v>21:0868</v>
      </c>
      <c r="D652" s="1" t="str">
        <f t="shared" si="111"/>
        <v>21:0245</v>
      </c>
      <c r="E652" t="s">
        <v>3873</v>
      </c>
      <c r="F652" t="s">
        <v>3874</v>
      </c>
      <c r="H652">
        <v>76.067852599999995</v>
      </c>
      <c r="I652">
        <v>-100.7135591</v>
      </c>
      <c r="J652" s="1" t="str">
        <f t="shared" si="112"/>
        <v>NGR bulk stream sediment</v>
      </c>
      <c r="K652" s="1" t="str">
        <f t="shared" si="113"/>
        <v>-230 mesh (63 µm) (Bathurst Is., 1996)</v>
      </c>
      <c r="L652">
        <v>41</v>
      </c>
      <c r="M652" t="s">
        <v>1466</v>
      </c>
      <c r="N652">
        <v>651</v>
      </c>
      <c r="O652">
        <v>1</v>
      </c>
      <c r="P652" t="s">
        <v>89</v>
      </c>
      <c r="Q652" t="s">
        <v>56</v>
      </c>
      <c r="R652" t="s">
        <v>251</v>
      </c>
      <c r="S652" t="s">
        <v>816</v>
      </c>
      <c r="T652" t="s">
        <v>218</v>
      </c>
      <c r="U652" t="s">
        <v>64</v>
      </c>
      <c r="V652" t="s">
        <v>185</v>
      </c>
      <c r="W652" t="s">
        <v>192</v>
      </c>
      <c r="X652" t="s">
        <v>91</v>
      </c>
      <c r="Y652" t="s">
        <v>1713</v>
      </c>
      <c r="Z652" t="s">
        <v>185</v>
      </c>
      <c r="AA652" t="s">
        <v>64</v>
      </c>
      <c r="AB652" t="s">
        <v>56</v>
      </c>
      <c r="AC652" t="s">
        <v>271</v>
      </c>
      <c r="AD652" t="s">
        <v>539</v>
      </c>
      <c r="AE652" t="s">
        <v>143</v>
      </c>
      <c r="AF652" t="s">
        <v>208</v>
      </c>
      <c r="AG652" t="s">
        <v>479</v>
      </c>
      <c r="AH652" t="s">
        <v>129</v>
      </c>
      <c r="AI652" t="s">
        <v>70</v>
      </c>
      <c r="AJ652" t="s">
        <v>1435</v>
      </c>
      <c r="AK652" t="s">
        <v>72</v>
      </c>
      <c r="AL652" t="s">
        <v>73</v>
      </c>
      <c r="AM652" t="s">
        <v>75</v>
      </c>
      <c r="AN652" t="s">
        <v>125</v>
      </c>
      <c r="AO652" t="s">
        <v>64</v>
      </c>
      <c r="AP652" t="s">
        <v>221</v>
      </c>
      <c r="AQ652" t="s">
        <v>325</v>
      </c>
      <c r="AR652" t="s">
        <v>342</v>
      </c>
      <c r="AS652" t="s">
        <v>80</v>
      </c>
      <c r="AT652" t="s">
        <v>328</v>
      </c>
      <c r="AU652" t="s">
        <v>488</v>
      </c>
      <c r="AV652" t="s">
        <v>73</v>
      </c>
      <c r="AW652" t="s">
        <v>101</v>
      </c>
      <c r="AX652" t="s">
        <v>451</v>
      </c>
      <c r="AY652" t="s">
        <v>3527</v>
      </c>
    </row>
    <row r="653" spans="1:51" hidden="1" x14ac:dyDescent="0.3">
      <c r="A653" t="s">
        <v>3875</v>
      </c>
      <c r="B653" t="s">
        <v>3876</v>
      </c>
      <c r="C653" s="1" t="str">
        <f t="shared" si="110"/>
        <v>21:0868</v>
      </c>
      <c r="D653" s="1" t="str">
        <f t="shared" si="111"/>
        <v>21:0245</v>
      </c>
      <c r="E653" t="s">
        <v>655</v>
      </c>
      <c r="F653" t="s">
        <v>3877</v>
      </c>
      <c r="H653">
        <v>76.077316600000003</v>
      </c>
      <c r="I653">
        <v>-100.7483344</v>
      </c>
      <c r="J653" s="1" t="str">
        <f t="shared" si="112"/>
        <v>NGR bulk stream sediment</v>
      </c>
      <c r="K653" s="1" t="str">
        <f t="shared" si="113"/>
        <v>-230 mesh (63 µm) (Bathurst Is., 1996)</v>
      </c>
      <c r="L653">
        <v>41</v>
      </c>
      <c r="M653" t="s">
        <v>1485</v>
      </c>
      <c r="N653">
        <v>652</v>
      </c>
      <c r="O653">
        <v>1</v>
      </c>
      <c r="P653" t="s">
        <v>89</v>
      </c>
      <c r="Q653" t="s">
        <v>56</v>
      </c>
      <c r="R653" t="s">
        <v>76</v>
      </c>
      <c r="S653" t="s">
        <v>1203</v>
      </c>
      <c r="T653" t="s">
        <v>358</v>
      </c>
      <c r="U653" t="s">
        <v>60</v>
      </c>
      <c r="V653" t="s">
        <v>63</v>
      </c>
      <c r="W653" t="s">
        <v>273</v>
      </c>
      <c r="X653" t="s">
        <v>60</v>
      </c>
      <c r="Y653" t="s">
        <v>296</v>
      </c>
      <c r="Z653" t="s">
        <v>63</v>
      </c>
      <c r="AA653" t="s">
        <v>64</v>
      </c>
      <c r="AB653" t="s">
        <v>56</v>
      </c>
      <c r="AC653" t="s">
        <v>63</v>
      </c>
      <c r="AD653" t="s">
        <v>107</v>
      </c>
      <c r="AE653" t="s">
        <v>143</v>
      </c>
      <c r="AF653" t="s">
        <v>172</v>
      </c>
      <c r="AG653" t="s">
        <v>174</v>
      </c>
      <c r="AH653" t="s">
        <v>328</v>
      </c>
      <c r="AI653" t="s">
        <v>70</v>
      </c>
      <c r="AJ653" t="s">
        <v>1435</v>
      </c>
      <c r="AK653" t="s">
        <v>72</v>
      </c>
      <c r="AL653" t="s">
        <v>73</v>
      </c>
      <c r="AM653" t="s">
        <v>403</v>
      </c>
      <c r="AN653" t="s">
        <v>60</v>
      </c>
      <c r="AO653" t="s">
        <v>64</v>
      </c>
      <c r="AP653" t="s">
        <v>320</v>
      </c>
      <c r="AQ653" t="s">
        <v>103</v>
      </c>
      <c r="AR653" t="s">
        <v>67</v>
      </c>
      <c r="AS653" t="s">
        <v>336</v>
      </c>
      <c r="AT653" t="s">
        <v>147</v>
      </c>
      <c r="AU653" t="s">
        <v>271</v>
      </c>
      <c r="AV653" t="s">
        <v>73</v>
      </c>
      <c r="AW653" t="s">
        <v>125</v>
      </c>
      <c r="AX653" t="s">
        <v>850</v>
      </c>
      <c r="AY653" t="s">
        <v>3878</v>
      </c>
    </row>
    <row r="654" spans="1:51" hidden="1" x14ac:dyDescent="0.3">
      <c r="A654" t="s">
        <v>3879</v>
      </c>
      <c r="B654" t="s">
        <v>3880</v>
      </c>
      <c r="C654" s="1" t="str">
        <f t="shared" si="110"/>
        <v>21:0868</v>
      </c>
      <c r="D654" s="1" t="str">
        <f t="shared" si="111"/>
        <v>21:0245</v>
      </c>
      <c r="E654" t="s">
        <v>3881</v>
      </c>
      <c r="F654" t="s">
        <v>3882</v>
      </c>
      <c r="H654">
        <v>76.116660100000004</v>
      </c>
      <c r="I654">
        <v>-100.4638935</v>
      </c>
      <c r="J654" s="1" t="str">
        <f t="shared" si="112"/>
        <v>NGR bulk stream sediment</v>
      </c>
      <c r="K654" s="1" t="str">
        <f t="shared" si="113"/>
        <v>-230 mesh (63 µm) (Bathurst Is., 1996)</v>
      </c>
      <c r="L654">
        <v>41</v>
      </c>
      <c r="M654" t="s">
        <v>1492</v>
      </c>
      <c r="N654">
        <v>653</v>
      </c>
      <c r="O654">
        <v>1</v>
      </c>
      <c r="P654" t="s">
        <v>89</v>
      </c>
      <c r="Q654" t="s">
        <v>56</v>
      </c>
      <c r="R654" t="s">
        <v>75</v>
      </c>
      <c r="S654" t="s">
        <v>620</v>
      </c>
      <c r="T654" t="s">
        <v>254</v>
      </c>
      <c r="U654" t="s">
        <v>91</v>
      </c>
      <c r="V654" t="s">
        <v>75</v>
      </c>
      <c r="W654" t="s">
        <v>229</v>
      </c>
      <c r="X654" t="s">
        <v>91</v>
      </c>
      <c r="Y654" t="s">
        <v>1825</v>
      </c>
      <c r="Z654" t="s">
        <v>113</v>
      </c>
      <c r="AA654" t="s">
        <v>64</v>
      </c>
      <c r="AB654" t="s">
        <v>56</v>
      </c>
      <c r="AC654" t="s">
        <v>163</v>
      </c>
      <c r="AD654" t="s">
        <v>3430</v>
      </c>
      <c r="AE654" t="s">
        <v>143</v>
      </c>
      <c r="AF654" t="s">
        <v>188</v>
      </c>
      <c r="AG654" t="s">
        <v>207</v>
      </c>
      <c r="AH654" t="s">
        <v>326</v>
      </c>
      <c r="AI654" t="s">
        <v>70</v>
      </c>
      <c r="AJ654" t="s">
        <v>1435</v>
      </c>
      <c r="AK654" t="s">
        <v>72</v>
      </c>
      <c r="AL654" t="s">
        <v>73</v>
      </c>
      <c r="AM654" t="s">
        <v>334</v>
      </c>
      <c r="AN654" t="s">
        <v>74</v>
      </c>
      <c r="AO654" t="s">
        <v>64</v>
      </c>
      <c r="AP654" t="s">
        <v>3883</v>
      </c>
      <c r="AQ654" t="s">
        <v>311</v>
      </c>
      <c r="AR654" t="s">
        <v>312</v>
      </c>
      <c r="AS654" t="s">
        <v>103</v>
      </c>
      <c r="AT654" t="s">
        <v>218</v>
      </c>
      <c r="AU654" t="s">
        <v>106</v>
      </c>
      <c r="AV654" t="s">
        <v>73</v>
      </c>
      <c r="AW654" t="s">
        <v>145</v>
      </c>
      <c r="AX654" t="s">
        <v>383</v>
      </c>
      <c r="AY654" t="s">
        <v>480</v>
      </c>
    </row>
    <row r="655" spans="1:51" hidden="1" x14ac:dyDescent="0.3">
      <c r="A655" t="s">
        <v>3884</v>
      </c>
      <c r="B655" t="s">
        <v>3885</v>
      </c>
      <c r="C655" s="1" t="str">
        <f t="shared" si="110"/>
        <v>21:0868</v>
      </c>
      <c r="D655" s="1" t="str">
        <f t="shared" si="111"/>
        <v>21:0245</v>
      </c>
      <c r="E655" t="s">
        <v>663</v>
      </c>
      <c r="F655" t="s">
        <v>3886</v>
      </c>
      <c r="H655">
        <v>76.110633500000006</v>
      </c>
      <c r="I655">
        <v>-100.5014595</v>
      </c>
      <c r="J655" s="1" t="str">
        <f t="shared" si="112"/>
        <v>NGR bulk stream sediment</v>
      </c>
      <c r="K655" s="1" t="str">
        <f t="shared" si="113"/>
        <v>-230 mesh (63 µm) (Bathurst Is., 1996)</v>
      </c>
      <c r="L655">
        <v>41</v>
      </c>
      <c r="M655" t="s">
        <v>1474</v>
      </c>
      <c r="N655">
        <v>654</v>
      </c>
      <c r="O655">
        <v>1</v>
      </c>
      <c r="P655" t="s">
        <v>76</v>
      </c>
      <c r="Q655" t="s">
        <v>56</v>
      </c>
      <c r="R655" t="s">
        <v>282</v>
      </c>
      <c r="S655" t="s">
        <v>1320</v>
      </c>
      <c r="T655" t="s">
        <v>514</v>
      </c>
      <c r="U655" t="s">
        <v>94</v>
      </c>
      <c r="V655" t="s">
        <v>113</v>
      </c>
      <c r="W655" t="s">
        <v>918</v>
      </c>
      <c r="X655" t="s">
        <v>60</v>
      </c>
      <c r="Y655" t="s">
        <v>3169</v>
      </c>
      <c r="Z655" t="s">
        <v>99</v>
      </c>
      <c r="AA655" t="s">
        <v>64</v>
      </c>
      <c r="AB655" t="s">
        <v>56</v>
      </c>
      <c r="AC655" t="s">
        <v>118</v>
      </c>
      <c r="AD655" t="s">
        <v>449</v>
      </c>
      <c r="AE655" t="s">
        <v>143</v>
      </c>
      <c r="AF655" t="s">
        <v>229</v>
      </c>
      <c r="AG655" t="s">
        <v>60</v>
      </c>
      <c r="AH655" t="s">
        <v>63</v>
      </c>
      <c r="AI655" t="s">
        <v>91</v>
      </c>
      <c r="AJ655" t="s">
        <v>1435</v>
      </c>
      <c r="AK655" t="s">
        <v>72</v>
      </c>
      <c r="AL655" t="s">
        <v>73</v>
      </c>
      <c r="AM655" t="s">
        <v>150</v>
      </c>
      <c r="AN655" t="s">
        <v>76</v>
      </c>
      <c r="AO655" t="s">
        <v>64</v>
      </c>
      <c r="AP655" t="s">
        <v>1841</v>
      </c>
      <c r="AQ655" t="s">
        <v>325</v>
      </c>
      <c r="AR655" t="s">
        <v>342</v>
      </c>
      <c r="AS655" t="s">
        <v>103</v>
      </c>
      <c r="AT655" t="s">
        <v>275</v>
      </c>
      <c r="AU655" t="s">
        <v>189</v>
      </c>
      <c r="AV655" t="s">
        <v>174</v>
      </c>
      <c r="AW655" t="s">
        <v>169</v>
      </c>
      <c r="AX655" t="s">
        <v>591</v>
      </c>
      <c r="AY655" t="s">
        <v>3887</v>
      </c>
    </row>
    <row r="656" spans="1:51" hidden="1" x14ac:dyDescent="0.3">
      <c r="A656" t="s">
        <v>3888</v>
      </c>
      <c r="B656" t="s">
        <v>3889</v>
      </c>
      <c r="C656" s="1" t="str">
        <f t="shared" si="110"/>
        <v>21:0868</v>
      </c>
      <c r="D656" s="1" t="str">
        <f t="shared" si="111"/>
        <v>21:0245</v>
      </c>
      <c r="E656" t="s">
        <v>663</v>
      </c>
      <c r="F656" t="s">
        <v>3890</v>
      </c>
      <c r="H656">
        <v>76.110633500000006</v>
      </c>
      <c r="I656">
        <v>-100.5014595</v>
      </c>
      <c r="J656" s="1" t="str">
        <f t="shared" si="112"/>
        <v>NGR bulk stream sediment</v>
      </c>
      <c r="K656" s="1" t="str">
        <f t="shared" si="113"/>
        <v>-230 mesh (63 µm) (Bathurst Is., 1996)</v>
      </c>
      <c r="L656">
        <v>41</v>
      </c>
      <c r="M656" t="s">
        <v>1479</v>
      </c>
      <c r="N656">
        <v>655</v>
      </c>
      <c r="O656">
        <v>1</v>
      </c>
      <c r="P656" t="s">
        <v>89</v>
      </c>
      <c r="Q656" t="s">
        <v>56</v>
      </c>
      <c r="R656" t="s">
        <v>434</v>
      </c>
      <c r="S656" t="s">
        <v>2656</v>
      </c>
      <c r="T656" t="s">
        <v>381</v>
      </c>
      <c r="U656" t="s">
        <v>76</v>
      </c>
      <c r="V656" t="s">
        <v>185</v>
      </c>
      <c r="W656" t="s">
        <v>61</v>
      </c>
      <c r="X656" t="s">
        <v>91</v>
      </c>
      <c r="Y656" t="s">
        <v>2125</v>
      </c>
      <c r="Z656" t="s">
        <v>69</v>
      </c>
      <c r="AA656" t="s">
        <v>64</v>
      </c>
      <c r="AB656" t="s">
        <v>56</v>
      </c>
      <c r="AC656" t="s">
        <v>63</v>
      </c>
      <c r="AD656" t="s">
        <v>758</v>
      </c>
      <c r="AE656" t="s">
        <v>143</v>
      </c>
      <c r="AF656" t="s">
        <v>191</v>
      </c>
      <c r="AG656" t="s">
        <v>225</v>
      </c>
      <c r="AH656" t="s">
        <v>129</v>
      </c>
      <c r="AI656" t="s">
        <v>70</v>
      </c>
      <c r="AJ656" t="s">
        <v>1435</v>
      </c>
      <c r="AK656" t="s">
        <v>72</v>
      </c>
      <c r="AL656" t="s">
        <v>73</v>
      </c>
      <c r="AM656" t="s">
        <v>75</v>
      </c>
      <c r="AN656" t="s">
        <v>93</v>
      </c>
      <c r="AO656" t="s">
        <v>64</v>
      </c>
      <c r="AP656" t="s">
        <v>3425</v>
      </c>
      <c r="AQ656" t="s">
        <v>273</v>
      </c>
      <c r="AR656" t="s">
        <v>241</v>
      </c>
      <c r="AS656" t="s">
        <v>382</v>
      </c>
      <c r="AT656" t="s">
        <v>309</v>
      </c>
      <c r="AU656" t="s">
        <v>106</v>
      </c>
      <c r="AV656" t="s">
        <v>258</v>
      </c>
      <c r="AW656" t="s">
        <v>76</v>
      </c>
      <c r="AX656" t="s">
        <v>893</v>
      </c>
      <c r="AY656" t="s">
        <v>3139</v>
      </c>
    </row>
    <row r="657" spans="1:51" hidden="1" x14ac:dyDescent="0.3">
      <c r="A657" t="s">
        <v>3891</v>
      </c>
      <c r="B657" t="s">
        <v>3892</v>
      </c>
      <c r="C657" s="1" t="str">
        <f t="shared" si="110"/>
        <v>21:0868</v>
      </c>
      <c r="D657" s="1" t="str">
        <f t="shared" si="111"/>
        <v>21:0245</v>
      </c>
      <c r="E657" t="s">
        <v>3893</v>
      </c>
      <c r="F657" t="s">
        <v>3894</v>
      </c>
      <c r="H657">
        <v>76.104203400000003</v>
      </c>
      <c r="I657">
        <v>-100.5608166</v>
      </c>
      <c r="J657" s="1" t="str">
        <f t="shared" si="112"/>
        <v>NGR bulk stream sediment</v>
      </c>
      <c r="K657" s="1" t="str">
        <f t="shared" si="113"/>
        <v>-230 mesh (63 µm) (Bathurst Is., 1996)</v>
      </c>
      <c r="L657">
        <v>41</v>
      </c>
      <c r="M657" t="s">
        <v>1498</v>
      </c>
      <c r="N657">
        <v>656</v>
      </c>
      <c r="O657">
        <v>1</v>
      </c>
      <c r="P657" t="s">
        <v>89</v>
      </c>
      <c r="Q657" t="s">
        <v>56</v>
      </c>
      <c r="R657" t="s">
        <v>514</v>
      </c>
      <c r="S657" t="s">
        <v>3895</v>
      </c>
      <c r="T657" t="s">
        <v>131</v>
      </c>
      <c r="U657" t="s">
        <v>118</v>
      </c>
      <c r="V657" t="s">
        <v>254</v>
      </c>
      <c r="W657" t="s">
        <v>414</v>
      </c>
      <c r="X657" t="s">
        <v>76</v>
      </c>
      <c r="Y657" t="s">
        <v>3896</v>
      </c>
      <c r="Z657" t="s">
        <v>94</v>
      </c>
      <c r="AA657" t="s">
        <v>64</v>
      </c>
      <c r="AB657" t="s">
        <v>56</v>
      </c>
      <c r="AC657" t="s">
        <v>94</v>
      </c>
      <c r="AD657" t="s">
        <v>314</v>
      </c>
      <c r="AE657" t="s">
        <v>143</v>
      </c>
      <c r="AF657" t="s">
        <v>412</v>
      </c>
      <c r="AG657" t="s">
        <v>230</v>
      </c>
      <c r="AH657" t="s">
        <v>150</v>
      </c>
      <c r="AI657" t="s">
        <v>70</v>
      </c>
      <c r="AJ657" t="s">
        <v>1435</v>
      </c>
      <c r="AK657" t="s">
        <v>72</v>
      </c>
      <c r="AL657" t="s">
        <v>73</v>
      </c>
      <c r="AM657" t="s">
        <v>150</v>
      </c>
      <c r="AN657" t="s">
        <v>225</v>
      </c>
      <c r="AO657" t="s">
        <v>64</v>
      </c>
      <c r="AP657" t="s">
        <v>540</v>
      </c>
      <c r="AQ657" t="s">
        <v>325</v>
      </c>
      <c r="AR657" t="s">
        <v>342</v>
      </c>
      <c r="AS657" t="s">
        <v>78</v>
      </c>
      <c r="AT657" t="s">
        <v>118</v>
      </c>
      <c r="AU657" t="s">
        <v>488</v>
      </c>
      <c r="AV657" t="s">
        <v>230</v>
      </c>
      <c r="AW657" t="s">
        <v>145</v>
      </c>
      <c r="AX657" t="s">
        <v>107</v>
      </c>
      <c r="AY657" t="s">
        <v>3701</v>
      </c>
    </row>
    <row r="658" spans="1:51" hidden="1" x14ac:dyDescent="0.3">
      <c r="A658" t="s">
        <v>3897</v>
      </c>
      <c r="B658" t="s">
        <v>3898</v>
      </c>
      <c r="C658" s="1" t="str">
        <f t="shared" si="110"/>
        <v>21:0868</v>
      </c>
      <c r="D658" s="1" t="str">
        <f t="shared" si="111"/>
        <v>21:0245</v>
      </c>
      <c r="E658" t="s">
        <v>3899</v>
      </c>
      <c r="F658" t="s">
        <v>3900</v>
      </c>
      <c r="H658">
        <v>76.092256000000006</v>
      </c>
      <c r="I658">
        <v>-100.6548368</v>
      </c>
      <c r="J658" s="1" t="str">
        <f t="shared" si="112"/>
        <v>NGR bulk stream sediment</v>
      </c>
      <c r="K658" s="1" t="str">
        <f t="shared" si="113"/>
        <v>-230 mesh (63 µm) (Bathurst Is., 1996)</v>
      </c>
      <c r="L658">
        <v>41</v>
      </c>
      <c r="M658" t="s">
        <v>1504</v>
      </c>
      <c r="N658">
        <v>657</v>
      </c>
      <c r="O658">
        <v>1</v>
      </c>
      <c r="P658" t="s">
        <v>89</v>
      </c>
      <c r="Q658" t="s">
        <v>56</v>
      </c>
      <c r="R658" t="s">
        <v>63</v>
      </c>
      <c r="S658" t="s">
        <v>751</v>
      </c>
      <c r="T658" t="s">
        <v>69</v>
      </c>
      <c r="U658" t="s">
        <v>60</v>
      </c>
      <c r="V658" t="s">
        <v>185</v>
      </c>
      <c r="W658" t="s">
        <v>289</v>
      </c>
      <c r="X658" t="s">
        <v>91</v>
      </c>
      <c r="Y658" t="s">
        <v>296</v>
      </c>
      <c r="Z658" t="s">
        <v>150</v>
      </c>
      <c r="AA658" t="s">
        <v>64</v>
      </c>
      <c r="AB658" t="s">
        <v>56</v>
      </c>
      <c r="AC658" t="s">
        <v>150</v>
      </c>
      <c r="AD658" t="s">
        <v>758</v>
      </c>
      <c r="AE658" t="s">
        <v>143</v>
      </c>
      <c r="AF658" t="s">
        <v>399</v>
      </c>
      <c r="AG658" t="s">
        <v>176</v>
      </c>
      <c r="AH658" t="s">
        <v>300</v>
      </c>
      <c r="AI658" t="s">
        <v>70</v>
      </c>
      <c r="AJ658" t="s">
        <v>1435</v>
      </c>
      <c r="AK658" t="s">
        <v>72</v>
      </c>
      <c r="AL658" t="s">
        <v>130</v>
      </c>
      <c r="AM658" t="s">
        <v>446</v>
      </c>
      <c r="AN658" t="s">
        <v>146</v>
      </c>
      <c r="AO658" t="s">
        <v>64</v>
      </c>
      <c r="AP658" t="s">
        <v>3901</v>
      </c>
      <c r="AQ658" t="s">
        <v>357</v>
      </c>
      <c r="AR658" t="s">
        <v>79</v>
      </c>
      <c r="AS658" t="s">
        <v>105</v>
      </c>
      <c r="AT658" t="s">
        <v>251</v>
      </c>
      <c r="AU658" t="s">
        <v>130</v>
      </c>
      <c r="AV658" t="s">
        <v>230</v>
      </c>
      <c r="AW658" t="s">
        <v>358</v>
      </c>
      <c r="AX658" t="s">
        <v>950</v>
      </c>
      <c r="AY658" t="s">
        <v>2238</v>
      </c>
    </row>
    <row r="659" spans="1:51" hidden="1" x14ac:dyDescent="0.3">
      <c r="A659" t="s">
        <v>3902</v>
      </c>
      <c r="B659" t="s">
        <v>3903</v>
      </c>
      <c r="C659" s="1" t="str">
        <f t="shared" si="110"/>
        <v>21:0868</v>
      </c>
      <c r="D659" s="1" t="str">
        <f t="shared" si="111"/>
        <v>21:0245</v>
      </c>
      <c r="E659" t="s">
        <v>3904</v>
      </c>
      <c r="F659" t="s">
        <v>3905</v>
      </c>
      <c r="H659">
        <v>76.088067199999998</v>
      </c>
      <c r="I659">
        <v>-100.6958341</v>
      </c>
      <c r="J659" s="1" t="str">
        <f t="shared" si="112"/>
        <v>NGR bulk stream sediment</v>
      </c>
      <c r="K659" s="1" t="str">
        <f t="shared" si="113"/>
        <v>-230 mesh (63 µm) (Bathurst Is., 1996)</v>
      </c>
      <c r="L659">
        <v>41</v>
      </c>
      <c r="M659" t="s">
        <v>1511</v>
      </c>
      <c r="N659">
        <v>658</v>
      </c>
      <c r="O659">
        <v>1</v>
      </c>
      <c r="P659" t="s">
        <v>76</v>
      </c>
      <c r="Q659" t="s">
        <v>56</v>
      </c>
      <c r="R659" t="s">
        <v>485</v>
      </c>
      <c r="S659" t="s">
        <v>400</v>
      </c>
      <c r="T659" t="s">
        <v>63</v>
      </c>
      <c r="U659" t="s">
        <v>60</v>
      </c>
      <c r="V659" t="s">
        <v>113</v>
      </c>
      <c r="W659" t="s">
        <v>128</v>
      </c>
      <c r="X659" t="s">
        <v>60</v>
      </c>
      <c r="Y659" t="s">
        <v>310</v>
      </c>
      <c r="Z659" t="s">
        <v>113</v>
      </c>
      <c r="AA659" t="s">
        <v>64</v>
      </c>
      <c r="AB659" t="s">
        <v>56</v>
      </c>
      <c r="AC659" t="s">
        <v>185</v>
      </c>
      <c r="AD659" t="s">
        <v>684</v>
      </c>
      <c r="AE659" t="s">
        <v>143</v>
      </c>
      <c r="AF659" t="s">
        <v>772</v>
      </c>
      <c r="AG659" t="s">
        <v>225</v>
      </c>
      <c r="AH659" t="s">
        <v>309</v>
      </c>
      <c r="AI659" t="s">
        <v>70</v>
      </c>
      <c r="AJ659" t="s">
        <v>1435</v>
      </c>
      <c r="AK659" t="s">
        <v>72</v>
      </c>
      <c r="AL659" t="s">
        <v>73</v>
      </c>
      <c r="AM659" t="s">
        <v>113</v>
      </c>
      <c r="AN659" t="s">
        <v>173</v>
      </c>
      <c r="AO659" t="s">
        <v>64</v>
      </c>
      <c r="AP659" t="s">
        <v>849</v>
      </c>
      <c r="AQ659" t="s">
        <v>124</v>
      </c>
      <c r="AR659" t="s">
        <v>67</v>
      </c>
      <c r="AS659" t="s">
        <v>163</v>
      </c>
      <c r="AT659" t="s">
        <v>147</v>
      </c>
      <c r="AU659" t="s">
        <v>271</v>
      </c>
      <c r="AV659" t="s">
        <v>73</v>
      </c>
      <c r="AW659" t="s">
        <v>435</v>
      </c>
      <c r="AX659" t="s">
        <v>479</v>
      </c>
      <c r="AY659" t="s">
        <v>3906</v>
      </c>
    </row>
    <row r="660" spans="1:51" hidden="1" x14ac:dyDescent="0.3">
      <c r="A660" t="s">
        <v>3907</v>
      </c>
      <c r="B660" t="s">
        <v>3908</v>
      </c>
      <c r="C660" s="1" t="str">
        <f t="shared" si="110"/>
        <v>21:0868</v>
      </c>
      <c r="D660" s="1" t="str">
        <f t="shared" si="111"/>
        <v>21:0245</v>
      </c>
      <c r="E660" t="s">
        <v>672</v>
      </c>
      <c r="F660" t="s">
        <v>3909</v>
      </c>
      <c r="H660">
        <v>76.089603499999996</v>
      </c>
      <c r="I660">
        <v>-100.746493</v>
      </c>
      <c r="J660" s="1" t="str">
        <f t="shared" si="112"/>
        <v>NGR bulk stream sediment</v>
      </c>
      <c r="K660" s="1" t="str">
        <f t="shared" si="113"/>
        <v>-230 mesh (63 µm) (Bathurst Is., 1996)</v>
      </c>
      <c r="L660">
        <v>41</v>
      </c>
      <c r="M660" t="s">
        <v>1518</v>
      </c>
      <c r="N660">
        <v>659</v>
      </c>
      <c r="O660">
        <v>1</v>
      </c>
      <c r="P660" t="s">
        <v>76</v>
      </c>
      <c r="Q660" t="s">
        <v>56</v>
      </c>
      <c r="R660" t="s">
        <v>101</v>
      </c>
      <c r="S660" t="s">
        <v>161</v>
      </c>
      <c r="T660" t="s">
        <v>231</v>
      </c>
      <c r="U660" t="s">
        <v>271</v>
      </c>
      <c r="V660" t="s">
        <v>94</v>
      </c>
      <c r="W660" t="s">
        <v>80</v>
      </c>
      <c r="X660" t="s">
        <v>60</v>
      </c>
      <c r="Y660" t="s">
        <v>2010</v>
      </c>
      <c r="Z660" t="s">
        <v>63</v>
      </c>
      <c r="AA660" t="s">
        <v>64</v>
      </c>
      <c r="AB660" t="s">
        <v>56</v>
      </c>
      <c r="AC660" t="s">
        <v>60</v>
      </c>
      <c r="AD660" t="s">
        <v>371</v>
      </c>
      <c r="AE660" t="s">
        <v>143</v>
      </c>
      <c r="AF660" t="s">
        <v>78</v>
      </c>
      <c r="AG660" t="s">
        <v>175</v>
      </c>
      <c r="AH660" t="s">
        <v>147</v>
      </c>
      <c r="AI660" t="s">
        <v>70</v>
      </c>
      <c r="AJ660" t="s">
        <v>1435</v>
      </c>
      <c r="AK660" t="s">
        <v>72</v>
      </c>
      <c r="AL660" t="s">
        <v>73</v>
      </c>
      <c r="AM660" t="s">
        <v>168</v>
      </c>
      <c r="AN660" t="s">
        <v>327</v>
      </c>
      <c r="AO660" t="s">
        <v>64</v>
      </c>
      <c r="AP660" t="s">
        <v>369</v>
      </c>
      <c r="AQ660" t="s">
        <v>140</v>
      </c>
      <c r="AR660" t="s">
        <v>114</v>
      </c>
      <c r="AS660" t="s">
        <v>190</v>
      </c>
      <c r="AT660" t="s">
        <v>123</v>
      </c>
      <c r="AU660" t="s">
        <v>258</v>
      </c>
      <c r="AV660" t="s">
        <v>73</v>
      </c>
      <c r="AW660" t="s">
        <v>60</v>
      </c>
      <c r="AX660" t="s">
        <v>177</v>
      </c>
      <c r="AY660" t="s">
        <v>3910</v>
      </c>
    </row>
    <row r="661" spans="1:51" hidden="1" x14ac:dyDescent="0.3">
      <c r="A661" t="s">
        <v>3911</v>
      </c>
      <c r="B661" t="s">
        <v>3912</v>
      </c>
      <c r="C661" s="1" t="str">
        <f t="shared" si="110"/>
        <v>21:0868</v>
      </c>
      <c r="D661" s="1" t="str">
        <f t="shared" si="111"/>
        <v>21:0245</v>
      </c>
      <c r="E661" t="s">
        <v>3913</v>
      </c>
      <c r="F661" t="s">
        <v>3914</v>
      </c>
      <c r="H661">
        <v>76.087935799999997</v>
      </c>
      <c r="I661">
        <v>-100.77152289999999</v>
      </c>
      <c r="J661" s="1" t="str">
        <f t="shared" si="112"/>
        <v>NGR bulk stream sediment</v>
      </c>
      <c r="K661" s="1" t="str">
        <f t="shared" si="113"/>
        <v>-230 mesh (63 µm) (Bathurst Is., 1996)</v>
      </c>
      <c r="L661">
        <v>41</v>
      </c>
      <c r="M661" t="s">
        <v>1524</v>
      </c>
      <c r="N661">
        <v>660</v>
      </c>
      <c r="O661">
        <v>1</v>
      </c>
      <c r="P661" t="s">
        <v>89</v>
      </c>
      <c r="Q661" t="s">
        <v>56</v>
      </c>
      <c r="R661" t="s">
        <v>299</v>
      </c>
      <c r="S661" t="s">
        <v>161</v>
      </c>
      <c r="T661" t="s">
        <v>299</v>
      </c>
      <c r="U661" t="s">
        <v>91</v>
      </c>
      <c r="V661" t="s">
        <v>94</v>
      </c>
      <c r="W661" t="s">
        <v>204</v>
      </c>
      <c r="X661" t="s">
        <v>271</v>
      </c>
      <c r="Y661" t="s">
        <v>3720</v>
      </c>
      <c r="Z661" t="s">
        <v>94</v>
      </c>
      <c r="AA661" t="s">
        <v>64</v>
      </c>
      <c r="AB661" t="s">
        <v>56</v>
      </c>
      <c r="AC661" t="s">
        <v>64</v>
      </c>
      <c r="AD661" t="s">
        <v>950</v>
      </c>
      <c r="AE661" t="s">
        <v>143</v>
      </c>
      <c r="AF661" t="s">
        <v>607</v>
      </c>
      <c r="AG661" t="s">
        <v>167</v>
      </c>
      <c r="AH661" t="s">
        <v>93</v>
      </c>
      <c r="AI661" t="s">
        <v>70</v>
      </c>
      <c r="AJ661" t="s">
        <v>1435</v>
      </c>
      <c r="AK661" t="s">
        <v>72</v>
      </c>
      <c r="AL661" t="s">
        <v>73</v>
      </c>
      <c r="AM661" t="s">
        <v>300</v>
      </c>
      <c r="AN661" t="s">
        <v>106</v>
      </c>
      <c r="AO661" t="s">
        <v>64</v>
      </c>
      <c r="AP661" t="s">
        <v>79</v>
      </c>
      <c r="AQ661" t="s">
        <v>140</v>
      </c>
      <c r="AR661" t="s">
        <v>172</v>
      </c>
      <c r="AS661" t="s">
        <v>163</v>
      </c>
      <c r="AT661" t="s">
        <v>123</v>
      </c>
      <c r="AU661" t="s">
        <v>258</v>
      </c>
      <c r="AV661" t="s">
        <v>73</v>
      </c>
      <c r="AW661" t="s">
        <v>176</v>
      </c>
      <c r="AX661" t="s">
        <v>1434</v>
      </c>
      <c r="AY661" t="s">
        <v>3915</v>
      </c>
    </row>
    <row r="662" spans="1:51" hidden="1" x14ac:dyDescent="0.3">
      <c r="A662" t="s">
        <v>3916</v>
      </c>
      <c r="B662" t="s">
        <v>3917</v>
      </c>
      <c r="C662" s="1" t="str">
        <f t="shared" si="110"/>
        <v>21:0868</v>
      </c>
      <c r="D662" s="1" t="str">
        <f t="shared" si="111"/>
        <v>21:0245</v>
      </c>
      <c r="E662" t="s">
        <v>681</v>
      </c>
      <c r="F662" t="s">
        <v>3918</v>
      </c>
      <c r="H662">
        <v>76.072167300000004</v>
      </c>
      <c r="I662">
        <v>-100.82499869999999</v>
      </c>
      <c r="J662" s="1" t="str">
        <f t="shared" si="112"/>
        <v>NGR bulk stream sediment</v>
      </c>
      <c r="K662" s="1" t="str">
        <f t="shared" si="113"/>
        <v>-230 mesh (63 µm) (Bathurst Is., 1996)</v>
      </c>
      <c r="L662">
        <v>41</v>
      </c>
      <c r="M662" t="s">
        <v>1537</v>
      </c>
      <c r="N662">
        <v>661</v>
      </c>
      <c r="O662">
        <v>1</v>
      </c>
      <c r="P662" t="s">
        <v>89</v>
      </c>
      <c r="Q662" t="s">
        <v>56</v>
      </c>
      <c r="R662" t="s">
        <v>300</v>
      </c>
      <c r="S662" t="s">
        <v>547</v>
      </c>
      <c r="T662" t="s">
        <v>282</v>
      </c>
      <c r="U662" t="s">
        <v>60</v>
      </c>
      <c r="V662" t="s">
        <v>63</v>
      </c>
      <c r="W662" t="s">
        <v>399</v>
      </c>
      <c r="X662" t="s">
        <v>60</v>
      </c>
      <c r="Y662" t="s">
        <v>365</v>
      </c>
      <c r="Z662" t="s">
        <v>113</v>
      </c>
      <c r="AA662" t="s">
        <v>64</v>
      </c>
      <c r="AB662" t="s">
        <v>56</v>
      </c>
      <c r="AC662" t="s">
        <v>118</v>
      </c>
      <c r="AD662" t="s">
        <v>245</v>
      </c>
      <c r="AE662" t="s">
        <v>143</v>
      </c>
      <c r="AF662" t="s">
        <v>172</v>
      </c>
      <c r="AG662" t="s">
        <v>488</v>
      </c>
      <c r="AH662" t="s">
        <v>328</v>
      </c>
      <c r="AI662" t="s">
        <v>70</v>
      </c>
      <c r="AJ662" t="s">
        <v>1435</v>
      </c>
      <c r="AK662" t="s">
        <v>72</v>
      </c>
      <c r="AL662" t="s">
        <v>73</v>
      </c>
      <c r="AM662" t="s">
        <v>446</v>
      </c>
      <c r="AN662" t="s">
        <v>435</v>
      </c>
      <c r="AO662" t="s">
        <v>64</v>
      </c>
      <c r="AP662" t="s">
        <v>148</v>
      </c>
      <c r="AQ662" t="s">
        <v>80</v>
      </c>
      <c r="AR662" t="s">
        <v>324</v>
      </c>
      <c r="AS662" t="s">
        <v>160</v>
      </c>
      <c r="AT662" t="s">
        <v>146</v>
      </c>
      <c r="AU662" t="s">
        <v>130</v>
      </c>
      <c r="AV662" t="s">
        <v>174</v>
      </c>
      <c r="AW662" t="s">
        <v>299</v>
      </c>
      <c r="AX662" t="s">
        <v>405</v>
      </c>
      <c r="AY662" t="s">
        <v>3919</v>
      </c>
    </row>
    <row r="663" spans="1:51" hidden="1" x14ac:dyDescent="0.3">
      <c r="A663" t="s">
        <v>3920</v>
      </c>
      <c r="B663" t="s">
        <v>3921</v>
      </c>
      <c r="C663" s="1" t="str">
        <f t="shared" si="110"/>
        <v>21:0868</v>
      </c>
      <c r="D663" s="1" t="str">
        <f t="shared" si="111"/>
        <v>21:0245</v>
      </c>
      <c r="E663" t="s">
        <v>3922</v>
      </c>
      <c r="F663" t="s">
        <v>3923</v>
      </c>
      <c r="H663">
        <v>76.066885299999996</v>
      </c>
      <c r="I663">
        <v>-100.84669049999999</v>
      </c>
      <c r="J663" s="1" t="str">
        <f t="shared" si="112"/>
        <v>NGR bulk stream sediment</v>
      </c>
      <c r="K663" s="1" t="str">
        <f t="shared" si="113"/>
        <v>-230 mesh (63 µm) (Bathurst Is., 1996)</v>
      </c>
      <c r="L663">
        <v>41</v>
      </c>
      <c r="M663" t="s">
        <v>1543</v>
      </c>
      <c r="N663">
        <v>662</v>
      </c>
      <c r="O663">
        <v>1</v>
      </c>
      <c r="P663" t="s">
        <v>89</v>
      </c>
      <c r="Q663" t="s">
        <v>56</v>
      </c>
      <c r="R663" t="s">
        <v>176</v>
      </c>
      <c r="S663" t="s">
        <v>1908</v>
      </c>
      <c r="T663" t="s">
        <v>146</v>
      </c>
      <c r="U663" t="s">
        <v>64</v>
      </c>
      <c r="V663" t="s">
        <v>91</v>
      </c>
      <c r="W663" t="s">
        <v>171</v>
      </c>
      <c r="X663" t="s">
        <v>64</v>
      </c>
      <c r="Y663" t="s">
        <v>344</v>
      </c>
      <c r="Z663" t="s">
        <v>113</v>
      </c>
      <c r="AA663" t="s">
        <v>64</v>
      </c>
      <c r="AB663" t="s">
        <v>56</v>
      </c>
      <c r="AC663" t="s">
        <v>60</v>
      </c>
      <c r="AD663" t="s">
        <v>780</v>
      </c>
      <c r="AE663" t="s">
        <v>143</v>
      </c>
      <c r="AF663" t="s">
        <v>140</v>
      </c>
      <c r="AG663" t="s">
        <v>167</v>
      </c>
      <c r="AH663" t="s">
        <v>126</v>
      </c>
      <c r="AI663" t="s">
        <v>70</v>
      </c>
      <c r="AJ663" t="s">
        <v>1435</v>
      </c>
      <c r="AK663" t="s">
        <v>72</v>
      </c>
      <c r="AL663" t="s">
        <v>73</v>
      </c>
      <c r="AM663" t="s">
        <v>82</v>
      </c>
      <c r="AN663" t="s">
        <v>106</v>
      </c>
      <c r="AO663" t="s">
        <v>64</v>
      </c>
      <c r="AP663" t="s">
        <v>369</v>
      </c>
      <c r="AQ663" t="s">
        <v>336</v>
      </c>
      <c r="AR663" t="s">
        <v>607</v>
      </c>
      <c r="AS663" t="s">
        <v>190</v>
      </c>
      <c r="AT663" t="s">
        <v>299</v>
      </c>
      <c r="AU663" t="s">
        <v>174</v>
      </c>
      <c r="AV663" t="s">
        <v>175</v>
      </c>
      <c r="AW663" t="s">
        <v>327</v>
      </c>
      <c r="AX663" t="s">
        <v>967</v>
      </c>
      <c r="AY663" t="s">
        <v>3924</v>
      </c>
    </row>
    <row r="664" spans="1:51" hidden="1" x14ac:dyDescent="0.3">
      <c r="A664" t="s">
        <v>3925</v>
      </c>
      <c r="B664" t="s">
        <v>3926</v>
      </c>
      <c r="C664" s="1" t="str">
        <f t="shared" si="110"/>
        <v>21:0868</v>
      </c>
      <c r="D664" s="1" t="str">
        <f t="shared" si="111"/>
        <v>21:0245</v>
      </c>
      <c r="E664" t="s">
        <v>3927</v>
      </c>
      <c r="F664" t="s">
        <v>3928</v>
      </c>
      <c r="H664">
        <v>76.0653018</v>
      </c>
      <c r="I664">
        <v>-100.8414605</v>
      </c>
      <c r="J664" s="1" t="str">
        <f t="shared" si="112"/>
        <v>NGR bulk stream sediment</v>
      </c>
      <c r="K664" s="1" t="str">
        <f t="shared" si="113"/>
        <v>-230 mesh (63 µm) (Bathurst Is., 1996)</v>
      </c>
      <c r="L664">
        <v>41</v>
      </c>
      <c r="M664" t="s">
        <v>1549</v>
      </c>
      <c r="N664">
        <v>663</v>
      </c>
      <c r="O664">
        <v>1</v>
      </c>
      <c r="P664" t="s">
        <v>118</v>
      </c>
      <c r="Q664" t="s">
        <v>56</v>
      </c>
      <c r="R664" t="s">
        <v>220</v>
      </c>
      <c r="S664" t="s">
        <v>1233</v>
      </c>
      <c r="T664" t="s">
        <v>140</v>
      </c>
      <c r="U664" t="s">
        <v>271</v>
      </c>
      <c r="V664" t="s">
        <v>118</v>
      </c>
      <c r="W664" t="s">
        <v>114</v>
      </c>
      <c r="X664" t="s">
        <v>60</v>
      </c>
      <c r="Y664" t="s">
        <v>365</v>
      </c>
      <c r="Z664" t="s">
        <v>113</v>
      </c>
      <c r="AA664" t="s">
        <v>64</v>
      </c>
      <c r="AB664" t="s">
        <v>56</v>
      </c>
      <c r="AC664" t="s">
        <v>91</v>
      </c>
      <c r="AD664" t="s">
        <v>175</v>
      </c>
      <c r="AE664" t="s">
        <v>143</v>
      </c>
      <c r="AF664" t="s">
        <v>414</v>
      </c>
      <c r="AG664" t="s">
        <v>174</v>
      </c>
      <c r="AH664" t="s">
        <v>275</v>
      </c>
      <c r="AI664" t="s">
        <v>91</v>
      </c>
      <c r="AJ664" t="s">
        <v>1435</v>
      </c>
      <c r="AK664" t="s">
        <v>72</v>
      </c>
      <c r="AL664" t="s">
        <v>73</v>
      </c>
      <c r="AM664" t="s">
        <v>403</v>
      </c>
      <c r="AN664" t="s">
        <v>435</v>
      </c>
      <c r="AO664" t="s">
        <v>64</v>
      </c>
      <c r="AP664" t="s">
        <v>438</v>
      </c>
      <c r="AQ664" t="s">
        <v>124</v>
      </c>
      <c r="AR664" t="s">
        <v>298</v>
      </c>
      <c r="AS664" t="s">
        <v>103</v>
      </c>
      <c r="AT664" t="s">
        <v>147</v>
      </c>
      <c r="AU664" t="s">
        <v>271</v>
      </c>
      <c r="AV664" t="s">
        <v>152</v>
      </c>
      <c r="AW664" t="s">
        <v>151</v>
      </c>
      <c r="AX664" t="s">
        <v>405</v>
      </c>
      <c r="AY664" t="s">
        <v>3929</v>
      </c>
    </row>
    <row r="665" spans="1:51" hidden="1" x14ac:dyDescent="0.3">
      <c r="A665" t="s">
        <v>3930</v>
      </c>
      <c r="B665" t="s">
        <v>3931</v>
      </c>
      <c r="C665" s="1" t="str">
        <f t="shared" si="110"/>
        <v>21:0868</v>
      </c>
      <c r="D665" s="1" t="str">
        <f t="shared" si="111"/>
        <v>21:0245</v>
      </c>
      <c r="E665" t="s">
        <v>3932</v>
      </c>
      <c r="F665" t="s">
        <v>3933</v>
      </c>
      <c r="H665">
        <v>76.068190700000002</v>
      </c>
      <c r="I665">
        <v>-100.8519227</v>
      </c>
      <c r="J665" s="1" t="str">
        <f t="shared" si="112"/>
        <v>NGR bulk stream sediment</v>
      </c>
      <c r="K665" s="1" t="str">
        <f t="shared" si="113"/>
        <v>-230 mesh (63 µm) (Bathurst Is., 1996)</v>
      </c>
      <c r="L665">
        <v>41</v>
      </c>
      <c r="M665" t="s">
        <v>1557</v>
      </c>
      <c r="N665">
        <v>664</v>
      </c>
      <c r="O665">
        <v>1</v>
      </c>
      <c r="P665" t="s">
        <v>89</v>
      </c>
      <c r="Q665" t="s">
        <v>56</v>
      </c>
      <c r="R665" t="s">
        <v>666</v>
      </c>
      <c r="S665" t="s">
        <v>201</v>
      </c>
      <c r="T665" t="s">
        <v>192</v>
      </c>
      <c r="U665" t="s">
        <v>64</v>
      </c>
      <c r="V665" t="s">
        <v>99</v>
      </c>
      <c r="W665" t="s">
        <v>312</v>
      </c>
      <c r="X665" t="s">
        <v>91</v>
      </c>
      <c r="Y665" t="s">
        <v>638</v>
      </c>
      <c r="Z665" t="s">
        <v>94</v>
      </c>
      <c r="AA665" t="s">
        <v>64</v>
      </c>
      <c r="AB665" t="s">
        <v>56</v>
      </c>
      <c r="AC665" t="s">
        <v>63</v>
      </c>
      <c r="AD665" t="s">
        <v>850</v>
      </c>
      <c r="AE665" t="s">
        <v>143</v>
      </c>
      <c r="AF665" t="s">
        <v>337</v>
      </c>
      <c r="AG665" t="s">
        <v>174</v>
      </c>
      <c r="AH665" t="s">
        <v>334</v>
      </c>
      <c r="AI665" t="s">
        <v>70</v>
      </c>
      <c r="AJ665" t="s">
        <v>1435</v>
      </c>
      <c r="AK665" t="s">
        <v>72</v>
      </c>
      <c r="AL665" t="s">
        <v>73</v>
      </c>
      <c r="AM665" t="s">
        <v>162</v>
      </c>
      <c r="AN665" t="s">
        <v>151</v>
      </c>
      <c r="AO665" t="s">
        <v>64</v>
      </c>
      <c r="AP665" t="s">
        <v>2812</v>
      </c>
      <c r="AQ665" t="s">
        <v>311</v>
      </c>
      <c r="AR665" t="s">
        <v>772</v>
      </c>
      <c r="AS665" t="s">
        <v>140</v>
      </c>
      <c r="AT665" t="s">
        <v>146</v>
      </c>
      <c r="AU665" t="s">
        <v>130</v>
      </c>
      <c r="AV665" t="s">
        <v>73</v>
      </c>
      <c r="AW665" t="s">
        <v>435</v>
      </c>
      <c r="AX665" t="s">
        <v>850</v>
      </c>
      <c r="AY665" t="s">
        <v>2195</v>
      </c>
    </row>
    <row r="666" spans="1:51" hidden="1" x14ac:dyDescent="0.3">
      <c r="A666" t="s">
        <v>3934</v>
      </c>
      <c r="B666" t="s">
        <v>3935</v>
      </c>
      <c r="C666" s="1" t="str">
        <f t="shared" si="110"/>
        <v>21:0868</v>
      </c>
      <c r="D666" s="1" t="str">
        <f t="shared" si="111"/>
        <v>21:0245</v>
      </c>
      <c r="E666" t="s">
        <v>690</v>
      </c>
      <c r="F666" t="s">
        <v>3936</v>
      </c>
      <c r="H666">
        <v>76.086667700000007</v>
      </c>
      <c r="I666">
        <v>-100.8162031</v>
      </c>
      <c r="J666" s="1" t="str">
        <f t="shared" si="112"/>
        <v>NGR bulk stream sediment</v>
      </c>
      <c r="K666" s="1" t="str">
        <f t="shared" si="113"/>
        <v>-230 mesh (63 µm) (Bathurst Is., 1996)</v>
      </c>
      <c r="L666">
        <v>42</v>
      </c>
      <c r="M666" t="s">
        <v>1432</v>
      </c>
      <c r="N666">
        <v>665</v>
      </c>
      <c r="O666">
        <v>7</v>
      </c>
      <c r="P666" t="s">
        <v>89</v>
      </c>
      <c r="Q666" t="s">
        <v>56</v>
      </c>
      <c r="R666" t="s">
        <v>358</v>
      </c>
      <c r="S666" t="s">
        <v>115</v>
      </c>
      <c r="T666" t="s">
        <v>592</v>
      </c>
      <c r="U666" t="s">
        <v>64</v>
      </c>
      <c r="V666" t="s">
        <v>118</v>
      </c>
      <c r="W666" t="s">
        <v>204</v>
      </c>
      <c r="X666" t="s">
        <v>60</v>
      </c>
      <c r="Y666" t="s">
        <v>2224</v>
      </c>
      <c r="Z666" t="s">
        <v>113</v>
      </c>
      <c r="AA666" t="s">
        <v>64</v>
      </c>
      <c r="AB666" t="s">
        <v>56</v>
      </c>
      <c r="AC666" t="s">
        <v>60</v>
      </c>
      <c r="AD666" t="s">
        <v>811</v>
      </c>
      <c r="AE666" t="s">
        <v>143</v>
      </c>
      <c r="AF666" t="s">
        <v>210</v>
      </c>
      <c r="AG666" t="s">
        <v>479</v>
      </c>
      <c r="AH666" t="s">
        <v>93</v>
      </c>
      <c r="AI666" t="s">
        <v>70</v>
      </c>
      <c r="AJ666" t="s">
        <v>1435</v>
      </c>
      <c r="AK666" t="s">
        <v>72</v>
      </c>
      <c r="AL666" t="s">
        <v>73</v>
      </c>
      <c r="AM666" t="s">
        <v>282</v>
      </c>
      <c r="AN666" t="s">
        <v>488</v>
      </c>
      <c r="AO666" t="s">
        <v>64</v>
      </c>
      <c r="AP666" t="s">
        <v>369</v>
      </c>
      <c r="AQ666" t="s">
        <v>171</v>
      </c>
      <c r="AR666" t="s">
        <v>393</v>
      </c>
      <c r="AS666" t="s">
        <v>190</v>
      </c>
      <c r="AT666" t="s">
        <v>101</v>
      </c>
      <c r="AU666" t="s">
        <v>258</v>
      </c>
      <c r="AV666" t="s">
        <v>152</v>
      </c>
      <c r="AW666" t="s">
        <v>176</v>
      </c>
      <c r="AX666" t="s">
        <v>205</v>
      </c>
      <c r="AY666" t="s">
        <v>78</v>
      </c>
    </row>
    <row r="667" spans="1:51" hidden="1" x14ac:dyDescent="0.3">
      <c r="A667" t="s">
        <v>3937</v>
      </c>
      <c r="B667" t="s">
        <v>3938</v>
      </c>
      <c r="C667" s="1" t="str">
        <f t="shared" si="110"/>
        <v>21:0868</v>
      </c>
      <c r="D667" s="1" t="str">
        <f t="shared" si="111"/>
        <v>21:0245</v>
      </c>
      <c r="E667" t="s">
        <v>3939</v>
      </c>
      <c r="F667" t="s">
        <v>3940</v>
      </c>
      <c r="H667">
        <v>76.048768300000006</v>
      </c>
      <c r="I667">
        <v>-100.8521837</v>
      </c>
      <c r="J667" s="1" t="str">
        <f t="shared" si="112"/>
        <v>NGR bulk stream sediment</v>
      </c>
      <c r="K667" s="1" t="str">
        <f t="shared" si="113"/>
        <v>-230 mesh (63 µm) (Bathurst Is., 1996)</v>
      </c>
      <c r="L667">
        <v>42</v>
      </c>
      <c r="M667" t="s">
        <v>1441</v>
      </c>
      <c r="N667">
        <v>666</v>
      </c>
      <c r="O667">
        <v>1</v>
      </c>
      <c r="P667" t="s">
        <v>89</v>
      </c>
      <c r="Q667" t="s">
        <v>56</v>
      </c>
      <c r="R667" t="s">
        <v>101</v>
      </c>
      <c r="S667" t="s">
        <v>1130</v>
      </c>
      <c r="T667" t="s">
        <v>68</v>
      </c>
      <c r="U667" t="s">
        <v>64</v>
      </c>
      <c r="V667" t="s">
        <v>185</v>
      </c>
      <c r="W667" t="s">
        <v>79</v>
      </c>
      <c r="X667" t="s">
        <v>60</v>
      </c>
      <c r="Y667" t="s">
        <v>1579</v>
      </c>
      <c r="Z667" t="s">
        <v>99</v>
      </c>
      <c r="AA667" t="s">
        <v>64</v>
      </c>
      <c r="AB667" t="s">
        <v>56</v>
      </c>
      <c r="AC667" t="s">
        <v>91</v>
      </c>
      <c r="AD667" t="s">
        <v>459</v>
      </c>
      <c r="AE667" t="s">
        <v>143</v>
      </c>
      <c r="AF667" t="s">
        <v>507</v>
      </c>
      <c r="AG667" t="s">
        <v>479</v>
      </c>
      <c r="AH667" t="s">
        <v>446</v>
      </c>
      <c r="AI667" t="s">
        <v>70</v>
      </c>
      <c r="AJ667" t="s">
        <v>1435</v>
      </c>
      <c r="AK667" t="s">
        <v>72</v>
      </c>
      <c r="AL667" t="s">
        <v>73</v>
      </c>
      <c r="AM667" t="s">
        <v>150</v>
      </c>
      <c r="AN667" t="s">
        <v>580</v>
      </c>
      <c r="AO667" t="s">
        <v>64</v>
      </c>
      <c r="AP667" t="s">
        <v>720</v>
      </c>
      <c r="AQ667" t="s">
        <v>382</v>
      </c>
      <c r="AR667" t="s">
        <v>61</v>
      </c>
      <c r="AS667" t="s">
        <v>357</v>
      </c>
      <c r="AT667" t="s">
        <v>118</v>
      </c>
      <c r="AU667" t="s">
        <v>189</v>
      </c>
      <c r="AV667" t="s">
        <v>174</v>
      </c>
      <c r="AW667" t="s">
        <v>123</v>
      </c>
      <c r="AX667" t="s">
        <v>417</v>
      </c>
      <c r="AY667" t="s">
        <v>1406</v>
      </c>
    </row>
    <row r="668" spans="1:51" hidden="1" x14ac:dyDescent="0.3">
      <c r="A668" t="s">
        <v>3941</v>
      </c>
      <c r="B668" t="s">
        <v>3942</v>
      </c>
      <c r="C668" s="1" t="str">
        <f t="shared" si="110"/>
        <v>21:0868</v>
      </c>
      <c r="D668" s="1" t="str">
        <f t="shared" si="111"/>
        <v>21:0245</v>
      </c>
      <c r="E668" t="s">
        <v>3943</v>
      </c>
      <c r="F668" t="s">
        <v>3944</v>
      </c>
      <c r="H668">
        <v>76.0750302</v>
      </c>
      <c r="I668">
        <v>-100.90938679999999</v>
      </c>
      <c r="J668" s="1" t="str">
        <f t="shared" si="112"/>
        <v>NGR bulk stream sediment</v>
      </c>
      <c r="K668" s="1" t="str">
        <f t="shared" si="113"/>
        <v>-230 mesh (63 µm) (Bathurst Is., 1996)</v>
      </c>
      <c r="L668">
        <v>42</v>
      </c>
      <c r="M668" t="s">
        <v>1454</v>
      </c>
      <c r="N668">
        <v>667</v>
      </c>
      <c r="O668">
        <v>1</v>
      </c>
      <c r="P668" t="s">
        <v>89</v>
      </c>
      <c r="Q668" t="s">
        <v>56</v>
      </c>
      <c r="R668" t="s">
        <v>231</v>
      </c>
      <c r="S668" t="s">
        <v>1175</v>
      </c>
      <c r="T668" t="s">
        <v>68</v>
      </c>
      <c r="U668" t="s">
        <v>91</v>
      </c>
      <c r="V668" t="s">
        <v>63</v>
      </c>
      <c r="W668" t="s">
        <v>325</v>
      </c>
      <c r="X668" t="s">
        <v>60</v>
      </c>
      <c r="Y668" t="s">
        <v>3243</v>
      </c>
      <c r="Z668" t="s">
        <v>63</v>
      </c>
      <c r="AA668" t="s">
        <v>64</v>
      </c>
      <c r="AB668" t="s">
        <v>56</v>
      </c>
      <c r="AC668" t="s">
        <v>60</v>
      </c>
      <c r="AD668" t="s">
        <v>301</v>
      </c>
      <c r="AE668" t="s">
        <v>143</v>
      </c>
      <c r="AF668" t="s">
        <v>351</v>
      </c>
      <c r="AG668" t="s">
        <v>167</v>
      </c>
      <c r="AH668" t="s">
        <v>275</v>
      </c>
      <c r="AI668" t="s">
        <v>70</v>
      </c>
      <c r="AJ668" t="s">
        <v>1435</v>
      </c>
      <c r="AK668" t="s">
        <v>72</v>
      </c>
      <c r="AL668" t="s">
        <v>258</v>
      </c>
      <c r="AM668" t="s">
        <v>300</v>
      </c>
      <c r="AN668" t="s">
        <v>258</v>
      </c>
      <c r="AO668" t="s">
        <v>64</v>
      </c>
      <c r="AP668" t="s">
        <v>772</v>
      </c>
      <c r="AQ668" t="s">
        <v>171</v>
      </c>
      <c r="AR668" t="s">
        <v>59</v>
      </c>
      <c r="AS668" t="s">
        <v>336</v>
      </c>
      <c r="AT668" t="s">
        <v>101</v>
      </c>
      <c r="AU668" t="s">
        <v>271</v>
      </c>
      <c r="AV668" t="s">
        <v>73</v>
      </c>
      <c r="AW668" t="s">
        <v>176</v>
      </c>
      <c r="AX668" t="s">
        <v>568</v>
      </c>
      <c r="AY668" t="s">
        <v>3945</v>
      </c>
    </row>
    <row r="669" spans="1:51" hidden="1" x14ac:dyDescent="0.3">
      <c r="A669" t="s">
        <v>3946</v>
      </c>
      <c r="B669" t="s">
        <v>3947</v>
      </c>
      <c r="C669" s="1" t="str">
        <f t="shared" si="110"/>
        <v>21:0868</v>
      </c>
      <c r="D669" s="1" t="str">
        <f t="shared" si="111"/>
        <v>21:0245</v>
      </c>
      <c r="E669" t="s">
        <v>690</v>
      </c>
      <c r="F669" t="s">
        <v>3948</v>
      </c>
      <c r="H669">
        <v>76.086667700000007</v>
      </c>
      <c r="I669">
        <v>-100.8162031</v>
      </c>
      <c r="J669" s="1" t="str">
        <f t="shared" si="112"/>
        <v>NGR bulk stream sediment</v>
      </c>
      <c r="K669" s="1" t="str">
        <f t="shared" si="113"/>
        <v>-230 mesh (63 µm) (Bathurst Is., 1996)</v>
      </c>
      <c r="L669">
        <v>42</v>
      </c>
      <c r="M669" t="s">
        <v>1447</v>
      </c>
      <c r="N669">
        <v>668</v>
      </c>
      <c r="O669">
        <v>1</v>
      </c>
      <c r="P669" t="s">
        <v>89</v>
      </c>
      <c r="Q669" t="s">
        <v>56</v>
      </c>
      <c r="R669" t="s">
        <v>126</v>
      </c>
      <c r="S669" t="s">
        <v>1064</v>
      </c>
      <c r="T669" t="s">
        <v>173</v>
      </c>
      <c r="U669" t="s">
        <v>64</v>
      </c>
      <c r="V669" t="s">
        <v>118</v>
      </c>
      <c r="W669" t="s">
        <v>382</v>
      </c>
      <c r="X669" t="s">
        <v>60</v>
      </c>
      <c r="Y669" t="s">
        <v>1789</v>
      </c>
      <c r="Z669" t="s">
        <v>185</v>
      </c>
      <c r="AA669" t="s">
        <v>64</v>
      </c>
      <c r="AB669" t="s">
        <v>56</v>
      </c>
      <c r="AC669" t="s">
        <v>91</v>
      </c>
      <c r="AD669" t="s">
        <v>177</v>
      </c>
      <c r="AE669" t="s">
        <v>143</v>
      </c>
      <c r="AF669" t="s">
        <v>524</v>
      </c>
      <c r="AG669" t="s">
        <v>167</v>
      </c>
      <c r="AH669" t="s">
        <v>218</v>
      </c>
      <c r="AI669" t="s">
        <v>70</v>
      </c>
      <c r="AJ669" t="s">
        <v>1435</v>
      </c>
      <c r="AK669" t="s">
        <v>72</v>
      </c>
      <c r="AL669" t="s">
        <v>73</v>
      </c>
      <c r="AM669" t="s">
        <v>282</v>
      </c>
      <c r="AN669" t="s">
        <v>230</v>
      </c>
      <c r="AO669" t="s">
        <v>64</v>
      </c>
      <c r="AP669" t="s">
        <v>369</v>
      </c>
      <c r="AQ669" t="s">
        <v>160</v>
      </c>
      <c r="AR669" t="s">
        <v>67</v>
      </c>
      <c r="AS669" t="s">
        <v>55</v>
      </c>
      <c r="AT669" t="s">
        <v>173</v>
      </c>
      <c r="AU669" t="s">
        <v>271</v>
      </c>
      <c r="AV669" t="s">
        <v>152</v>
      </c>
      <c r="AW669" t="s">
        <v>125</v>
      </c>
      <c r="AX669" t="s">
        <v>301</v>
      </c>
      <c r="AY669" t="s">
        <v>3949</v>
      </c>
    </row>
    <row r="670" spans="1:51" hidden="1" x14ac:dyDescent="0.3">
      <c r="A670" t="s">
        <v>3950</v>
      </c>
      <c r="B670" t="s">
        <v>3951</v>
      </c>
      <c r="C670" s="1" t="str">
        <f t="shared" si="110"/>
        <v>21:0868</v>
      </c>
      <c r="D670" s="1" t="str">
        <f t="shared" si="111"/>
        <v>21:0245</v>
      </c>
      <c r="E670" t="s">
        <v>3952</v>
      </c>
      <c r="F670" t="s">
        <v>3953</v>
      </c>
      <c r="H670">
        <v>76.079338500000006</v>
      </c>
      <c r="I670">
        <v>-100.7850163</v>
      </c>
      <c r="J670" s="1" t="str">
        <f t="shared" si="112"/>
        <v>NGR bulk stream sediment</v>
      </c>
      <c r="K670" s="1" t="str">
        <f t="shared" si="113"/>
        <v>-230 mesh (63 µm) (Bathurst Is., 1996)</v>
      </c>
      <c r="L670">
        <v>42</v>
      </c>
      <c r="M670" t="s">
        <v>1474</v>
      </c>
      <c r="N670">
        <v>669</v>
      </c>
      <c r="O670">
        <v>1</v>
      </c>
      <c r="P670" t="s">
        <v>91</v>
      </c>
      <c r="Q670" t="s">
        <v>56</v>
      </c>
      <c r="R670" t="s">
        <v>428</v>
      </c>
      <c r="S670" t="s">
        <v>982</v>
      </c>
      <c r="T670" t="s">
        <v>265</v>
      </c>
      <c r="U670" t="s">
        <v>60</v>
      </c>
      <c r="V670" t="s">
        <v>94</v>
      </c>
      <c r="W670" t="s">
        <v>393</v>
      </c>
      <c r="X670" t="s">
        <v>271</v>
      </c>
      <c r="Y670" t="s">
        <v>1007</v>
      </c>
      <c r="Z670" t="s">
        <v>69</v>
      </c>
      <c r="AA670" t="s">
        <v>64</v>
      </c>
      <c r="AB670" t="s">
        <v>56</v>
      </c>
      <c r="AC670" t="s">
        <v>64</v>
      </c>
      <c r="AD670" t="s">
        <v>259</v>
      </c>
      <c r="AE670" t="s">
        <v>143</v>
      </c>
      <c r="AF670" t="s">
        <v>298</v>
      </c>
      <c r="AG670" t="s">
        <v>327</v>
      </c>
      <c r="AH670" t="s">
        <v>265</v>
      </c>
      <c r="AI670" t="s">
        <v>70</v>
      </c>
      <c r="AJ670" t="s">
        <v>1435</v>
      </c>
      <c r="AK670" t="s">
        <v>72</v>
      </c>
      <c r="AL670" t="s">
        <v>81</v>
      </c>
      <c r="AM670" t="s">
        <v>226</v>
      </c>
      <c r="AN670" t="s">
        <v>126</v>
      </c>
      <c r="AO670" t="s">
        <v>64</v>
      </c>
      <c r="AP670" t="s">
        <v>269</v>
      </c>
      <c r="AQ670" t="s">
        <v>357</v>
      </c>
      <c r="AR670" t="s">
        <v>289</v>
      </c>
      <c r="AS670" t="s">
        <v>140</v>
      </c>
      <c r="AT670" t="s">
        <v>76</v>
      </c>
      <c r="AU670" t="s">
        <v>81</v>
      </c>
      <c r="AV670" t="s">
        <v>73</v>
      </c>
      <c r="AW670" t="s">
        <v>358</v>
      </c>
      <c r="AX670" t="s">
        <v>314</v>
      </c>
      <c r="AY670" t="s">
        <v>3954</v>
      </c>
    </row>
    <row r="671" spans="1:51" hidden="1" x14ac:dyDescent="0.3">
      <c r="A671" t="s">
        <v>3955</v>
      </c>
      <c r="B671" t="s">
        <v>3956</v>
      </c>
      <c r="C671" s="1" t="str">
        <f t="shared" si="110"/>
        <v>21:0868</v>
      </c>
      <c r="D671" s="1" t="str">
        <f t="shared" si="111"/>
        <v>21:0245</v>
      </c>
      <c r="E671" t="s">
        <v>3952</v>
      </c>
      <c r="F671" t="s">
        <v>3957</v>
      </c>
      <c r="H671">
        <v>76.079338500000006</v>
      </c>
      <c r="I671">
        <v>-100.7850163</v>
      </c>
      <c r="J671" s="1" t="str">
        <f t="shared" si="112"/>
        <v>NGR bulk stream sediment</v>
      </c>
      <c r="K671" s="1" t="str">
        <f t="shared" si="113"/>
        <v>-230 mesh (63 µm) (Bathurst Is., 1996)</v>
      </c>
      <c r="L671">
        <v>42</v>
      </c>
      <c r="M671" t="s">
        <v>1479</v>
      </c>
      <c r="N671">
        <v>670</v>
      </c>
      <c r="O671">
        <v>1</v>
      </c>
      <c r="P671" t="s">
        <v>89</v>
      </c>
      <c r="Q671" t="s">
        <v>56</v>
      </c>
      <c r="R671" t="s">
        <v>125</v>
      </c>
      <c r="S671" t="s">
        <v>564</v>
      </c>
      <c r="T671" t="s">
        <v>126</v>
      </c>
      <c r="U671" t="s">
        <v>64</v>
      </c>
      <c r="V671" t="s">
        <v>91</v>
      </c>
      <c r="W671" t="s">
        <v>325</v>
      </c>
      <c r="X671" t="s">
        <v>64</v>
      </c>
      <c r="Y671" t="s">
        <v>132</v>
      </c>
      <c r="Z671" t="s">
        <v>124</v>
      </c>
      <c r="AA671" t="s">
        <v>64</v>
      </c>
      <c r="AB671" t="s">
        <v>56</v>
      </c>
      <c r="AC671" t="s">
        <v>60</v>
      </c>
      <c r="AD671" t="s">
        <v>811</v>
      </c>
      <c r="AE671" t="s">
        <v>143</v>
      </c>
      <c r="AF671" t="s">
        <v>204</v>
      </c>
      <c r="AG671" t="s">
        <v>479</v>
      </c>
      <c r="AH671" t="s">
        <v>592</v>
      </c>
      <c r="AI671" t="s">
        <v>70</v>
      </c>
      <c r="AJ671" t="s">
        <v>1435</v>
      </c>
      <c r="AK671" t="s">
        <v>72</v>
      </c>
      <c r="AL671" t="s">
        <v>73</v>
      </c>
      <c r="AM671" t="s">
        <v>467</v>
      </c>
      <c r="AN671" t="s">
        <v>358</v>
      </c>
      <c r="AO671" t="s">
        <v>64</v>
      </c>
      <c r="AP671" t="s">
        <v>369</v>
      </c>
      <c r="AQ671" t="s">
        <v>124</v>
      </c>
      <c r="AR671" t="s">
        <v>298</v>
      </c>
      <c r="AS671" t="s">
        <v>140</v>
      </c>
      <c r="AT671" t="s">
        <v>147</v>
      </c>
      <c r="AU671" t="s">
        <v>130</v>
      </c>
      <c r="AV671" t="s">
        <v>73</v>
      </c>
      <c r="AW671" t="s">
        <v>592</v>
      </c>
      <c r="AX671" t="s">
        <v>489</v>
      </c>
      <c r="AY671" t="s">
        <v>3958</v>
      </c>
    </row>
    <row r="672" spans="1:51" hidden="1" x14ac:dyDescent="0.3">
      <c r="A672" t="s">
        <v>3959</v>
      </c>
      <c r="B672" t="s">
        <v>3960</v>
      </c>
      <c r="C672" s="1" t="str">
        <f t="shared" si="110"/>
        <v>21:0868</v>
      </c>
      <c r="D672" s="1" t="str">
        <f>HYPERLINK("http://geochem.nrcan.gc.ca/cdogs/content/svy/svy_e.htm", "")</f>
        <v/>
      </c>
      <c r="G672" s="1" t="str">
        <f>HYPERLINK("http://geochem.nrcan.gc.ca/cdogs/content/cr_/cr_00262_e.htm", "262")</f>
        <v>262</v>
      </c>
      <c r="J672" t="s">
        <v>1529</v>
      </c>
      <c r="K672" t="s">
        <v>1530</v>
      </c>
      <c r="L672">
        <v>42</v>
      </c>
      <c r="M672" t="s">
        <v>1531</v>
      </c>
      <c r="N672">
        <v>671</v>
      </c>
      <c r="O672">
        <v>8</v>
      </c>
      <c r="P672" t="s">
        <v>91</v>
      </c>
      <c r="Q672" t="s">
        <v>56</v>
      </c>
      <c r="R672" t="s">
        <v>273</v>
      </c>
      <c r="S672" t="s">
        <v>966</v>
      </c>
      <c r="T672" t="s">
        <v>73</v>
      </c>
      <c r="U672" t="s">
        <v>60</v>
      </c>
      <c r="V672" t="s">
        <v>209</v>
      </c>
      <c r="W672" t="s">
        <v>58</v>
      </c>
      <c r="X672" t="s">
        <v>118</v>
      </c>
      <c r="Y672" t="s">
        <v>3961</v>
      </c>
      <c r="Z672" t="s">
        <v>76</v>
      </c>
      <c r="AA672" t="s">
        <v>64</v>
      </c>
      <c r="AB672" t="s">
        <v>56</v>
      </c>
      <c r="AC672" t="s">
        <v>64</v>
      </c>
      <c r="AD672" t="s">
        <v>344</v>
      </c>
      <c r="AE672" t="s">
        <v>350</v>
      </c>
      <c r="AF672" t="s">
        <v>241</v>
      </c>
      <c r="AG672" t="s">
        <v>91</v>
      </c>
      <c r="AH672" t="s">
        <v>160</v>
      </c>
      <c r="AI672" t="s">
        <v>70</v>
      </c>
      <c r="AJ672" t="s">
        <v>1025</v>
      </c>
      <c r="AK672" t="s">
        <v>72</v>
      </c>
      <c r="AL672" t="s">
        <v>60</v>
      </c>
      <c r="AM672" t="s">
        <v>190</v>
      </c>
      <c r="AN672" t="s">
        <v>231</v>
      </c>
      <c r="AO672" t="s">
        <v>94</v>
      </c>
      <c r="AP672" t="s">
        <v>901</v>
      </c>
      <c r="AQ672" t="s">
        <v>541</v>
      </c>
      <c r="AR672" t="s">
        <v>170</v>
      </c>
      <c r="AS672" t="s">
        <v>357</v>
      </c>
      <c r="AT672" t="s">
        <v>485</v>
      </c>
      <c r="AU672" t="s">
        <v>130</v>
      </c>
      <c r="AV672" t="s">
        <v>488</v>
      </c>
      <c r="AW672" t="s">
        <v>207</v>
      </c>
      <c r="AX672" t="s">
        <v>728</v>
      </c>
      <c r="AY672" t="s">
        <v>3962</v>
      </c>
    </row>
    <row r="673" spans="1:51" x14ac:dyDescent="0.3">
      <c r="A673" t="s">
        <v>3963</v>
      </c>
      <c r="B673" t="s">
        <v>3964</v>
      </c>
      <c r="C673" s="1" t="str">
        <f t="shared" ref="C673:C704" si="114">HYPERLINK("http://geochem.nrcan.gc.ca/cdogs/content/bdl/bdl211177_e.htm", "21:1177")</f>
        <v>21:1177</v>
      </c>
      <c r="D673" s="1" t="str">
        <f t="shared" ref="D673:D701" si="115">HYPERLINK("http://geochem.nrcan.gc.ca/cdogs/content/svy/svy210246_e.htm", "21:0246")</f>
        <v>21:0246</v>
      </c>
      <c r="E673" t="s">
        <v>3965</v>
      </c>
      <c r="F673" t="s">
        <v>3966</v>
      </c>
      <c r="H673">
        <v>75.991485900000001</v>
      </c>
      <c r="I673">
        <v>-97.629588900000002</v>
      </c>
      <c r="J673" s="1" t="str">
        <f t="shared" ref="J673:J701" si="116">HYPERLINK("http://geochem.nrcan.gc.ca/cdogs/content/kwd/kwd020030_e.htm", "NGR bulk stream sediment")</f>
        <v>NGR bulk stream sediment</v>
      </c>
      <c r="K673" s="1" t="str">
        <f t="shared" ref="K673:K701" si="117">HYPERLINK("http://geochem.nrcan.gc.ca/cdogs/content/kwd/kwd080101_e.htm", "-230 mesh (63 µm) (Bathurst Is., 1997)")</f>
        <v>-230 mesh (63 µm) (Bathurst Is., 1997)</v>
      </c>
      <c r="O673">
        <v>1</v>
      </c>
      <c r="P673" t="s">
        <v>89</v>
      </c>
      <c r="Q673" t="s">
        <v>56</v>
      </c>
      <c r="R673" t="s">
        <v>129</v>
      </c>
      <c r="S673" t="s">
        <v>745</v>
      </c>
      <c r="T673" t="s">
        <v>94</v>
      </c>
      <c r="U673" t="s">
        <v>118</v>
      </c>
      <c r="V673" t="s">
        <v>69</v>
      </c>
      <c r="W673" t="s">
        <v>1068</v>
      </c>
      <c r="X673" t="s">
        <v>91</v>
      </c>
      <c r="Y673" t="s">
        <v>123</v>
      </c>
      <c r="Z673" t="s">
        <v>382</v>
      </c>
      <c r="AA673" t="s">
        <v>64</v>
      </c>
      <c r="AB673" t="s">
        <v>56</v>
      </c>
      <c r="AC673" t="s">
        <v>64</v>
      </c>
      <c r="AD673" t="s">
        <v>297</v>
      </c>
      <c r="AE673" t="s">
        <v>3967</v>
      </c>
      <c r="AF673" t="s">
        <v>415</v>
      </c>
      <c r="AG673" t="s">
        <v>271</v>
      </c>
      <c r="AH673" t="s">
        <v>99</v>
      </c>
      <c r="AI673" t="s">
        <v>70</v>
      </c>
      <c r="AJ673" t="s">
        <v>1025</v>
      </c>
      <c r="AK673" t="s">
        <v>72</v>
      </c>
      <c r="AL673" t="s">
        <v>60</v>
      </c>
      <c r="AM673" t="s">
        <v>336</v>
      </c>
      <c r="AN673" t="s">
        <v>68</v>
      </c>
      <c r="AO673" t="s">
        <v>89</v>
      </c>
      <c r="AP673" t="s">
        <v>188</v>
      </c>
      <c r="AQ673" t="s">
        <v>351</v>
      </c>
      <c r="AR673" t="s">
        <v>188</v>
      </c>
      <c r="AS673" t="s">
        <v>170</v>
      </c>
      <c r="AT673" t="s">
        <v>139</v>
      </c>
      <c r="AU673" t="s">
        <v>327</v>
      </c>
      <c r="AV673" t="s">
        <v>73</v>
      </c>
      <c r="AW673" t="s">
        <v>485</v>
      </c>
      <c r="AX673" t="s">
        <v>771</v>
      </c>
      <c r="AY673" t="s">
        <v>3968</v>
      </c>
    </row>
    <row r="674" spans="1:51" x14ac:dyDescent="0.3">
      <c r="A674" t="s">
        <v>3969</v>
      </c>
      <c r="B674" t="s">
        <v>3970</v>
      </c>
      <c r="C674" s="1" t="str">
        <f t="shared" si="114"/>
        <v>21:1177</v>
      </c>
      <c r="D674" s="1" t="str">
        <f t="shared" si="115"/>
        <v>21:0246</v>
      </c>
      <c r="E674" t="s">
        <v>3971</v>
      </c>
      <c r="F674" t="s">
        <v>3972</v>
      </c>
      <c r="H674">
        <v>75.979210300000005</v>
      </c>
      <c r="I674">
        <v>-97.754108700000003</v>
      </c>
      <c r="J674" s="1" t="str">
        <f t="shared" si="116"/>
        <v>NGR bulk stream sediment</v>
      </c>
      <c r="K674" s="1" t="str">
        <f t="shared" si="117"/>
        <v>-230 mesh (63 µm) (Bathurst Is., 1997)</v>
      </c>
      <c r="O674">
        <v>1</v>
      </c>
      <c r="P674" t="s">
        <v>89</v>
      </c>
      <c r="Q674" t="s">
        <v>56</v>
      </c>
      <c r="R674" t="s">
        <v>275</v>
      </c>
      <c r="S674" t="s">
        <v>3973</v>
      </c>
      <c r="T674" t="s">
        <v>91</v>
      </c>
      <c r="U674" t="s">
        <v>75</v>
      </c>
      <c r="V674" t="s">
        <v>113</v>
      </c>
      <c r="W674" t="s">
        <v>223</v>
      </c>
      <c r="X674" t="s">
        <v>60</v>
      </c>
      <c r="Y674" t="s">
        <v>907</v>
      </c>
      <c r="Z674" t="s">
        <v>190</v>
      </c>
      <c r="AA674" t="s">
        <v>64</v>
      </c>
      <c r="AB674" t="s">
        <v>56</v>
      </c>
      <c r="AC674" t="s">
        <v>91</v>
      </c>
      <c r="AD674" t="s">
        <v>778</v>
      </c>
      <c r="AE674" t="s">
        <v>3967</v>
      </c>
      <c r="AF674" t="s">
        <v>393</v>
      </c>
      <c r="AG674" t="s">
        <v>106</v>
      </c>
      <c r="AH674" t="s">
        <v>326</v>
      </c>
      <c r="AI674" t="s">
        <v>70</v>
      </c>
      <c r="AJ674" t="s">
        <v>1435</v>
      </c>
      <c r="AK674" t="s">
        <v>72</v>
      </c>
      <c r="AL674" t="s">
        <v>73</v>
      </c>
      <c r="AM674" t="s">
        <v>1111</v>
      </c>
      <c r="AN674" t="s">
        <v>91</v>
      </c>
      <c r="AO674" t="s">
        <v>89</v>
      </c>
      <c r="AP674" t="s">
        <v>343</v>
      </c>
      <c r="AQ674" t="s">
        <v>325</v>
      </c>
      <c r="AR674" t="s">
        <v>266</v>
      </c>
      <c r="AS674" t="s">
        <v>357</v>
      </c>
      <c r="AT674" t="s">
        <v>485</v>
      </c>
      <c r="AU674" t="s">
        <v>488</v>
      </c>
      <c r="AV674" t="s">
        <v>73</v>
      </c>
      <c r="AW674" t="s">
        <v>68</v>
      </c>
      <c r="AX674" t="s">
        <v>276</v>
      </c>
      <c r="AY674" t="s">
        <v>3974</v>
      </c>
    </row>
    <row r="675" spans="1:51" x14ac:dyDescent="0.3">
      <c r="A675" t="s">
        <v>3975</v>
      </c>
      <c r="B675" t="s">
        <v>3976</v>
      </c>
      <c r="C675" s="1" t="str">
        <f t="shared" si="114"/>
        <v>21:1177</v>
      </c>
      <c r="D675" s="1" t="str">
        <f t="shared" si="115"/>
        <v>21:0246</v>
      </c>
      <c r="E675" t="s">
        <v>3977</v>
      </c>
      <c r="F675" t="s">
        <v>3978</v>
      </c>
      <c r="H675">
        <v>75.946613099999993</v>
      </c>
      <c r="I675">
        <v>-97.650776899999997</v>
      </c>
      <c r="J675" s="1" t="str">
        <f t="shared" si="116"/>
        <v>NGR bulk stream sediment</v>
      </c>
      <c r="K675" s="1" t="str">
        <f t="shared" si="117"/>
        <v>-230 mesh (63 µm) (Bathurst Is., 1997)</v>
      </c>
      <c r="O675">
        <v>1</v>
      </c>
      <c r="P675" t="s">
        <v>89</v>
      </c>
      <c r="Q675" t="s">
        <v>56</v>
      </c>
      <c r="R675" t="s">
        <v>270</v>
      </c>
      <c r="S675" t="s">
        <v>637</v>
      </c>
      <c r="T675" t="s">
        <v>146</v>
      </c>
      <c r="U675" t="s">
        <v>94</v>
      </c>
      <c r="V675" t="s">
        <v>99</v>
      </c>
      <c r="W675" t="s">
        <v>206</v>
      </c>
      <c r="X675" t="s">
        <v>91</v>
      </c>
      <c r="Y675" t="s">
        <v>3979</v>
      </c>
      <c r="Z675" t="s">
        <v>59</v>
      </c>
      <c r="AA675" t="s">
        <v>64</v>
      </c>
      <c r="AB675" t="s">
        <v>56</v>
      </c>
      <c r="AC675" t="s">
        <v>113</v>
      </c>
      <c r="AD675" t="s">
        <v>583</v>
      </c>
      <c r="AE675" t="s">
        <v>3967</v>
      </c>
      <c r="AF675" t="s">
        <v>61</v>
      </c>
      <c r="AG675" t="s">
        <v>230</v>
      </c>
      <c r="AH675" t="s">
        <v>99</v>
      </c>
      <c r="AI675" t="s">
        <v>70</v>
      </c>
      <c r="AJ675" t="s">
        <v>1025</v>
      </c>
      <c r="AK675" t="s">
        <v>72</v>
      </c>
      <c r="AL675" t="s">
        <v>73</v>
      </c>
      <c r="AM675" t="s">
        <v>105</v>
      </c>
      <c r="AN675" t="s">
        <v>76</v>
      </c>
      <c r="AO675" t="s">
        <v>89</v>
      </c>
      <c r="AP675" t="s">
        <v>505</v>
      </c>
      <c r="AQ675" t="s">
        <v>209</v>
      </c>
      <c r="AR675" t="s">
        <v>343</v>
      </c>
      <c r="AS675" t="s">
        <v>67</v>
      </c>
      <c r="AT675" t="s">
        <v>150</v>
      </c>
      <c r="AU675" t="s">
        <v>580</v>
      </c>
      <c r="AV675" t="s">
        <v>153</v>
      </c>
      <c r="AW675" t="s">
        <v>354</v>
      </c>
      <c r="AX675" t="s">
        <v>240</v>
      </c>
      <c r="AY675" t="s">
        <v>3980</v>
      </c>
    </row>
    <row r="676" spans="1:51" x14ac:dyDescent="0.3">
      <c r="A676" t="s">
        <v>3981</v>
      </c>
      <c r="B676" t="s">
        <v>3982</v>
      </c>
      <c r="C676" s="1" t="str">
        <f t="shared" si="114"/>
        <v>21:1177</v>
      </c>
      <c r="D676" s="1" t="str">
        <f t="shared" si="115"/>
        <v>21:0246</v>
      </c>
      <c r="E676" t="s">
        <v>3983</v>
      </c>
      <c r="F676" t="s">
        <v>3984</v>
      </c>
      <c r="H676">
        <v>75.900967600000001</v>
      </c>
      <c r="I676">
        <v>-97.670247799999999</v>
      </c>
      <c r="J676" s="1" t="str">
        <f t="shared" si="116"/>
        <v>NGR bulk stream sediment</v>
      </c>
      <c r="K676" s="1" t="str">
        <f t="shared" si="117"/>
        <v>-230 mesh (63 µm) (Bathurst Is., 1997)</v>
      </c>
      <c r="O676">
        <v>1</v>
      </c>
      <c r="P676" t="s">
        <v>89</v>
      </c>
      <c r="Q676" t="s">
        <v>56</v>
      </c>
      <c r="R676" t="s">
        <v>94</v>
      </c>
      <c r="S676" t="s">
        <v>1203</v>
      </c>
      <c r="T676" t="s">
        <v>256</v>
      </c>
      <c r="U676" t="s">
        <v>64</v>
      </c>
      <c r="V676" t="s">
        <v>163</v>
      </c>
      <c r="W676" t="s">
        <v>1109</v>
      </c>
      <c r="X676" t="s">
        <v>91</v>
      </c>
      <c r="Y676" t="s">
        <v>3020</v>
      </c>
      <c r="Z676" t="s">
        <v>193</v>
      </c>
      <c r="AA676" t="s">
        <v>64</v>
      </c>
      <c r="AB676" t="s">
        <v>56</v>
      </c>
      <c r="AC676" t="s">
        <v>64</v>
      </c>
      <c r="AD676" t="s">
        <v>778</v>
      </c>
      <c r="AE676" t="s">
        <v>3967</v>
      </c>
      <c r="AF676" t="s">
        <v>720</v>
      </c>
      <c r="AG676" t="s">
        <v>258</v>
      </c>
      <c r="AH676" t="s">
        <v>149</v>
      </c>
      <c r="AI676" t="s">
        <v>70</v>
      </c>
      <c r="AJ676" t="s">
        <v>1025</v>
      </c>
      <c r="AK676" t="s">
        <v>72</v>
      </c>
      <c r="AL676" t="s">
        <v>73</v>
      </c>
      <c r="AM676" t="s">
        <v>57</v>
      </c>
      <c r="AN676" t="s">
        <v>434</v>
      </c>
      <c r="AO676" t="s">
        <v>89</v>
      </c>
      <c r="AP676" t="s">
        <v>369</v>
      </c>
      <c r="AQ676" t="s">
        <v>772</v>
      </c>
      <c r="AR676" t="s">
        <v>206</v>
      </c>
      <c r="AS676" t="s">
        <v>172</v>
      </c>
      <c r="AT676" t="s">
        <v>1111</v>
      </c>
      <c r="AU676" t="s">
        <v>327</v>
      </c>
      <c r="AV676" t="s">
        <v>176</v>
      </c>
      <c r="AW676" t="s">
        <v>300</v>
      </c>
      <c r="AX676" t="s">
        <v>271</v>
      </c>
      <c r="AY676" t="s">
        <v>3985</v>
      </c>
    </row>
    <row r="677" spans="1:51" x14ac:dyDescent="0.3">
      <c r="A677" t="s">
        <v>3986</v>
      </c>
      <c r="B677" t="s">
        <v>3987</v>
      </c>
      <c r="C677" s="1" t="str">
        <f t="shared" si="114"/>
        <v>21:1177</v>
      </c>
      <c r="D677" s="1" t="str">
        <f t="shared" si="115"/>
        <v>21:0246</v>
      </c>
      <c r="E677" t="s">
        <v>3988</v>
      </c>
      <c r="F677" t="s">
        <v>3989</v>
      </c>
      <c r="H677">
        <v>75.8637497</v>
      </c>
      <c r="I677">
        <v>-97.735644199999996</v>
      </c>
      <c r="J677" s="1" t="str">
        <f t="shared" si="116"/>
        <v>NGR bulk stream sediment</v>
      </c>
      <c r="K677" s="1" t="str">
        <f t="shared" si="117"/>
        <v>-230 mesh (63 µm) (Bathurst Is., 1997)</v>
      </c>
      <c r="O677">
        <v>1</v>
      </c>
      <c r="P677" t="s">
        <v>118</v>
      </c>
      <c r="Q677" t="s">
        <v>56</v>
      </c>
      <c r="R677" t="s">
        <v>150</v>
      </c>
      <c r="S677" t="s">
        <v>1067</v>
      </c>
      <c r="T677" t="s">
        <v>73</v>
      </c>
      <c r="U677" t="s">
        <v>150</v>
      </c>
      <c r="V677" t="s">
        <v>190</v>
      </c>
      <c r="W677" t="s">
        <v>206</v>
      </c>
      <c r="X677" t="s">
        <v>76</v>
      </c>
      <c r="Y677" t="s">
        <v>3990</v>
      </c>
      <c r="Z677" t="s">
        <v>382</v>
      </c>
      <c r="AA677" t="s">
        <v>64</v>
      </c>
      <c r="AB677" t="s">
        <v>56</v>
      </c>
      <c r="AC677" t="s">
        <v>185</v>
      </c>
      <c r="AD677" t="s">
        <v>583</v>
      </c>
      <c r="AE677" t="s">
        <v>369</v>
      </c>
      <c r="AF677" t="s">
        <v>1442</v>
      </c>
      <c r="AG677" t="s">
        <v>1512</v>
      </c>
      <c r="AH677" t="s">
        <v>254</v>
      </c>
      <c r="AI677" t="s">
        <v>185</v>
      </c>
      <c r="AJ677" t="s">
        <v>3991</v>
      </c>
      <c r="AK677" t="s">
        <v>72</v>
      </c>
      <c r="AL677" t="s">
        <v>73</v>
      </c>
      <c r="AM677" t="s">
        <v>190</v>
      </c>
      <c r="AN677" t="s">
        <v>251</v>
      </c>
      <c r="AO677" t="s">
        <v>70</v>
      </c>
      <c r="AP677" t="s">
        <v>369</v>
      </c>
      <c r="AQ677" t="s">
        <v>524</v>
      </c>
      <c r="AR677" t="s">
        <v>92</v>
      </c>
      <c r="AS677" t="s">
        <v>79</v>
      </c>
      <c r="AT677" t="s">
        <v>129</v>
      </c>
      <c r="AU677" t="s">
        <v>81</v>
      </c>
      <c r="AV677" t="s">
        <v>81</v>
      </c>
      <c r="AW677" t="s">
        <v>74</v>
      </c>
      <c r="AX677" t="s">
        <v>1551</v>
      </c>
      <c r="AY677" t="s">
        <v>3992</v>
      </c>
    </row>
    <row r="678" spans="1:51" x14ac:dyDescent="0.3">
      <c r="A678" t="s">
        <v>3993</v>
      </c>
      <c r="B678" t="s">
        <v>3994</v>
      </c>
      <c r="C678" s="1" t="str">
        <f t="shared" si="114"/>
        <v>21:1177</v>
      </c>
      <c r="D678" s="1" t="str">
        <f t="shared" si="115"/>
        <v>21:0246</v>
      </c>
      <c r="E678" t="s">
        <v>3995</v>
      </c>
      <c r="F678" t="s">
        <v>3996</v>
      </c>
      <c r="H678">
        <v>75.891652699999995</v>
      </c>
      <c r="I678">
        <v>-97.9165457</v>
      </c>
      <c r="J678" s="1" t="str">
        <f t="shared" si="116"/>
        <v>NGR bulk stream sediment</v>
      </c>
      <c r="K678" s="1" t="str">
        <f t="shared" si="117"/>
        <v>-230 mesh (63 µm) (Bathurst Is., 1997)</v>
      </c>
      <c r="O678">
        <v>1</v>
      </c>
      <c r="P678" t="s">
        <v>89</v>
      </c>
      <c r="Q678" t="s">
        <v>56</v>
      </c>
      <c r="R678" t="s">
        <v>81</v>
      </c>
      <c r="S678" t="s">
        <v>285</v>
      </c>
      <c r="T678" t="s">
        <v>514</v>
      </c>
      <c r="U678" t="s">
        <v>105</v>
      </c>
      <c r="V678" t="s">
        <v>271</v>
      </c>
      <c r="W678" t="s">
        <v>75</v>
      </c>
      <c r="X678" t="s">
        <v>64</v>
      </c>
      <c r="Y678" t="s">
        <v>568</v>
      </c>
      <c r="Z678" t="s">
        <v>60</v>
      </c>
      <c r="AA678" t="s">
        <v>64</v>
      </c>
      <c r="AB678" t="s">
        <v>56</v>
      </c>
      <c r="AC678" t="s">
        <v>60</v>
      </c>
      <c r="AD678" t="s">
        <v>740</v>
      </c>
      <c r="AE678" t="s">
        <v>143</v>
      </c>
      <c r="AF678" t="s">
        <v>1442</v>
      </c>
      <c r="AG678" t="s">
        <v>778</v>
      </c>
      <c r="AH678" t="s">
        <v>130</v>
      </c>
      <c r="AI678" t="s">
        <v>70</v>
      </c>
      <c r="AJ678" t="s">
        <v>1435</v>
      </c>
      <c r="AK678" t="s">
        <v>72</v>
      </c>
      <c r="AL678" t="s">
        <v>73</v>
      </c>
      <c r="AM678" t="s">
        <v>81</v>
      </c>
      <c r="AN678" t="s">
        <v>151</v>
      </c>
      <c r="AO678" t="s">
        <v>64</v>
      </c>
      <c r="AP678" t="s">
        <v>122</v>
      </c>
      <c r="AQ678" t="s">
        <v>428</v>
      </c>
      <c r="AR678" t="s">
        <v>185</v>
      </c>
      <c r="AS678" t="s">
        <v>56</v>
      </c>
      <c r="AT678" t="s">
        <v>230</v>
      </c>
      <c r="AU678" t="s">
        <v>1051</v>
      </c>
      <c r="AV678" t="s">
        <v>73</v>
      </c>
      <c r="AW678" t="s">
        <v>479</v>
      </c>
      <c r="AX678" t="s">
        <v>793</v>
      </c>
      <c r="AY678" t="s">
        <v>3997</v>
      </c>
    </row>
    <row r="679" spans="1:51" x14ac:dyDescent="0.3">
      <c r="A679" t="s">
        <v>3998</v>
      </c>
      <c r="B679" t="s">
        <v>3999</v>
      </c>
      <c r="C679" s="1" t="str">
        <f t="shared" si="114"/>
        <v>21:1177</v>
      </c>
      <c r="D679" s="1" t="str">
        <f t="shared" si="115"/>
        <v>21:0246</v>
      </c>
      <c r="E679" t="s">
        <v>4000</v>
      </c>
      <c r="F679" t="s">
        <v>4001</v>
      </c>
      <c r="H679">
        <v>75.890996099999995</v>
      </c>
      <c r="I679">
        <v>-97.930157800000003</v>
      </c>
      <c r="J679" s="1" t="str">
        <f t="shared" si="116"/>
        <v>NGR bulk stream sediment</v>
      </c>
      <c r="K679" s="1" t="str">
        <f t="shared" si="117"/>
        <v>-230 mesh (63 µm) (Bathurst Is., 1997)</v>
      </c>
      <c r="O679">
        <v>1</v>
      </c>
      <c r="P679" t="s">
        <v>63</v>
      </c>
      <c r="Q679" t="s">
        <v>56</v>
      </c>
      <c r="R679" t="s">
        <v>275</v>
      </c>
      <c r="S679" t="s">
        <v>1140</v>
      </c>
      <c r="T679" t="s">
        <v>256</v>
      </c>
      <c r="U679" t="s">
        <v>150</v>
      </c>
      <c r="V679" t="s">
        <v>99</v>
      </c>
      <c r="W679" t="s">
        <v>438</v>
      </c>
      <c r="X679" t="s">
        <v>60</v>
      </c>
      <c r="Y679" t="s">
        <v>2293</v>
      </c>
      <c r="Z679" t="s">
        <v>288</v>
      </c>
      <c r="AA679" t="s">
        <v>64</v>
      </c>
      <c r="AB679" t="s">
        <v>56</v>
      </c>
      <c r="AC679" t="s">
        <v>254</v>
      </c>
      <c r="AD679" t="s">
        <v>778</v>
      </c>
      <c r="AE679" t="s">
        <v>694</v>
      </c>
      <c r="AF679" t="s">
        <v>59</v>
      </c>
      <c r="AG679" t="s">
        <v>258</v>
      </c>
      <c r="AH679" t="s">
        <v>75</v>
      </c>
      <c r="AI679" t="s">
        <v>70</v>
      </c>
      <c r="AJ679" t="s">
        <v>1025</v>
      </c>
      <c r="AK679" t="s">
        <v>72</v>
      </c>
      <c r="AL679" t="s">
        <v>73</v>
      </c>
      <c r="AM679" t="s">
        <v>149</v>
      </c>
      <c r="AN679" t="s">
        <v>147</v>
      </c>
      <c r="AO679" t="s">
        <v>89</v>
      </c>
      <c r="AP679" t="s">
        <v>324</v>
      </c>
      <c r="AQ679" t="s">
        <v>79</v>
      </c>
      <c r="AR679" t="s">
        <v>92</v>
      </c>
      <c r="AS679" t="s">
        <v>524</v>
      </c>
      <c r="AT679" t="s">
        <v>381</v>
      </c>
      <c r="AU679" t="s">
        <v>153</v>
      </c>
      <c r="AV679" t="s">
        <v>153</v>
      </c>
      <c r="AW679" t="s">
        <v>275</v>
      </c>
      <c r="AX679" t="s">
        <v>174</v>
      </c>
      <c r="AY679" t="s">
        <v>4002</v>
      </c>
    </row>
    <row r="680" spans="1:51" x14ac:dyDescent="0.3">
      <c r="A680" t="s">
        <v>4003</v>
      </c>
      <c r="B680" t="s">
        <v>4004</v>
      </c>
      <c r="C680" s="1" t="str">
        <f t="shared" si="114"/>
        <v>21:1177</v>
      </c>
      <c r="D680" s="1" t="str">
        <f t="shared" si="115"/>
        <v>21:0246</v>
      </c>
      <c r="E680" t="s">
        <v>4005</v>
      </c>
      <c r="F680" t="s">
        <v>4006</v>
      </c>
      <c r="H680">
        <v>75.856546899999998</v>
      </c>
      <c r="I680">
        <v>-98.093897900000002</v>
      </c>
      <c r="J680" s="1" t="str">
        <f t="shared" si="116"/>
        <v>NGR bulk stream sediment</v>
      </c>
      <c r="K680" s="1" t="str">
        <f t="shared" si="117"/>
        <v>-230 mesh (63 µm) (Bathurst Is., 1997)</v>
      </c>
      <c r="O680">
        <v>1</v>
      </c>
      <c r="P680" t="s">
        <v>89</v>
      </c>
      <c r="Q680" t="s">
        <v>56</v>
      </c>
      <c r="R680" t="s">
        <v>173</v>
      </c>
      <c r="S680" t="s">
        <v>437</v>
      </c>
      <c r="T680" t="s">
        <v>227</v>
      </c>
      <c r="U680" t="s">
        <v>55</v>
      </c>
      <c r="V680" t="s">
        <v>118</v>
      </c>
      <c r="W680" t="s">
        <v>193</v>
      </c>
      <c r="X680" t="s">
        <v>64</v>
      </c>
      <c r="Y680" t="s">
        <v>130</v>
      </c>
      <c r="Z680" t="s">
        <v>150</v>
      </c>
      <c r="AA680" t="s">
        <v>64</v>
      </c>
      <c r="AB680" t="s">
        <v>56</v>
      </c>
      <c r="AC680" t="s">
        <v>64</v>
      </c>
      <c r="AD680" t="s">
        <v>297</v>
      </c>
      <c r="AE680" t="s">
        <v>1448</v>
      </c>
      <c r="AF680" t="s">
        <v>172</v>
      </c>
      <c r="AG680" t="s">
        <v>175</v>
      </c>
      <c r="AH680" t="s">
        <v>173</v>
      </c>
      <c r="AI680" t="s">
        <v>70</v>
      </c>
      <c r="AJ680" t="s">
        <v>1435</v>
      </c>
      <c r="AK680" t="s">
        <v>72</v>
      </c>
      <c r="AL680" t="s">
        <v>73</v>
      </c>
      <c r="AM680" t="s">
        <v>146</v>
      </c>
      <c r="AN680" t="s">
        <v>106</v>
      </c>
      <c r="AO680" t="s">
        <v>64</v>
      </c>
      <c r="AP680" t="s">
        <v>170</v>
      </c>
      <c r="AQ680" t="s">
        <v>163</v>
      </c>
      <c r="AR680" t="s">
        <v>124</v>
      </c>
      <c r="AS680" t="s">
        <v>69</v>
      </c>
      <c r="AT680" t="s">
        <v>435</v>
      </c>
      <c r="AU680" t="s">
        <v>479</v>
      </c>
      <c r="AV680" t="s">
        <v>73</v>
      </c>
      <c r="AW680" t="s">
        <v>153</v>
      </c>
      <c r="AX680" t="s">
        <v>842</v>
      </c>
      <c r="AY680" t="s">
        <v>4007</v>
      </c>
    </row>
    <row r="681" spans="1:51" x14ac:dyDescent="0.3">
      <c r="A681" t="s">
        <v>4008</v>
      </c>
      <c r="B681" t="s">
        <v>4009</v>
      </c>
      <c r="C681" s="1" t="str">
        <f t="shared" si="114"/>
        <v>21:1177</v>
      </c>
      <c r="D681" s="1" t="str">
        <f t="shared" si="115"/>
        <v>21:0246</v>
      </c>
      <c r="E681" t="s">
        <v>4010</v>
      </c>
      <c r="F681" t="s">
        <v>4011</v>
      </c>
      <c r="H681">
        <v>76.585300200000006</v>
      </c>
      <c r="I681">
        <v>-98.535899499999999</v>
      </c>
      <c r="J681" s="1" t="str">
        <f t="shared" si="116"/>
        <v>NGR bulk stream sediment</v>
      </c>
      <c r="K681" s="1" t="str">
        <f t="shared" si="117"/>
        <v>-230 mesh (63 µm) (Bathurst Is., 1997)</v>
      </c>
      <c r="O681">
        <v>1</v>
      </c>
      <c r="P681" t="s">
        <v>89</v>
      </c>
      <c r="Q681" t="s">
        <v>56</v>
      </c>
      <c r="R681" t="s">
        <v>265</v>
      </c>
      <c r="S681" t="s">
        <v>184</v>
      </c>
      <c r="T681" t="s">
        <v>313</v>
      </c>
      <c r="U681" t="s">
        <v>118</v>
      </c>
      <c r="V681" t="s">
        <v>63</v>
      </c>
      <c r="W681" t="s">
        <v>342</v>
      </c>
      <c r="X681" t="s">
        <v>91</v>
      </c>
      <c r="Y681" t="s">
        <v>840</v>
      </c>
      <c r="Z681" t="s">
        <v>150</v>
      </c>
      <c r="AA681" t="s">
        <v>64</v>
      </c>
      <c r="AB681" t="s">
        <v>56</v>
      </c>
      <c r="AC681" t="s">
        <v>185</v>
      </c>
      <c r="AD681" t="s">
        <v>582</v>
      </c>
      <c r="AE681" t="s">
        <v>3967</v>
      </c>
      <c r="AF681" t="s">
        <v>289</v>
      </c>
      <c r="AG681" t="s">
        <v>580</v>
      </c>
      <c r="AH681" t="s">
        <v>63</v>
      </c>
      <c r="AI681" t="s">
        <v>70</v>
      </c>
      <c r="AJ681" t="s">
        <v>1435</v>
      </c>
      <c r="AK681" t="s">
        <v>72</v>
      </c>
      <c r="AL681" t="s">
        <v>130</v>
      </c>
      <c r="AM681" t="s">
        <v>226</v>
      </c>
      <c r="AN681" t="s">
        <v>580</v>
      </c>
      <c r="AO681" t="s">
        <v>64</v>
      </c>
      <c r="AP681" t="s">
        <v>188</v>
      </c>
      <c r="AQ681" t="s">
        <v>204</v>
      </c>
      <c r="AR681" t="s">
        <v>97</v>
      </c>
      <c r="AS681" t="s">
        <v>140</v>
      </c>
      <c r="AT681" t="s">
        <v>118</v>
      </c>
      <c r="AU681" t="s">
        <v>271</v>
      </c>
      <c r="AV681" t="s">
        <v>174</v>
      </c>
      <c r="AW681" t="s">
        <v>231</v>
      </c>
      <c r="AX681" t="s">
        <v>558</v>
      </c>
      <c r="AY681" t="s">
        <v>4012</v>
      </c>
    </row>
    <row r="682" spans="1:51" x14ac:dyDescent="0.3">
      <c r="A682" t="s">
        <v>4013</v>
      </c>
      <c r="B682" t="s">
        <v>4014</v>
      </c>
      <c r="C682" s="1" t="str">
        <f t="shared" si="114"/>
        <v>21:1177</v>
      </c>
      <c r="D682" s="1" t="str">
        <f t="shared" si="115"/>
        <v>21:0246</v>
      </c>
      <c r="E682" t="s">
        <v>4015</v>
      </c>
      <c r="F682" t="s">
        <v>4016</v>
      </c>
      <c r="H682">
        <v>76.663191699999999</v>
      </c>
      <c r="I682">
        <v>-98.614328599999993</v>
      </c>
      <c r="J682" s="1" t="str">
        <f t="shared" si="116"/>
        <v>NGR bulk stream sediment</v>
      </c>
      <c r="K682" s="1" t="str">
        <f t="shared" si="117"/>
        <v>-230 mesh (63 µm) (Bathurst Is., 1997)</v>
      </c>
      <c r="O682">
        <v>1</v>
      </c>
      <c r="P682" t="s">
        <v>89</v>
      </c>
      <c r="Q682" t="s">
        <v>56</v>
      </c>
      <c r="R682" t="s">
        <v>300</v>
      </c>
      <c r="S682" t="s">
        <v>4017</v>
      </c>
      <c r="T682" t="s">
        <v>218</v>
      </c>
      <c r="U682" t="s">
        <v>150</v>
      </c>
      <c r="V682" t="s">
        <v>63</v>
      </c>
      <c r="W682" t="s">
        <v>128</v>
      </c>
      <c r="X682" t="s">
        <v>60</v>
      </c>
      <c r="Y682" t="s">
        <v>739</v>
      </c>
      <c r="Z682" t="s">
        <v>63</v>
      </c>
      <c r="AA682" t="s">
        <v>64</v>
      </c>
      <c r="AB682" t="s">
        <v>56</v>
      </c>
      <c r="AC682" t="s">
        <v>64</v>
      </c>
      <c r="AD682" t="s">
        <v>919</v>
      </c>
      <c r="AE682" t="s">
        <v>3967</v>
      </c>
      <c r="AF682" t="s">
        <v>399</v>
      </c>
      <c r="AG682" t="s">
        <v>435</v>
      </c>
      <c r="AH682" t="s">
        <v>307</v>
      </c>
      <c r="AI682" t="s">
        <v>70</v>
      </c>
      <c r="AJ682" t="s">
        <v>1435</v>
      </c>
      <c r="AK682" t="s">
        <v>72</v>
      </c>
      <c r="AL682" t="s">
        <v>73</v>
      </c>
      <c r="AM682" t="s">
        <v>328</v>
      </c>
      <c r="AN682" t="s">
        <v>101</v>
      </c>
      <c r="AO682" t="s">
        <v>64</v>
      </c>
      <c r="AP682" t="s">
        <v>694</v>
      </c>
      <c r="AQ682" t="s">
        <v>105</v>
      </c>
      <c r="AR682" t="s">
        <v>193</v>
      </c>
      <c r="AS682" t="s">
        <v>190</v>
      </c>
      <c r="AT682" t="s">
        <v>91</v>
      </c>
      <c r="AU682" t="s">
        <v>230</v>
      </c>
      <c r="AV682" t="s">
        <v>73</v>
      </c>
      <c r="AW682" t="s">
        <v>327</v>
      </c>
      <c r="AX682" t="s">
        <v>919</v>
      </c>
      <c r="AY682" t="s">
        <v>4018</v>
      </c>
    </row>
    <row r="683" spans="1:51" x14ac:dyDescent="0.3">
      <c r="A683" t="s">
        <v>4019</v>
      </c>
      <c r="B683" t="s">
        <v>4020</v>
      </c>
      <c r="C683" s="1" t="str">
        <f t="shared" si="114"/>
        <v>21:1177</v>
      </c>
      <c r="D683" s="1" t="str">
        <f t="shared" si="115"/>
        <v>21:0246</v>
      </c>
      <c r="E683" t="s">
        <v>4021</v>
      </c>
      <c r="F683" t="s">
        <v>4022</v>
      </c>
      <c r="H683">
        <v>76.663191999999995</v>
      </c>
      <c r="I683">
        <v>-98.529083999999997</v>
      </c>
      <c r="J683" s="1" t="str">
        <f t="shared" si="116"/>
        <v>NGR bulk stream sediment</v>
      </c>
      <c r="K683" s="1" t="str">
        <f t="shared" si="117"/>
        <v>-230 mesh (63 µm) (Bathurst Is., 1997)</v>
      </c>
      <c r="O683">
        <v>1</v>
      </c>
      <c r="P683" t="s">
        <v>89</v>
      </c>
      <c r="Q683" t="s">
        <v>56</v>
      </c>
      <c r="R683" t="s">
        <v>403</v>
      </c>
      <c r="S683" t="s">
        <v>2656</v>
      </c>
      <c r="T683" t="s">
        <v>69</v>
      </c>
      <c r="U683" t="s">
        <v>118</v>
      </c>
      <c r="V683" t="s">
        <v>113</v>
      </c>
      <c r="W683" t="s">
        <v>624</v>
      </c>
      <c r="X683" t="s">
        <v>76</v>
      </c>
      <c r="Y683" t="s">
        <v>2167</v>
      </c>
      <c r="Z683" t="s">
        <v>149</v>
      </c>
      <c r="AA683" t="s">
        <v>64</v>
      </c>
      <c r="AB683" t="s">
        <v>56</v>
      </c>
      <c r="AC683" t="s">
        <v>94</v>
      </c>
      <c r="AD683" t="s">
        <v>459</v>
      </c>
      <c r="AE683" t="s">
        <v>143</v>
      </c>
      <c r="AF683" t="s">
        <v>414</v>
      </c>
      <c r="AG683" t="s">
        <v>231</v>
      </c>
      <c r="AH683" t="s">
        <v>270</v>
      </c>
      <c r="AI683" t="s">
        <v>70</v>
      </c>
      <c r="AJ683" t="s">
        <v>1435</v>
      </c>
      <c r="AK683" t="s">
        <v>72</v>
      </c>
      <c r="AL683" t="s">
        <v>106</v>
      </c>
      <c r="AM683" t="s">
        <v>403</v>
      </c>
      <c r="AN683" t="s">
        <v>242</v>
      </c>
      <c r="AO683" t="s">
        <v>64</v>
      </c>
      <c r="AP683" t="s">
        <v>712</v>
      </c>
      <c r="AQ683" t="s">
        <v>382</v>
      </c>
      <c r="AR683" t="s">
        <v>192</v>
      </c>
      <c r="AS683" t="s">
        <v>140</v>
      </c>
      <c r="AT683" t="s">
        <v>328</v>
      </c>
      <c r="AU683" t="s">
        <v>81</v>
      </c>
      <c r="AV683" t="s">
        <v>73</v>
      </c>
      <c r="AW683" t="s">
        <v>101</v>
      </c>
      <c r="AX683" t="s">
        <v>276</v>
      </c>
      <c r="AY683" t="s">
        <v>4023</v>
      </c>
    </row>
    <row r="684" spans="1:51" x14ac:dyDescent="0.3">
      <c r="A684" t="s">
        <v>4024</v>
      </c>
      <c r="B684" t="s">
        <v>4025</v>
      </c>
      <c r="C684" s="1" t="str">
        <f t="shared" si="114"/>
        <v>21:1177</v>
      </c>
      <c r="D684" s="1" t="str">
        <f t="shared" si="115"/>
        <v>21:0246</v>
      </c>
      <c r="E684" t="s">
        <v>4026</v>
      </c>
      <c r="F684" t="s">
        <v>4027</v>
      </c>
      <c r="H684">
        <v>76.616889599999993</v>
      </c>
      <c r="I684">
        <v>-98.398623400000005</v>
      </c>
      <c r="J684" s="1" t="str">
        <f t="shared" si="116"/>
        <v>NGR bulk stream sediment</v>
      </c>
      <c r="K684" s="1" t="str">
        <f t="shared" si="117"/>
        <v>-230 mesh (63 µm) (Bathurst Is., 1997)</v>
      </c>
      <c r="O684">
        <v>1</v>
      </c>
      <c r="P684" t="s">
        <v>89</v>
      </c>
      <c r="Q684" t="s">
        <v>56</v>
      </c>
      <c r="R684" t="s">
        <v>368</v>
      </c>
      <c r="S684" t="s">
        <v>982</v>
      </c>
      <c r="T684" t="s">
        <v>163</v>
      </c>
      <c r="U684" t="s">
        <v>91</v>
      </c>
      <c r="V684" t="s">
        <v>185</v>
      </c>
      <c r="W684" t="s">
        <v>241</v>
      </c>
      <c r="X684" t="s">
        <v>76</v>
      </c>
      <c r="Y684" t="s">
        <v>352</v>
      </c>
      <c r="Z684" t="s">
        <v>185</v>
      </c>
      <c r="AA684" t="s">
        <v>64</v>
      </c>
      <c r="AB684" t="s">
        <v>56</v>
      </c>
      <c r="AC684" t="s">
        <v>94</v>
      </c>
      <c r="AD684" t="s">
        <v>152</v>
      </c>
      <c r="AE684" t="s">
        <v>143</v>
      </c>
      <c r="AF684" t="s">
        <v>209</v>
      </c>
      <c r="AG684" t="s">
        <v>169</v>
      </c>
      <c r="AH684" t="s">
        <v>826</v>
      </c>
      <c r="AI684" t="s">
        <v>70</v>
      </c>
      <c r="AJ684" t="s">
        <v>1435</v>
      </c>
      <c r="AK684" t="s">
        <v>72</v>
      </c>
      <c r="AL684" t="s">
        <v>73</v>
      </c>
      <c r="AM684" t="s">
        <v>113</v>
      </c>
      <c r="AN684" t="s">
        <v>435</v>
      </c>
      <c r="AO684" t="s">
        <v>64</v>
      </c>
      <c r="AP684" t="s">
        <v>4028</v>
      </c>
      <c r="AQ684" t="s">
        <v>541</v>
      </c>
      <c r="AR684" t="s">
        <v>720</v>
      </c>
      <c r="AS684" t="s">
        <v>160</v>
      </c>
      <c r="AT684" t="s">
        <v>428</v>
      </c>
      <c r="AU684" t="s">
        <v>488</v>
      </c>
      <c r="AV684" t="s">
        <v>73</v>
      </c>
      <c r="AW684" t="s">
        <v>126</v>
      </c>
      <c r="AX684" t="s">
        <v>451</v>
      </c>
      <c r="AY684" t="s">
        <v>4029</v>
      </c>
    </row>
    <row r="685" spans="1:51" x14ac:dyDescent="0.3">
      <c r="A685" t="s">
        <v>4030</v>
      </c>
      <c r="B685" t="s">
        <v>4031</v>
      </c>
      <c r="C685" s="1" t="str">
        <f t="shared" si="114"/>
        <v>21:1177</v>
      </c>
      <c r="D685" s="1" t="str">
        <f t="shared" si="115"/>
        <v>21:0246</v>
      </c>
      <c r="E685" t="s">
        <v>4032</v>
      </c>
      <c r="F685" t="s">
        <v>4033</v>
      </c>
      <c r="H685">
        <v>76.604910700000005</v>
      </c>
      <c r="I685">
        <v>-98.331708800000001</v>
      </c>
      <c r="J685" s="1" t="str">
        <f t="shared" si="116"/>
        <v>NGR bulk stream sediment</v>
      </c>
      <c r="K685" s="1" t="str">
        <f t="shared" si="117"/>
        <v>-230 mesh (63 µm) (Bathurst Is., 1997)</v>
      </c>
      <c r="O685">
        <v>1</v>
      </c>
      <c r="P685" t="s">
        <v>89</v>
      </c>
      <c r="Q685" t="s">
        <v>56</v>
      </c>
      <c r="R685" t="s">
        <v>94</v>
      </c>
      <c r="S685" t="s">
        <v>201</v>
      </c>
      <c r="T685" t="s">
        <v>718</v>
      </c>
      <c r="U685" t="s">
        <v>185</v>
      </c>
      <c r="V685" t="s">
        <v>63</v>
      </c>
      <c r="W685" t="s">
        <v>414</v>
      </c>
      <c r="X685" t="s">
        <v>60</v>
      </c>
      <c r="Y685" t="s">
        <v>855</v>
      </c>
      <c r="Z685" t="s">
        <v>171</v>
      </c>
      <c r="AA685" t="s">
        <v>64</v>
      </c>
      <c r="AB685" t="s">
        <v>56</v>
      </c>
      <c r="AC685" t="s">
        <v>63</v>
      </c>
      <c r="AD685" t="s">
        <v>1001</v>
      </c>
      <c r="AE685" t="s">
        <v>143</v>
      </c>
      <c r="AF685" t="s">
        <v>298</v>
      </c>
      <c r="AG685" t="s">
        <v>230</v>
      </c>
      <c r="AH685" t="s">
        <v>131</v>
      </c>
      <c r="AI685" t="s">
        <v>70</v>
      </c>
      <c r="AJ685" t="s">
        <v>1025</v>
      </c>
      <c r="AK685" t="s">
        <v>72</v>
      </c>
      <c r="AL685" t="s">
        <v>212</v>
      </c>
      <c r="AM685" t="s">
        <v>721</v>
      </c>
      <c r="AN685" t="s">
        <v>145</v>
      </c>
      <c r="AO685" t="s">
        <v>64</v>
      </c>
      <c r="AP685" t="s">
        <v>369</v>
      </c>
      <c r="AQ685" t="s">
        <v>273</v>
      </c>
      <c r="AR685" t="s">
        <v>414</v>
      </c>
      <c r="AS685" t="s">
        <v>356</v>
      </c>
      <c r="AT685" t="s">
        <v>207</v>
      </c>
      <c r="AU685" t="s">
        <v>488</v>
      </c>
      <c r="AV685" t="s">
        <v>81</v>
      </c>
      <c r="AW685" t="s">
        <v>76</v>
      </c>
      <c r="AX685" t="s">
        <v>640</v>
      </c>
      <c r="AY685" t="s">
        <v>4034</v>
      </c>
    </row>
    <row r="686" spans="1:51" x14ac:dyDescent="0.3">
      <c r="A686" t="s">
        <v>4035</v>
      </c>
      <c r="B686" t="s">
        <v>4036</v>
      </c>
      <c r="C686" s="1" t="str">
        <f t="shared" si="114"/>
        <v>21:1177</v>
      </c>
      <c r="D686" s="1" t="str">
        <f t="shared" si="115"/>
        <v>21:0246</v>
      </c>
      <c r="E686" t="s">
        <v>4037</v>
      </c>
      <c r="F686" t="s">
        <v>4038</v>
      </c>
      <c r="H686">
        <v>76.580760100000006</v>
      </c>
      <c r="I686">
        <v>-98.1964641</v>
      </c>
      <c r="J686" s="1" t="str">
        <f t="shared" si="116"/>
        <v>NGR bulk stream sediment</v>
      </c>
      <c r="K686" s="1" t="str">
        <f t="shared" si="117"/>
        <v>-230 mesh (63 µm) (Bathurst Is., 1997)</v>
      </c>
      <c r="O686">
        <v>1</v>
      </c>
      <c r="P686" t="s">
        <v>91</v>
      </c>
      <c r="Q686" t="s">
        <v>56</v>
      </c>
      <c r="R686" t="s">
        <v>328</v>
      </c>
      <c r="S686" t="s">
        <v>537</v>
      </c>
      <c r="T686" t="s">
        <v>1111</v>
      </c>
      <c r="U686" t="s">
        <v>150</v>
      </c>
      <c r="V686" t="s">
        <v>94</v>
      </c>
      <c r="W686" t="s">
        <v>772</v>
      </c>
      <c r="X686" t="s">
        <v>60</v>
      </c>
      <c r="Y686" t="s">
        <v>2588</v>
      </c>
      <c r="Z686" t="s">
        <v>105</v>
      </c>
      <c r="AA686" t="s">
        <v>64</v>
      </c>
      <c r="AB686" t="s">
        <v>56</v>
      </c>
      <c r="AC686" t="s">
        <v>63</v>
      </c>
      <c r="AD686" t="s">
        <v>371</v>
      </c>
      <c r="AE686" t="s">
        <v>143</v>
      </c>
      <c r="AF686" t="s">
        <v>298</v>
      </c>
      <c r="AG686" t="s">
        <v>130</v>
      </c>
      <c r="AH686" t="s">
        <v>207</v>
      </c>
      <c r="AI686" t="s">
        <v>70</v>
      </c>
      <c r="AJ686" t="s">
        <v>1435</v>
      </c>
      <c r="AK686" t="s">
        <v>72</v>
      </c>
      <c r="AL686" t="s">
        <v>73</v>
      </c>
      <c r="AM686" t="s">
        <v>326</v>
      </c>
      <c r="AN686" t="s">
        <v>592</v>
      </c>
      <c r="AO686" t="s">
        <v>64</v>
      </c>
      <c r="AP686" t="s">
        <v>337</v>
      </c>
      <c r="AQ686" t="s">
        <v>78</v>
      </c>
      <c r="AR686" t="s">
        <v>289</v>
      </c>
      <c r="AS686" t="s">
        <v>288</v>
      </c>
      <c r="AT686" t="s">
        <v>82</v>
      </c>
      <c r="AU686" t="s">
        <v>271</v>
      </c>
      <c r="AV686" t="s">
        <v>174</v>
      </c>
      <c r="AW686" t="s">
        <v>123</v>
      </c>
      <c r="AX686" t="s">
        <v>508</v>
      </c>
      <c r="AY686" t="s">
        <v>4039</v>
      </c>
    </row>
    <row r="687" spans="1:51" x14ac:dyDescent="0.3">
      <c r="A687" t="s">
        <v>4040</v>
      </c>
      <c r="B687" t="s">
        <v>4041</v>
      </c>
      <c r="C687" s="1" t="str">
        <f t="shared" si="114"/>
        <v>21:1177</v>
      </c>
      <c r="D687" s="1" t="str">
        <f t="shared" si="115"/>
        <v>21:0246</v>
      </c>
      <c r="E687" t="s">
        <v>4042</v>
      </c>
      <c r="F687" t="s">
        <v>4043</v>
      </c>
      <c r="H687">
        <v>76.560621400000002</v>
      </c>
      <c r="I687">
        <v>-98.305461399999999</v>
      </c>
      <c r="J687" s="1" t="str">
        <f t="shared" si="116"/>
        <v>NGR bulk stream sediment</v>
      </c>
      <c r="K687" s="1" t="str">
        <f t="shared" si="117"/>
        <v>-230 mesh (63 µm) (Bathurst Is., 1997)</v>
      </c>
      <c r="O687">
        <v>1</v>
      </c>
      <c r="P687" t="s">
        <v>89</v>
      </c>
      <c r="Q687" t="s">
        <v>56</v>
      </c>
      <c r="R687" t="s">
        <v>139</v>
      </c>
      <c r="S687" t="s">
        <v>1174</v>
      </c>
      <c r="T687" t="s">
        <v>76</v>
      </c>
      <c r="U687" t="s">
        <v>94</v>
      </c>
      <c r="V687" t="s">
        <v>75</v>
      </c>
      <c r="W687" t="s">
        <v>186</v>
      </c>
      <c r="X687" t="s">
        <v>76</v>
      </c>
      <c r="Y687" t="s">
        <v>4044</v>
      </c>
      <c r="Z687" t="s">
        <v>99</v>
      </c>
      <c r="AA687" t="s">
        <v>64</v>
      </c>
      <c r="AB687" t="s">
        <v>56</v>
      </c>
      <c r="AC687" t="s">
        <v>64</v>
      </c>
      <c r="AD687" t="s">
        <v>175</v>
      </c>
      <c r="AE687" t="s">
        <v>367</v>
      </c>
      <c r="AF687" t="s">
        <v>202</v>
      </c>
      <c r="AG687" t="s">
        <v>230</v>
      </c>
      <c r="AH687" t="s">
        <v>75</v>
      </c>
      <c r="AI687" t="s">
        <v>70</v>
      </c>
      <c r="AJ687" t="s">
        <v>1025</v>
      </c>
      <c r="AK687" t="s">
        <v>72</v>
      </c>
      <c r="AL687" t="s">
        <v>271</v>
      </c>
      <c r="AM687" t="s">
        <v>254</v>
      </c>
      <c r="AN687" t="s">
        <v>100</v>
      </c>
      <c r="AO687" t="s">
        <v>64</v>
      </c>
      <c r="AP687" t="s">
        <v>4045</v>
      </c>
      <c r="AQ687" t="s">
        <v>298</v>
      </c>
      <c r="AR687" t="s">
        <v>447</v>
      </c>
      <c r="AS687" t="s">
        <v>204</v>
      </c>
      <c r="AT687" t="s">
        <v>183</v>
      </c>
      <c r="AU687" t="s">
        <v>106</v>
      </c>
      <c r="AV687" t="s">
        <v>73</v>
      </c>
      <c r="AW687" t="s">
        <v>242</v>
      </c>
      <c r="AX687" t="s">
        <v>945</v>
      </c>
      <c r="AY687" t="s">
        <v>4046</v>
      </c>
    </row>
    <row r="688" spans="1:51" x14ac:dyDescent="0.3">
      <c r="A688" t="s">
        <v>4047</v>
      </c>
      <c r="B688" t="s">
        <v>4048</v>
      </c>
      <c r="C688" s="1" t="str">
        <f t="shared" si="114"/>
        <v>21:1177</v>
      </c>
      <c r="D688" s="1" t="str">
        <f t="shared" si="115"/>
        <v>21:0246</v>
      </c>
      <c r="E688" t="s">
        <v>4049</v>
      </c>
      <c r="F688" t="s">
        <v>4050</v>
      </c>
      <c r="H688">
        <v>76.539173099999999</v>
      </c>
      <c r="I688">
        <v>-98.154640000000001</v>
      </c>
      <c r="J688" s="1" t="str">
        <f t="shared" si="116"/>
        <v>NGR bulk stream sediment</v>
      </c>
      <c r="K688" s="1" t="str">
        <f t="shared" si="117"/>
        <v>-230 mesh (63 µm) (Bathurst Is., 1997)</v>
      </c>
      <c r="O688">
        <v>1</v>
      </c>
      <c r="P688" t="s">
        <v>89</v>
      </c>
      <c r="Q688" t="s">
        <v>56</v>
      </c>
      <c r="R688" t="s">
        <v>256</v>
      </c>
      <c r="S688" t="s">
        <v>982</v>
      </c>
      <c r="T688" t="s">
        <v>94</v>
      </c>
      <c r="U688" t="s">
        <v>69</v>
      </c>
      <c r="V688" t="s">
        <v>113</v>
      </c>
      <c r="W688" t="s">
        <v>342</v>
      </c>
      <c r="X688" t="s">
        <v>91</v>
      </c>
      <c r="Y688" t="s">
        <v>840</v>
      </c>
      <c r="Z688" t="s">
        <v>185</v>
      </c>
      <c r="AA688" t="s">
        <v>64</v>
      </c>
      <c r="AB688" t="s">
        <v>56</v>
      </c>
      <c r="AC688" t="s">
        <v>64</v>
      </c>
      <c r="AD688" t="s">
        <v>591</v>
      </c>
      <c r="AE688" t="s">
        <v>3967</v>
      </c>
      <c r="AF688" t="s">
        <v>720</v>
      </c>
      <c r="AG688" t="s">
        <v>176</v>
      </c>
      <c r="AH688" t="s">
        <v>98</v>
      </c>
      <c r="AI688" t="s">
        <v>70</v>
      </c>
      <c r="AJ688" t="s">
        <v>1435</v>
      </c>
      <c r="AK688" t="s">
        <v>72</v>
      </c>
      <c r="AL688" t="s">
        <v>73</v>
      </c>
      <c r="AM688" t="s">
        <v>226</v>
      </c>
      <c r="AN688" t="s">
        <v>76</v>
      </c>
      <c r="AO688" t="s">
        <v>64</v>
      </c>
      <c r="AP688" t="s">
        <v>206</v>
      </c>
      <c r="AQ688" t="s">
        <v>124</v>
      </c>
      <c r="AR688" t="s">
        <v>524</v>
      </c>
      <c r="AS688" t="s">
        <v>163</v>
      </c>
      <c r="AT688" t="s">
        <v>146</v>
      </c>
      <c r="AU688" t="s">
        <v>258</v>
      </c>
      <c r="AV688" t="s">
        <v>73</v>
      </c>
      <c r="AW688" t="s">
        <v>435</v>
      </c>
      <c r="AX688" t="s">
        <v>558</v>
      </c>
      <c r="AY688" t="s">
        <v>4051</v>
      </c>
    </row>
    <row r="689" spans="1:51" x14ac:dyDescent="0.3">
      <c r="A689" t="s">
        <v>4052</v>
      </c>
      <c r="B689" t="s">
        <v>4053</v>
      </c>
      <c r="C689" s="1" t="str">
        <f t="shared" si="114"/>
        <v>21:1177</v>
      </c>
      <c r="D689" s="1" t="str">
        <f t="shared" si="115"/>
        <v>21:0246</v>
      </c>
      <c r="E689" t="s">
        <v>4054</v>
      </c>
      <c r="F689" t="s">
        <v>4055</v>
      </c>
      <c r="H689">
        <v>76.545133899999996</v>
      </c>
      <c r="I689">
        <v>-97.862053500000002</v>
      </c>
      <c r="J689" s="1" t="str">
        <f t="shared" si="116"/>
        <v>NGR bulk stream sediment</v>
      </c>
      <c r="K689" s="1" t="str">
        <f t="shared" si="117"/>
        <v>-230 mesh (63 µm) (Bathurst Is., 1997)</v>
      </c>
      <c r="O689">
        <v>1</v>
      </c>
      <c r="P689" t="s">
        <v>94</v>
      </c>
      <c r="Q689" t="s">
        <v>56</v>
      </c>
      <c r="R689" t="s">
        <v>218</v>
      </c>
      <c r="S689" t="s">
        <v>917</v>
      </c>
      <c r="T689" t="s">
        <v>105</v>
      </c>
      <c r="U689" t="s">
        <v>63</v>
      </c>
      <c r="V689" t="s">
        <v>113</v>
      </c>
      <c r="W689" t="s">
        <v>241</v>
      </c>
      <c r="X689" t="s">
        <v>91</v>
      </c>
      <c r="Y689" t="s">
        <v>1973</v>
      </c>
      <c r="Z689" t="s">
        <v>99</v>
      </c>
      <c r="AA689" t="s">
        <v>64</v>
      </c>
      <c r="AB689" t="s">
        <v>56</v>
      </c>
      <c r="AC689" t="s">
        <v>94</v>
      </c>
      <c r="AD689" t="s">
        <v>950</v>
      </c>
      <c r="AE689" t="s">
        <v>66</v>
      </c>
      <c r="AF689" t="s">
        <v>61</v>
      </c>
      <c r="AG689" t="s">
        <v>81</v>
      </c>
      <c r="AH689" t="s">
        <v>467</v>
      </c>
      <c r="AI689" t="s">
        <v>70</v>
      </c>
      <c r="AJ689" t="s">
        <v>1435</v>
      </c>
      <c r="AK689" t="s">
        <v>72</v>
      </c>
      <c r="AL689" t="s">
        <v>60</v>
      </c>
      <c r="AM689" t="s">
        <v>826</v>
      </c>
      <c r="AN689" t="s">
        <v>126</v>
      </c>
      <c r="AO689" t="s">
        <v>89</v>
      </c>
      <c r="AP689" t="s">
        <v>401</v>
      </c>
      <c r="AQ689" t="s">
        <v>204</v>
      </c>
      <c r="AR689" t="s">
        <v>312</v>
      </c>
      <c r="AS689" t="s">
        <v>57</v>
      </c>
      <c r="AT689" t="s">
        <v>313</v>
      </c>
      <c r="AU689" t="s">
        <v>130</v>
      </c>
      <c r="AV689" t="s">
        <v>73</v>
      </c>
      <c r="AW689" t="s">
        <v>231</v>
      </c>
      <c r="AX689" t="s">
        <v>531</v>
      </c>
      <c r="AY689" t="s">
        <v>4056</v>
      </c>
    </row>
    <row r="690" spans="1:51" x14ac:dyDescent="0.3">
      <c r="A690" t="s">
        <v>4057</v>
      </c>
      <c r="B690" t="s">
        <v>4058</v>
      </c>
      <c r="C690" s="1" t="str">
        <f t="shared" si="114"/>
        <v>21:1177</v>
      </c>
      <c r="D690" s="1" t="str">
        <f t="shared" si="115"/>
        <v>21:0246</v>
      </c>
      <c r="E690" t="s">
        <v>4059</v>
      </c>
      <c r="F690" t="s">
        <v>4060</v>
      </c>
      <c r="H690">
        <v>76.519392800000006</v>
      </c>
      <c r="I690">
        <v>-97.913151600000006</v>
      </c>
      <c r="J690" s="1" t="str">
        <f t="shared" si="116"/>
        <v>NGR bulk stream sediment</v>
      </c>
      <c r="K690" s="1" t="str">
        <f t="shared" si="117"/>
        <v>-230 mesh (63 µm) (Bathurst Is., 1997)</v>
      </c>
      <c r="O690">
        <v>1</v>
      </c>
      <c r="P690" t="s">
        <v>89</v>
      </c>
      <c r="Q690" t="s">
        <v>56</v>
      </c>
      <c r="R690" t="s">
        <v>150</v>
      </c>
      <c r="S690" t="s">
        <v>184</v>
      </c>
      <c r="T690" t="s">
        <v>254</v>
      </c>
      <c r="U690" t="s">
        <v>75</v>
      </c>
      <c r="V690" t="s">
        <v>185</v>
      </c>
      <c r="W690" t="s">
        <v>918</v>
      </c>
      <c r="X690" t="s">
        <v>60</v>
      </c>
      <c r="Y690" t="s">
        <v>60</v>
      </c>
      <c r="Z690" t="s">
        <v>99</v>
      </c>
      <c r="AA690" t="s">
        <v>64</v>
      </c>
      <c r="AB690" t="s">
        <v>56</v>
      </c>
      <c r="AC690" t="s">
        <v>150</v>
      </c>
      <c r="AD690" t="s">
        <v>893</v>
      </c>
      <c r="AE690" t="s">
        <v>143</v>
      </c>
      <c r="AF690" t="s">
        <v>266</v>
      </c>
      <c r="AG690" t="s">
        <v>130</v>
      </c>
      <c r="AH690" t="s">
        <v>63</v>
      </c>
      <c r="AI690" t="s">
        <v>70</v>
      </c>
      <c r="AJ690" t="s">
        <v>1025</v>
      </c>
      <c r="AK690" t="s">
        <v>72</v>
      </c>
      <c r="AL690" t="s">
        <v>73</v>
      </c>
      <c r="AM690" t="s">
        <v>226</v>
      </c>
      <c r="AN690" t="s">
        <v>327</v>
      </c>
      <c r="AO690" t="s">
        <v>64</v>
      </c>
      <c r="AP690" t="s">
        <v>229</v>
      </c>
      <c r="AQ690" t="s">
        <v>382</v>
      </c>
      <c r="AR690" t="s">
        <v>370</v>
      </c>
      <c r="AS690" t="s">
        <v>336</v>
      </c>
      <c r="AT690" t="s">
        <v>238</v>
      </c>
      <c r="AU690" t="s">
        <v>130</v>
      </c>
      <c r="AV690" t="s">
        <v>230</v>
      </c>
      <c r="AW690" t="s">
        <v>145</v>
      </c>
      <c r="AX690" t="s">
        <v>530</v>
      </c>
      <c r="AY690" t="s">
        <v>4061</v>
      </c>
    </row>
    <row r="691" spans="1:51" x14ac:dyDescent="0.3">
      <c r="A691" t="s">
        <v>4062</v>
      </c>
      <c r="B691" t="s">
        <v>4063</v>
      </c>
      <c r="C691" s="1" t="str">
        <f t="shared" si="114"/>
        <v>21:1177</v>
      </c>
      <c r="D691" s="1" t="str">
        <f t="shared" si="115"/>
        <v>21:0246</v>
      </c>
      <c r="E691" t="s">
        <v>4064</v>
      </c>
      <c r="F691" t="s">
        <v>4065</v>
      </c>
      <c r="H691">
        <v>76.071470399999995</v>
      </c>
      <c r="I691">
        <v>-97.755105499999999</v>
      </c>
      <c r="J691" s="1" t="str">
        <f t="shared" si="116"/>
        <v>NGR bulk stream sediment</v>
      </c>
      <c r="K691" s="1" t="str">
        <f t="shared" si="117"/>
        <v>-230 mesh (63 µm) (Bathurst Is., 1997)</v>
      </c>
      <c r="O691">
        <v>1</v>
      </c>
      <c r="P691" t="s">
        <v>118</v>
      </c>
      <c r="Q691" t="s">
        <v>56</v>
      </c>
      <c r="R691" t="s">
        <v>307</v>
      </c>
      <c r="S691" t="s">
        <v>912</v>
      </c>
      <c r="T691" t="s">
        <v>169</v>
      </c>
      <c r="U691" t="s">
        <v>55</v>
      </c>
      <c r="V691" t="s">
        <v>63</v>
      </c>
      <c r="W691" t="s">
        <v>324</v>
      </c>
      <c r="X691" t="s">
        <v>60</v>
      </c>
      <c r="Y691" t="s">
        <v>1000</v>
      </c>
      <c r="Z691" t="s">
        <v>94</v>
      </c>
      <c r="AA691" t="s">
        <v>64</v>
      </c>
      <c r="AB691" t="s">
        <v>56</v>
      </c>
      <c r="AC691" t="s">
        <v>94</v>
      </c>
      <c r="AD691" t="s">
        <v>144</v>
      </c>
      <c r="AE691" t="s">
        <v>66</v>
      </c>
      <c r="AF691" t="s">
        <v>273</v>
      </c>
      <c r="AG691" t="s">
        <v>153</v>
      </c>
      <c r="AH691" t="s">
        <v>207</v>
      </c>
      <c r="AI691" t="s">
        <v>70</v>
      </c>
      <c r="AJ691" t="s">
        <v>1435</v>
      </c>
      <c r="AK691" t="s">
        <v>72</v>
      </c>
      <c r="AL691" t="s">
        <v>73</v>
      </c>
      <c r="AM691" t="s">
        <v>485</v>
      </c>
      <c r="AN691" t="s">
        <v>145</v>
      </c>
      <c r="AO691" t="s">
        <v>64</v>
      </c>
      <c r="AP691" t="s">
        <v>206</v>
      </c>
      <c r="AQ691" t="s">
        <v>160</v>
      </c>
      <c r="AR691" t="s">
        <v>128</v>
      </c>
      <c r="AS691" t="s">
        <v>57</v>
      </c>
      <c r="AT691" t="s">
        <v>169</v>
      </c>
      <c r="AU691" t="s">
        <v>174</v>
      </c>
      <c r="AV691" t="s">
        <v>152</v>
      </c>
      <c r="AW691" t="s">
        <v>225</v>
      </c>
      <c r="AX691" t="s">
        <v>205</v>
      </c>
      <c r="AY691" t="s">
        <v>4066</v>
      </c>
    </row>
    <row r="692" spans="1:51" x14ac:dyDescent="0.3">
      <c r="A692" t="s">
        <v>4067</v>
      </c>
      <c r="B692" t="s">
        <v>4068</v>
      </c>
      <c r="C692" s="1" t="str">
        <f t="shared" si="114"/>
        <v>21:1177</v>
      </c>
      <c r="D692" s="1" t="str">
        <f t="shared" si="115"/>
        <v>21:0246</v>
      </c>
      <c r="E692" t="s">
        <v>4069</v>
      </c>
      <c r="F692" t="s">
        <v>4070</v>
      </c>
      <c r="H692">
        <v>76.138195499999995</v>
      </c>
      <c r="I692">
        <v>-97.499354499999995</v>
      </c>
      <c r="J692" s="1" t="str">
        <f t="shared" si="116"/>
        <v>NGR bulk stream sediment</v>
      </c>
      <c r="K692" s="1" t="str">
        <f t="shared" si="117"/>
        <v>-230 mesh (63 µm) (Bathurst Is., 1997)</v>
      </c>
      <c r="O692">
        <v>1</v>
      </c>
      <c r="P692" t="s">
        <v>89</v>
      </c>
      <c r="Q692" t="s">
        <v>56</v>
      </c>
      <c r="R692" t="s">
        <v>309</v>
      </c>
      <c r="S692" t="s">
        <v>520</v>
      </c>
      <c r="T692" t="s">
        <v>194</v>
      </c>
      <c r="U692" t="s">
        <v>163</v>
      </c>
      <c r="V692" t="s">
        <v>113</v>
      </c>
      <c r="W692" t="s">
        <v>524</v>
      </c>
      <c r="X692" t="s">
        <v>60</v>
      </c>
      <c r="Y692" t="s">
        <v>296</v>
      </c>
      <c r="Z692" t="s">
        <v>113</v>
      </c>
      <c r="AA692" t="s">
        <v>64</v>
      </c>
      <c r="AB692" t="s">
        <v>56</v>
      </c>
      <c r="AC692" t="s">
        <v>94</v>
      </c>
      <c r="AD692" t="s">
        <v>583</v>
      </c>
      <c r="AE692" t="s">
        <v>66</v>
      </c>
      <c r="AF692" t="s">
        <v>79</v>
      </c>
      <c r="AG692" t="s">
        <v>81</v>
      </c>
      <c r="AH692" t="s">
        <v>94</v>
      </c>
      <c r="AI692" t="s">
        <v>70</v>
      </c>
      <c r="AJ692" t="s">
        <v>1435</v>
      </c>
      <c r="AK692" t="s">
        <v>72</v>
      </c>
      <c r="AL692" t="s">
        <v>73</v>
      </c>
      <c r="AM692" t="s">
        <v>100</v>
      </c>
      <c r="AN692" t="s">
        <v>189</v>
      </c>
      <c r="AO692" t="s">
        <v>64</v>
      </c>
      <c r="AP692" t="s">
        <v>1068</v>
      </c>
      <c r="AQ692" t="s">
        <v>140</v>
      </c>
      <c r="AR692" t="s">
        <v>399</v>
      </c>
      <c r="AS692" t="s">
        <v>149</v>
      </c>
      <c r="AT692" t="s">
        <v>169</v>
      </c>
      <c r="AU692" t="s">
        <v>230</v>
      </c>
      <c r="AV692" t="s">
        <v>152</v>
      </c>
      <c r="AW692" t="s">
        <v>60</v>
      </c>
      <c r="AX692" t="s">
        <v>967</v>
      </c>
      <c r="AY692" t="s">
        <v>4071</v>
      </c>
    </row>
    <row r="693" spans="1:51" x14ac:dyDescent="0.3">
      <c r="A693" t="s">
        <v>4072</v>
      </c>
      <c r="B693" t="s">
        <v>4073</v>
      </c>
      <c r="C693" s="1" t="str">
        <f t="shared" si="114"/>
        <v>21:1177</v>
      </c>
      <c r="D693" s="1" t="str">
        <f t="shared" si="115"/>
        <v>21:0246</v>
      </c>
      <c r="E693" t="s">
        <v>4074</v>
      </c>
      <c r="F693" t="s">
        <v>4075</v>
      </c>
      <c r="H693">
        <v>76.202159899999998</v>
      </c>
      <c r="I693">
        <v>-97.523607600000005</v>
      </c>
      <c r="J693" s="1" t="str">
        <f t="shared" si="116"/>
        <v>NGR bulk stream sediment</v>
      </c>
      <c r="K693" s="1" t="str">
        <f t="shared" si="117"/>
        <v>-230 mesh (63 µm) (Bathurst Is., 1997)</v>
      </c>
      <c r="O693">
        <v>1</v>
      </c>
      <c r="P693" t="s">
        <v>63</v>
      </c>
      <c r="Q693" t="s">
        <v>56</v>
      </c>
      <c r="R693" t="s">
        <v>220</v>
      </c>
      <c r="S693" t="s">
        <v>115</v>
      </c>
      <c r="T693" t="s">
        <v>73</v>
      </c>
      <c r="U693" t="s">
        <v>94</v>
      </c>
      <c r="V693" t="s">
        <v>99</v>
      </c>
      <c r="W693" t="s">
        <v>507</v>
      </c>
      <c r="X693" t="s">
        <v>118</v>
      </c>
      <c r="Y693" t="s">
        <v>4076</v>
      </c>
      <c r="Z693" t="s">
        <v>113</v>
      </c>
      <c r="AA693" t="s">
        <v>64</v>
      </c>
      <c r="AB693" t="s">
        <v>56</v>
      </c>
      <c r="AC693" t="s">
        <v>118</v>
      </c>
      <c r="AD693" t="s">
        <v>144</v>
      </c>
      <c r="AE693" t="s">
        <v>367</v>
      </c>
      <c r="AF693" t="s">
        <v>337</v>
      </c>
      <c r="AG693" t="s">
        <v>230</v>
      </c>
      <c r="AH693" t="s">
        <v>254</v>
      </c>
      <c r="AI693" t="s">
        <v>70</v>
      </c>
      <c r="AJ693" t="s">
        <v>1025</v>
      </c>
      <c r="AK693" t="s">
        <v>72</v>
      </c>
      <c r="AL693" t="s">
        <v>73</v>
      </c>
      <c r="AM693" t="s">
        <v>150</v>
      </c>
      <c r="AN693" t="s">
        <v>189</v>
      </c>
      <c r="AO693" t="s">
        <v>64</v>
      </c>
      <c r="AP693" t="s">
        <v>342</v>
      </c>
      <c r="AQ693" t="s">
        <v>193</v>
      </c>
      <c r="AR693" t="s">
        <v>772</v>
      </c>
      <c r="AS693" t="s">
        <v>204</v>
      </c>
      <c r="AT693" t="s">
        <v>309</v>
      </c>
      <c r="AU693" t="s">
        <v>189</v>
      </c>
      <c r="AV693" t="s">
        <v>73</v>
      </c>
      <c r="AW693" t="s">
        <v>145</v>
      </c>
      <c r="AX693" t="s">
        <v>259</v>
      </c>
      <c r="AY693" t="s">
        <v>4077</v>
      </c>
    </row>
    <row r="694" spans="1:51" x14ac:dyDescent="0.3">
      <c r="A694" t="s">
        <v>4078</v>
      </c>
      <c r="B694" t="s">
        <v>4079</v>
      </c>
      <c r="C694" s="1" t="str">
        <f t="shared" si="114"/>
        <v>21:1177</v>
      </c>
      <c r="D694" s="1" t="str">
        <f t="shared" si="115"/>
        <v>21:0246</v>
      </c>
      <c r="E694" t="s">
        <v>4080</v>
      </c>
      <c r="F694" t="s">
        <v>4081</v>
      </c>
      <c r="H694">
        <v>76.248822200000006</v>
      </c>
      <c r="I694">
        <v>-97.631937100000002</v>
      </c>
      <c r="J694" s="1" t="str">
        <f t="shared" si="116"/>
        <v>NGR bulk stream sediment</v>
      </c>
      <c r="K694" s="1" t="str">
        <f t="shared" si="117"/>
        <v>-230 mesh (63 µm) (Bathurst Is., 1997)</v>
      </c>
      <c r="O694">
        <v>1</v>
      </c>
      <c r="P694" t="s">
        <v>89</v>
      </c>
      <c r="Q694" t="s">
        <v>56</v>
      </c>
      <c r="R694" t="s">
        <v>254</v>
      </c>
      <c r="S694" t="s">
        <v>1077</v>
      </c>
      <c r="T694" t="s">
        <v>73</v>
      </c>
      <c r="U694" t="s">
        <v>91</v>
      </c>
      <c r="V694" t="s">
        <v>55</v>
      </c>
      <c r="W694" t="s">
        <v>206</v>
      </c>
      <c r="X694" t="s">
        <v>63</v>
      </c>
      <c r="Y694" t="s">
        <v>4082</v>
      </c>
      <c r="Z694" t="s">
        <v>254</v>
      </c>
      <c r="AA694" t="s">
        <v>64</v>
      </c>
      <c r="AB694" t="s">
        <v>56</v>
      </c>
      <c r="AC694" t="s">
        <v>64</v>
      </c>
      <c r="AD694" t="s">
        <v>405</v>
      </c>
      <c r="AE694" t="s">
        <v>143</v>
      </c>
      <c r="AF694" t="s">
        <v>343</v>
      </c>
      <c r="AG694" t="s">
        <v>230</v>
      </c>
      <c r="AH694" t="s">
        <v>55</v>
      </c>
      <c r="AI694" t="s">
        <v>76</v>
      </c>
      <c r="AJ694" t="s">
        <v>1025</v>
      </c>
      <c r="AK694" t="s">
        <v>72</v>
      </c>
      <c r="AL694" t="s">
        <v>73</v>
      </c>
      <c r="AM694" t="s">
        <v>99</v>
      </c>
      <c r="AN694" t="s">
        <v>428</v>
      </c>
      <c r="AO694" t="s">
        <v>64</v>
      </c>
      <c r="AP694" t="s">
        <v>1753</v>
      </c>
      <c r="AQ694" t="s">
        <v>104</v>
      </c>
      <c r="AR694" t="s">
        <v>320</v>
      </c>
      <c r="AS694" t="s">
        <v>311</v>
      </c>
      <c r="AT694" t="s">
        <v>63</v>
      </c>
      <c r="AU694" t="s">
        <v>106</v>
      </c>
      <c r="AV694" t="s">
        <v>488</v>
      </c>
      <c r="AW694" t="s">
        <v>76</v>
      </c>
      <c r="AX694" t="s">
        <v>758</v>
      </c>
      <c r="AY694" t="s">
        <v>4077</v>
      </c>
    </row>
    <row r="695" spans="1:51" x14ac:dyDescent="0.3">
      <c r="A695" t="s">
        <v>4083</v>
      </c>
      <c r="B695" t="s">
        <v>4084</v>
      </c>
      <c r="C695" s="1" t="str">
        <f t="shared" si="114"/>
        <v>21:1177</v>
      </c>
      <c r="D695" s="1" t="str">
        <f t="shared" si="115"/>
        <v>21:0246</v>
      </c>
      <c r="E695" t="s">
        <v>4085</v>
      </c>
      <c r="F695" t="s">
        <v>4086</v>
      </c>
      <c r="H695">
        <v>76.241828699999999</v>
      </c>
      <c r="I695">
        <v>-98.003792700000005</v>
      </c>
      <c r="J695" s="1" t="str">
        <f t="shared" si="116"/>
        <v>NGR bulk stream sediment</v>
      </c>
      <c r="K695" s="1" t="str">
        <f t="shared" si="117"/>
        <v>-230 mesh (63 µm) (Bathurst Is., 1997)</v>
      </c>
      <c r="O695">
        <v>1</v>
      </c>
      <c r="P695" t="s">
        <v>89</v>
      </c>
      <c r="Q695" t="s">
        <v>56</v>
      </c>
      <c r="R695" t="s">
        <v>592</v>
      </c>
      <c r="S695" t="s">
        <v>201</v>
      </c>
      <c r="T695" t="s">
        <v>93</v>
      </c>
      <c r="U695" t="s">
        <v>69</v>
      </c>
      <c r="V695" t="s">
        <v>63</v>
      </c>
      <c r="W695" t="s">
        <v>324</v>
      </c>
      <c r="X695" t="s">
        <v>91</v>
      </c>
      <c r="Y695" t="s">
        <v>1957</v>
      </c>
      <c r="Z695" t="s">
        <v>94</v>
      </c>
      <c r="AA695" t="s">
        <v>64</v>
      </c>
      <c r="AB695" t="s">
        <v>56</v>
      </c>
      <c r="AC695" t="s">
        <v>91</v>
      </c>
      <c r="AD695" t="s">
        <v>276</v>
      </c>
      <c r="AE695" t="s">
        <v>143</v>
      </c>
      <c r="AF695" t="s">
        <v>447</v>
      </c>
      <c r="AG695" t="s">
        <v>271</v>
      </c>
      <c r="AH695" t="s">
        <v>354</v>
      </c>
      <c r="AI695" t="s">
        <v>70</v>
      </c>
      <c r="AJ695" t="s">
        <v>1435</v>
      </c>
      <c r="AK695" t="s">
        <v>72</v>
      </c>
      <c r="AL695" t="s">
        <v>73</v>
      </c>
      <c r="AM695" t="s">
        <v>168</v>
      </c>
      <c r="AN695" t="s">
        <v>126</v>
      </c>
      <c r="AO695" t="s">
        <v>64</v>
      </c>
      <c r="AP695" t="s">
        <v>624</v>
      </c>
      <c r="AQ695" t="s">
        <v>80</v>
      </c>
      <c r="AR695" t="s">
        <v>59</v>
      </c>
      <c r="AS695" t="s">
        <v>171</v>
      </c>
      <c r="AT695" t="s">
        <v>242</v>
      </c>
      <c r="AU695" t="s">
        <v>174</v>
      </c>
      <c r="AV695" t="s">
        <v>73</v>
      </c>
      <c r="AW695" t="s">
        <v>225</v>
      </c>
      <c r="AX695" t="s">
        <v>651</v>
      </c>
      <c r="AY695" t="s">
        <v>4087</v>
      </c>
    </row>
    <row r="696" spans="1:51" x14ac:dyDescent="0.3">
      <c r="A696" t="s">
        <v>4088</v>
      </c>
      <c r="B696" t="s">
        <v>4089</v>
      </c>
      <c r="C696" s="1" t="str">
        <f t="shared" si="114"/>
        <v>21:1177</v>
      </c>
      <c r="D696" s="1" t="str">
        <f t="shared" si="115"/>
        <v>21:0246</v>
      </c>
      <c r="E696" t="s">
        <v>4090</v>
      </c>
      <c r="F696" t="s">
        <v>4091</v>
      </c>
      <c r="H696">
        <v>76.258519699999994</v>
      </c>
      <c r="I696">
        <v>-98.017768899999993</v>
      </c>
      <c r="J696" s="1" t="str">
        <f t="shared" si="116"/>
        <v>NGR bulk stream sediment</v>
      </c>
      <c r="K696" s="1" t="str">
        <f t="shared" si="117"/>
        <v>-230 mesh (63 µm) (Bathurst Is., 1997)</v>
      </c>
      <c r="O696">
        <v>1</v>
      </c>
      <c r="P696" t="s">
        <v>89</v>
      </c>
      <c r="Q696" t="s">
        <v>56</v>
      </c>
      <c r="R696" t="s">
        <v>173</v>
      </c>
      <c r="S696" t="s">
        <v>437</v>
      </c>
      <c r="T696" t="s">
        <v>428</v>
      </c>
      <c r="U696" t="s">
        <v>55</v>
      </c>
      <c r="V696" t="s">
        <v>76</v>
      </c>
      <c r="W696" t="s">
        <v>325</v>
      </c>
      <c r="X696" t="s">
        <v>60</v>
      </c>
      <c r="Y696" t="s">
        <v>598</v>
      </c>
      <c r="Z696" t="s">
        <v>94</v>
      </c>
      <c r="AA696" t="s">
        <v>64</v>
      </c>
      <c r="AB696" t="s">
        <v>56</v>
      </c>
      <c r="AC696" t="s">
        <v>118</v>
      </c>
      <c r="AD696" t="s">
        <v>583</v>
      </c>
      <c r="AE696" t="s">
        <v>66</v>
      </c>
      <c r="AF696" t="s">
        <v>311</v>
      </c>
      <c r="AG696" t="s">
        <v>175</v>
      </c>
      <c r="AH696" t="s">
        <v>68</v>
      </c>
      <c r="AI696" t="s">
        <v>70</v>
      </c>
      <c r="AJ696" t="s">
        <v>1435</v>
      </c>
      <c r="AK696" t="s">
        <v>72</v>
      </c>
      <c r="AL696" t="s">
        <v>73</v>
      </c>
      <c r="AM696" t="s">
        <v>147</v>
      </c>
      <c r="AN696" t="s">
        <v>580</v>
      </c>
      <c r="AO696" t="s">
        <v>64</v>
      </c>
      <c r="AP696" t="s">
        <v>369</v>
      </c>
      <c r="AQ696" t="s">
        <v>190</v>
      </c>
      <c r="AR696" t="s">
        <v>204</v>
      </c>
      <c r="AS696" t="s">
        <v>149</v>
      </c>
      <c r="AT696" t="s">
        <v>151</v>
      </c>
      <c r="AU696" t="s">
        <v>152</v>
      </c>
      <c r="AV696" t="s">
        <v>73</v>
      </c>
      <c r="AW696" t="s">
        <v>488</v>
      </c>
      <c r="AX696" t="s">
        <v>584</v>
      </c>
      <c r="AY696" t="s">
        <v>1250</v>
      </c>
    </row>
    <row r="697" spans="1:51" x14ac:dyDescent="0.3">
      <c r="A697" t="s">
        <v>4092</v>
      </c>
      <c r="B697" t="s">
        <v>4093</v>
      </c>
      <c r="C697" s="1" t="str">
        <f t="shared" si="114"/>
        <v>21:1177</v>
      </c>
      <c r="D697" s="1" t="str">
        <f t="shared" si="115"/>
        <v>21:0246</v>
      </c>
      <c r="E697" t="s">
        <v>4094</v>
      </c>
      <c r="F697" t="s">
        <v>4095</v>
      </c>
      <c r="H697">
        <v>76.353168699999998</v>
      </c>
      <c r="I697">
        <v>-97.7856673</v>
      </c>
      <c r="J697" s="1" t="str">
        <f t="shared" si="116"/>
        <v>NGR bulk stream sediment</v>
      </c>
      <c r="K697" s="1" t="str">
        <f t="shared" si="117"/>
        <v>-230 mesh (63 µm) (Bathurst Is., 1997)</v>
      </c>
      <c r="O697">
        <v>1</v>
      </c>
      <c r="P697" t="s">
        <v>63</v>
      </c>
      <c r="Q697" t="s">
        <v>56</v>
      </c>
      <c r="R697" t="s">
        <v>168</v>
      </c>
      <c r="S697" t="s">
        <v>522</v>
      </c>
      <c r="T697" t="s">
        <v>256</v>
      </c>
      <c r="U697" t="s">
        <v>113</v>
      </c>
      <c r="V697" t="s">
        <v>75</v>
      </c>
      <c r="W697" t="s">
        <v>208</v>
      </c>
      <c r="X697" t="s">
        <v>91</v>
      </c>
      <c r="Y697" t="s">
        <v>4096</v>
      </c>
      <c r="Z697" t="s">
        <v>57</v>
      </c>
      <c r="AA697" t="s">
        <v>64</v>
      </c>
      <c r="AB697" t="s">
        <v>56</v>
      </c>
      <c r="AC697" t="s">
        <v>64</v>
      </c>
      <c r="AD697" t="s">
        <v>144</v>
      </c>
      <c r="AE697" t="s">
        <v>367</v>
      </c>
      <c r="AF697" t="s">
        <v>342</v>
      </c>
      <c r="AG697" t="s">
        <v>152</v>
      </c>
      <c r="AH697" t="s">
        <v>139</v>
      </c>
      <c r="AI697" t="s">
        <v>70</v>
      </c>
      <c r="AJ697" t="s">
        <v>1025</v>
      </c>
      <c r="AK697" t="s">
        <v>72</v>
      </c>
      <c r="AL697" t="s">
        <v>73</v>
      </c>
      <c r="AM697" t="s">
        <v>254</v>
      </c>
      <c r="AN697" t="s">
        <v>151</v>
      </c>
      <c r="AO697" t="s">
        <v>118</v>
      </c>
      <c r="AP697" t="s">
        <v>369</v>
      </c>
      <c r="AQ697" t="s">
        <v>128</v>
      </c>
      <c r="AR697" t="s">
        <v>505</v>
      </c>
      <c r="AS697" t="s">
        <v>204</v>
      </c>
      <c r="AT697" t="s">
        <v>403</v>
      </c>
      <c r="AU697" t="s">
        <v>153</v>
      </c>
      <c r="AV697" t="s">
        <v>258</v>
      </c>
      <c r="AW697" t="s">
        <v>93</v>
      </c>
      <c r="AX697" t="s">
        <v>2803</v>
      </c>
      <c r="AY697" t="s">
        <v>4097</v>
      </c>
    </row>
    <row r="698" spans="1:51" x14ac:dyDescent="0.3">
      <c r="A698" t="s">
        <v>4098</v>
      </c>
      <c r="B698" t="s">
        <v>4099</v>
      </c>
      <c r="C698" s="1" t="str">
        <f t="shared" si="114"/>
        <v>21:1177</v>
      </c>
      <c r="D698" s="1" t="str">
        <f t="shared" si="115"/>
        <v>21:0246</v>
      </c>
      <c r="E698" t="s">
        <v>4100</v>
      </c>
      <c r="F698" t="s">
        <v>4101</v>
      </c>
      <c r="H698">
        <v>76.469299399999997</v>
      </c>
      <c r="I698">
        <v>-98.167271099999994</v>
      </c>
      <c r="J698" s="1" t="str">
        <f t="shared" si="116"/>
        <v>NGR bulk stream sediment</v>
      </c>
      <c r="K698" s="1" t="str">
        <f t="shared" si="117"/>
        <v>-230 mesh (63 µm) (Bathurst Is., 1997)</v>
      </c>
      <c r="O698">
        <v>1</v>
      </c>
      <c r="P698" t="s">
        <v>89</v>
      </c>
      <c r="Q698" t="s">
        <v>56</v>
      </c>
      <c r="R698" t="s">
        <v>423</v>
      </c>
      <c r="S698" t="s">
        <v>912</v>
      </c>
      <c r="T698" t="s">
        <v>275</v>
      </c>
      <c r="U698" t="s">
        <v>185</v>
      </c>
      <c r="V698" t="s">
        <v>113</v>
      </c>
      <c r="W698" t="s">
        <v>351</v>
      </c>
      <c r="X698" t="s">
        <v>91</v>
      </c>
      <c r="Y698" t="s">
        <v>983</v>
      </c>
      <c r="Z698" t="s">
        <v>63</v>
      </c>
      <c r="AA698" t="s">
        <v>64</v>
      </c>
      <c r="AB698" t="s">
        <v>56</v>
      </c>
      <c r="AC698" t="s">
        <v>76</v>
      </c>
      <c r="AD698" t="s">
        <v>1569</v>
      </c>
      <c r="AE698" t="s">
        <v>367</v>
      </c>
      <c r="AF698" t="s">
        <v>298</v>
      </c>
      <c r="AG698" t="s">
        <v>147</v>
      </c>
      <c r="AH698" t="s">
        <v>63</v>
      </c>
      <c r="AI698" t="s">
        <v>70</v>
      </c>
      <c r="AJ698" t="s">
        <v>1025</v>
      </c>
      <c r="AK698" t="s">
        <v>72</v>
      </c>
      <c r="AL698" t="s">
        <v>73</v>
      </c>
      <c r="AM698" t="s">
        <v>446</v>
      </c>
      <c r="AN698" t="s">
        <v>126</v>
      </c>
      <c r="AO698" t="s">
        <v>76</v>
      </c>
      <c r="AP698" t="s">
        <v>788</v>
      </c>
      <c r="AQ698" t="s">
        <v>204</v>
      </c>
      <c r="AR698" t="s">
        <v>289</v>
      </c>
      <c r="AS698" t="s">
        <v>336</v>
      </c>
      <c r="AT698" t="s">
        <v>218</v>
      </c>
      <c r="AU698" t="s">
        <v>130</v>
      </c>
      <c r="AV698" t="s">
        <v>73</v>
      </c>
      <c r="AW698" t="s">
        <v>151</v>
      </c>
      <c r="AX698" t="s">
        <v>459</v>
      </c>
      <c r="AY698" t="s">
        <v>4102</v>
      </c>
    </row>
    <row r="699" spans="1:51" x14ac:dyDescent="0.3">
      <c r="A699" t="s">
        <v>4103</v>
      </c>
      <c r="B699" t="s">
        <v>4104</v>
      </c>
      <c r="C699" s="1" t="str">
        <f t="shared" si="114"/>
        <v>21:1177</v>
      </c>
      <c r="D699" s="1" t="str">
        <f t="shared" si="115"/>
        <v>21:0246</v>
      </c>
      <c r="E699" t="s">
        <v>4105</v>
      </c>
      <c r="F699" t="s">
        <v>4106</v>
      </c>
      <c r="H699">
        <v>76.473520899999997</v>
      </c>
      <c r="I699">
        <v>-97.703087199999999</v>
      </c>
      <c r="J699" s="1" t="str">
        <f t="shared" si="116"/>
        <v>NGR bulk stream sediment</v>
      </c>
      <c r="K699" s="1" t="str">
        <f t="shared" si="117"/>
        <v>-230 mesh (63 µm) (Bathurst Is., 1997)</v>
      </c>
      <c r="O699">
        <v>1</v>
      </c>
      <c r="P699" t="s">
        <v>325</v>
      </c>
      <c r="Q699" t="s">
        <v>56</v>
      </c>
      <c r="R699" t="s">
        <v>69</v>
      </c>
      <c r="S699" t="s">
        <v>4107</v>
      </c>
      <c r="T699" t="s">
        <v>73</v>
      </c>
      <c r="U699" t="s">
        <v>64</v>
      </c>
      <c r="V699" t="s">
        <v>274</v>
      </c>
      <c r="W699" t="s">
        <v>1046</v>
      </c>
      <c r="X699" t="s">
        <v>76</v>
      </c>
      <c r="Y699" t="s">
        <v>4108</v>
      </c>
      <c r="Z699" t="s">
        <v>61</v>
      </c>
      <c r="AA699" t="s">
        <v>64</v>
      </c>
      <c r="AB699" t="s">
        <v>56</v>
      </c>
      <c r="AC699" t="s">
        <v>185</v>
      </c>
      <c r="AD699" t="s">
        <v>205</v>
      </c>
      <c r="AE699" t="s">
        <v>380</v>
      </c>
      <c r="AF699" t="s">
        <v>202</v>
      </c>
      <c r="AG699" t="s">
        <v>580</v>
      </c>
      <c r="AH699" t="s">
        <v>55</v>
      </c>
      <c r="AI699" t="s">
        <v>70</v>
      </c>
      <c r="AJ699" t="s">
        <v>1025</v>
      </c>
      <c r="AK699" t="s">
        <v>72</v>
      </c>
      <c r="AL699" t="s">
        <v>327</v>
      </c>
      <c r="AM699" t="s">
        <v>288</v>
      </c>
      <c r="AN699" t="s">
        <v>139</v>
      </c>
      <c r="AO699" t="s">
        <v>64</v>
      </c>
      <c r="AP699" t="s">
        <v>4109</v>
      </c>
      <c r="AQ699" t="s">
        <v>436</v>
      </c>
      <c r="AR699" t="s">
        <v>1109</v>
      </c>
      <c r="AS699" t="s">
        <v>208</v>
      </c>
      <c r="AT699" t="s">
        <v>69</v>
      </c>
      <c r="AU699" t="s">
        <v>101</v>
      </c>
      <c r="AV699" t="s">
        <v>435</v>
      </c>
      <c r="AW699" t="s">
        <v>391</v>
      </c>
      <c r="AX699" t="s">
        <v>2224</v>
      </c>
      <c r="AY699" t="s">
        <v>1805</v>
      </c>
    </row>
    <row r="700" spans="1:51" x14ac:dyDescent="0.3">
      <c r="A700" t="s">
        <v>4110</v>
      </c>
      <c r="B700" t="s">
        <v>4111</v>
      </c>
      <c r="C700" s="1" t="str">
        <f t="shared" si="114"/>
        <v>21:1177</v>
      </c>
      <c r="D700" s="1" t="str">
        <f t="shared" si="115"/>
        <v>21:0246</v>
      </c>
      <c r="E700" t="s">
        <v>4112</v>
      </c>
      <c r="F700" t="s">
        <v>4113</v>
      </c>
      <c r="H700">
        <v>76.414611699999995</v>
      </c>
      <c r="I700">
        <v>-97.685831399999998</v>
      </c>
      <c r="J700" s="1" t="str">
        <f t="shared" si="116"/>
        <v>NGR bulk stream sediment</v>
      </c>
      <c r="K700" s="1" t="str">
        <f t="shared" si="117"/>
        <v>-230 mesh (63 µm) (Bathurst Is., 1997)</v>
      </c>
      <c r="O700">
        <v>1</v>
      </c>
      <c r="P700" t="s">
        <v>89</v>
      </c>
      <c r="Q700" t="s">
        <v>56</v>
      </c>
      <c r="R700" t="s">
        <v>131</v>
      </c>
      <c r="S700" t="s">
        <v>1174</v>
      </c>
      <c r="T700" t="s">
        <v>282</v>
      </c>
      <c r="U700" t="s">
        <v>113</v>
      </c>
      <c r="V700" t="s">
        <v>75</v>
      </c>
      <c r="W700" t="s">
        <v>221</v>
      </c>
      <c r="X700" t="s">
        <v>76</v>
      </c>
      <c r="Y700" t="s">
        <v>4114</v>
      </c>
      <c r="Z700" t="s">
        <v>75</v>
      </c>
      <c r="AA700" t="s">
        <v>64</v>
      </c>
      <c r="AB700" t="s">
        <v>56</v>
      </c>
      <c r="AC700" t="s">
        <v>64</v>
      </c>
      <c r="AD700" t="s">
        <v>746</v>
      </c>
      <c r="AE700" t="s">
        <v>66</v>
      </c>
      <c r="AF700" t="s">
        <v>342</v>
      </c>
      <c r="AG700" t="s">
        <v>580</v>
      </c>
      <c r="AH700" t="s">
        <v>381</v>
      </c>
      <c r="AI700" t="s">
        <v>70</v>
      </c>
      <c r="AJ700" t="s">
        <v>1435</v>
      </c>
      <c r="AK700" t="s">
        <v>72</v>
      </c>
      <c r="AL700" t="s">
        <v>488</v>
      </c>
      <c r="AM700" t="s">
        <v>391</v>
      </c>
      <c r="AN700" t="s">
        <v>146</v>
      </c>
      <c r="AO700" t="s">
        <v>64</v>
      </c>
      <c r="AP700" t="s">
        <v>1068</v>
      </c>
      <c r="AQ700" t="s">
        <v>382</v>
      </c>
      <c r="AR700" t="s">
        <v>772</v>
      </c>
      <c r="AS700" t="s">
        <v>336</v>
      </c>
      <c r="AT700" t="s">
        <v>100</v>
      </c>
      <c r="AU700" t="s">
        <v>271</v>
      </c>
      <c r="AV700" t="s">
        <v>174</v>
      </c>
      <c r="AW700" t="s">
        <v>145</v>
      </c>
      <c r="AX700" t="s">
        <v>232</v>
      </c>
      <c r="AY700" t="s">
        <v>4115</v>
      </c>
    </row>
    <row r="701" spans="1:51" x14ac:dyDescent="0.3">
      <c r="A701" t="s">
        <v>4116</v>
      </c>
      <c r="B701" t="s">
        <v>4117</v>
      </c>
      <c r="C701" s="1" t="str">
        <f t="shared" si="114"/>
        <v>21:1177</v>
      </c>
      <c r="D701" s="1" t="str">
        <f t="shared" si="115"/>
        <v>21:0246</v>
      </c>
      <c r="E701" t="s">
        <v>4118</v>
      </c>
      <c r="F701" t="s">
        <v>4119</v>
      </c>
      <c r="H701">
        <v>76.057912000000002</v>
      </c>
      <c r="I701">
        <v>-97.802591300000003</v>
      </c>
      <c r="J701" s="1" t="str">
        <f t="shared" si="116"/>
        <v>NGR bulk stream sediment</v>
      </c>
      <c r="K701" s="1" t="str">
        <f t="shared" si="117"/>
        <v>-230 mesh (63 µm) (Bathurst Is., 1997)</v>
      </c>
      <c r="O701">
        <v>1</v>
      </c>
      <c r="P701" t="s">
        <v>89</v>
      </c>
      <c r="Q701" t="s">
        <v>56</v>
      </c>
      <c r="R701" t="s">
        <v>76</v>
      </c>
      <c r="S701" t="s">
        <v>809</v>
      </c>
      <c r="T701" t="s">
        <v>275</v>
      </c>
      <c r="U701" t="s">
        <v>190</v>
      </c>
      <c r="V701" t="s">
        <v>76</v>
      </c>
      <c r="W701" t="s">
        <v>59</v>
      </c>
      <c r="X701" t="s">
        <v>60</v>
      </c>
      <c r="Y701" t="s">
        <v>1525</v>
      </c>
      <c r="Z701" t="s">
        <v>118</v>
      </c>
      <c r="AA701" t="s">
        <v>64</v>
      </c>
      <c r="AB701" t="s">
        <v>56</v>
      </c>
      <c r="AC701" t="s">
        <v>150</v>
      </c>
      <c r="AD701" t="s">
        <v>165</v>
      </c>
      <c r="AE701" t="s">
        <v>3967</v>
      </c>
      <c r="AF701" t="s">
        <v>1442</v>
      </c>
      <c r="AG701" t="s">
        <v>106</v>
      </c>
      <c r="AH701" t="s">
        <v>146</v>
      </c>
      <c r="AI701" t="s">
        <v>70</v>
      </c>
      <c r="AJ701" t="s">
        <v>1435</v>
      </c>
      <c r="AK701" t="s">
        <v>72</v>
      </c>
      <c r="AL701" t="s">
        <v>73</v>
      </c>
      <c r="AM701" t="s">
        <v>218</v>
      </c>
      <c r="AN701" t="s">
        <v>176</v>
      </c>
      <c r="AO701" t="s">
        <v>64</v>
      </c>
      <c r="AP701" t="s">
        <v>188</v>
      </c>
      <c r="AQ701" t="s">
        <v>163</v>
      </c>
      <c r="AR701" t="s">
        <v>311</v>
      </c>
      <c r="AS701" t="s">
        <v>75</v>
      </c>
      <c r="AT701" t="s">
        <v>151</v>
      </c>
      <c r="AU701" t="s">
        <v>479</v>
      </c>
      <c r="AV701" t="s">
        <v>73</v>
      </c>
      <c r="AW701" t="s">
        <v>189</v>
      </c>
      <c r="AX701" t="s">
        <v>284</v>
      </c>
      <c r="AY701" t="s">
        <v>4120</v>
      </c>
    </row>
    <row r="702" spans="1:51" x14ac:dyDescent="0.3">
      <c r="A702" t="s">
        <v>4121</v>
      </c>
      <c r="B702" t="s">
        <v>4122</v>
      </c>
      <c r="C702" s="1" t="str">
        <f t="shared" si="114"/>
        <v>21:1177</v>
      </c>
      <c r="D702" s="1" t="str">
        <f>HYPERLINK("http://geochem.nrcan.gc.ca/cdogs/content/svy/svy_e.htm", "")</f>
        <v/>
      </c>
      <c r="G702" s="1" t="str">
        <f>HYPERLINK("http://geochem.nrcan.gc.ca/cdogs/content/cr_/cr_00311_e.htm", "311")</f>
        <v>311</v>
      </c>
      <c r="J702" t="s">
        <v>1529</v>
      </c>
      <c r="K702" t="s">
        <v>1530</v>
      </c>
      <c r="O702">
        <v>8</v>
      </c>
      <c r="P702" t="s">
        <v>185</v>
      </c>
      <c r="Q702" t="s">
        <v>56</v>
      </c>
      <c r="R702" t="s">
        <v>80</v>
      </c>
      <c r="S702" t="s">
        <v>1066</v>
      </c>
      <c r="T702" t="s">
        <v>99</v>
      </c>
      <c r="U702" t="s">
        <v>64</v>
      </c>
      <c r="V702" t="s">
        <v>69</v>
      </c>
      <c r="W702" t="s">
        <v>191</v>
      </c>
      <c r="X702" t="s">
        <v>149</v>
      </c>
      <c r="Y702" t="s">
        <v>3213</v>
      </c>
      <c r="Z702" t="s">
        <v>75</v>
      </c>
      <c r="AA702" t="s">
        <v>64</v>
      </c>
      <c r="AB702" t="s">
        <v>56</v>
      </c>
      <c r="AC702" t="s">
        <v>113</v>
      </c>
      <c r="AD702" t="s">
        <v>888</v>
      </c>
      <c r="AE702" t="s">
        <v>2173</v>
      </c>
      <c r="AF702" t="s">
        <v>1184</v>
      </c>
      <c r="AG702" t="s">
        <v>130</v>
      </c>
      <c r="AH702" t="s">
        <v>69</v>
      </c>
      <c r="AI702" t="s">
        <v>70</v>
      </c>
      <c r="AJ702" t="s">
        <v>1435</v>
      </c>
      <c r="AK702" t="s">
        <v>72</v>
      </c>
      <c r="AL702" t="s">
        <v>358</v>
      </c>
      <c r="AM702" t="s">
        <v>55</v>
      </c>
      <c r="AN702" t="s">
        <v>63</v>
      </c>
      <c r="AO702" t="s">
        <v>64</v>
      </c>
      <c r="AP702" t="s">
        <v>695</v>
      </c>
      <c r="AQ702" t="s">
        <v>324</v>
      </c>
      <c r="AR702" t="s">
        <v>286</v>
      </c>
      <c r="AS702" t="s">
        <v>382</v>
      </c>
      <c r="AT702" t="s">
        <v>555</v>
      </c>
      <c r="AU702" t="s">
        <v>212</v>
      </c>
      <c r="AV702" t="s">
        <v>73</v>
      </c>
      <c r="AW702" t="s">
        <v>118</v>
      </c>
      <c r="AX702" t="s">
        <v>758</v>
      </c>
      <c r="AY702" t="s">
        <v>4123</v>
      </c>
    </row>
    <row r="703" spans="1:51" x14ac:dyDescent="0.3">
      <c r="A703" t="s">
        <v>4124</v>
      </c>
      <c r="B703" t="s">
        <v>4125</v>
      </c>
      <c r="C703" s="1" t="str">
        <f t="shared" si="114"/>
        <v>21:1177</v>
      </c>
      <c r="D703" s="1" t="str">
        <f t="shared" ref="D703:D722" si="118">HYPERLINK("http://geochem.nrcan.gc.ca/cdogs/content/svy/svy210246_e.htm", "21:0246")</f>
        <v>21:0246</v>
      </c>
      <c r="E703" t="s">
        <v>4126</v>
      </c>
      <c r="F703" t="s">
        <v>4127</v>
      </c>
      <c r="H703">
        <v>76.196679599999996</v>
      </c>
      <c r="I703">
        <v>-103.8610493</v>
      </c>
      <c r="J703" s="1" t="str">
        <f t="shared" ref="J703:J722" si="119">HYPERLINK("http://geochem.nrcan.gc.ca/cdogs/content/kwd/kwd020030_e.htm", "NGR bulk stream sediment")</f>
        <v>NGR bulk stream sediment</v>
      </c>
      <c r="K703" s="1" t="str">
        <f t="shared" ref="K703:K722" si="120">HYPERLINK("http://geochem.nrcan.gc.ca/cdogs/content/kwd/kwd080101_e.htm", "-230 mesh (63 µm) (Bathurst Is., 1997)")</f>
        <v>-230 mesh (63 µm) (Bathurst Is., 1997)</v>
      </c>
      <c r="O703">
        <v>1</v>
      </c>
      <c r="P703" t="s">
        <v>254</v>
      </c>
      <c r="Q703" t="s">
        <v>56</v>
      </c>
      <c r="R703" t="s">
        <v>220</v>
      </c>
      <c r="S703" t="s">
        <v>727</v>
      </c>
      <c r="T703" t="s">
        <v>73</v>
      </c>
      <c r="U703" t="s">
        <v>64</v>
      </c>
      <c r="V703" t="s">
        <v>163</v>
      </c>
      <c r="W703" t="s">
        <v>828</v>
      </c>
      <c r="X703" t="s">
        <v>76</v>
      </c>
      <c r="Y703" t="s">
        <v>4128</v>
      </c>
      <c r="Z703" t="s">
        <v>78</v>
      </c>
      <c r="AA703" t="s">
        <v>64</v>
      </c>
      <c r="AB703" t="s">
        <v>56</v>
      </c>
      <c r="AC703" t="s">
        <v>64</v>
      </c>
      <c r="AD703" t="s">
        <v>778</v>
      </c>
      <c r="AE703" t="s">
        <v>143</v>
      </c>
      <c r="AF703" t="s">
        <v>438</v>
      </c>
      <c r="AG703" t="s">
        <v>258</v>
      </c>
      <c r="AH703" t="s">
        <v>149</v>
      </c>
      <c r="AI703" t="s">
        <v>70</v>
      </c>
      <c r="AJ703" t="s">
        <v>1025</v>
      </c>
      <c r="AK703" t="s">
        <v>72</v>
      </c>
      <c r="AL703" t="s">
        <v>151</v>
      </c>
      <c r="AM703" t="s">
        <v>336</v>
      </c>
      <c r="AN703" t="s">
        <v>300</v>
      </c>
      <c r="AO703" t="s">
        <v>64</v>
      </c>
      <c r="AP703" t="s">
        <v>1014</v>
      </c>
      <c r="AQ703" t="s">
        <v>61</v>
      </c>
      <c r="AR703" t="s">
        <v>188</v>
      </c>
      <c r="AS703" t="s">
        <v>607</v>
      </c>
      <c r="AT703" t="s">
        <v>391</v>
      </c>
      <c r="AU703" t="s">
        <v>327</v>
      </c>
      <c r="AV703" t="s">
        <v>153</v>
      </c>
      <c r="AW703" t="s">
        <v>168</v>
      </c>
      <c r="AX703" t="s">
        <v>1525</v>
      </c>
      <c r="AY703" t="s">
        <v>4129</v>
      </c>
    </row>
    <row r="704" spans="1:51" x14ac:dyDescent="0.3">
      <c r="A704" t="s">
        <v>4130</v>
      </c>
      <c r="B704" t="s">
        <v>4131</v>
      </c>
      <c r="C704" s="1" t="str">
        <f t="shared" si="114"/>
        <v>21:1177</v>
      </c>
      <c r="D704" s="1" t="str">
        <f t="shared" si="118"/>
        <v>21:0246</v>
      </c>
      <c r="E704" t="s">
        <v>4132</v>
      </c>
      <c r="F704" t="s">
        <v>4133</v>
      </c>
      <c r="H704">
        <v>76.242321099999998</v>
      </c>
      <c r="I704">
        <v>-103.70829259999999</v>
      </c>
      <c r="J704" s="1" t="str">
        <f t="shared" si="119"/>
        <v>NGR bulk stream sediment</v>
      </c>
      <c r="K704" s="1" t="str">
        <f t="shared" si="120"/>
        <v>-230 mesh (63 µm) (Bathurst Is., 1997)</v>
      </c>
      <c r="O704">
        <v>1</v>
      </c>
      <c r="P704" t="s">
        <v>89</v>
      </c>
      <c r="Q704" t="s">
        <v>56</v>
      </c>
      <c r="R704" t="s">
        <v>254</v>
      </c>
      <c r="S704" t="s">
        <v>966</v>
      </c>
      <c r="T704" t="s">
        <v>73</v>
      </c>
      <c r="U704" t="s">
        <v>64</v>
      </c>
      <c r="V704" t="s">
        <v>105</v>
      </c>
      <c r="W704" t="s">
        <v>364</v>
      </c>
      <c r="X704" t="s">
        <v>91</v>
      </c>
      <c r="Y704" t="s">
        <v>4134</v>
      </c>
      <c r="Z704" t="s">
        <v>351</v>
      </c>
      <c r="AA704" t="s">
        <v>64</v>
      </c>
      <c r="AB704" t="s">
        <v>56</v>
      </c>
      <c r="AC704" t="s">
        <v>64</v>
      </c>
      <c r="AD704" t="s">
        <v>787</v>
      </c>
      <c r="AE704" t="s">
        <v>369</v>
      </c>
      <c r="AF704" t="s">
        <v>188</v>
      </c>
      <c r="AG704" t="s">
        <v>189</v>
      </c>
      <c r="AH704" t="s">
        <v>163</v>
      </c>
      <c r="AI704" t="s">
        <v>70</v>
      </c>
      <c r="AJ704" t="s">
        <v>3991</v>
      </c>
      <c r="AK704" t="s">
        <v>72</v>
      </c>
      <c r="AL704" t="s">
        <v>73</v>
      </c>
      <c r="AM704" t="s">
        <v>311</v>
      </c>
      <c r="AN704" t="s">
        <v>94</v>
      </c>
      <c r="AO704" t="s">
        <v>70</v>
      </c>
      <c r="AP704" t="s">
        <v>934</v>
      </c>
      <c r="AQ704" t="s">
        <v>415</v>
      </c>
      <c r="AR704" t="s">
        <v>934</v>
      </c>
      <c r="AS704" t="s">
        <v>342</v>
      </c>
      <c r="AT704" t="s">
        <v>99</v>
      </c>
      <c r="AU704" t="s">
        <v>176</v>
      </c>
      <c r="AV704" t="s">
        <v>73</v>
      </c>
      <c r="AW704" t="s">
        <v>718</v>
      </c>
      <c r="AX704" t="s">
        <v>1024</v>
      </c>
      <c r="AY704" t="s">
        <v>4135</v>
      </c>
    </row>
    <row r="705" spans="1:51" x14ac:dyDescent="0.3">
      <c r="A705" t="s">
        <v>4136</v>
      </c>
      <c r="B705" t="s">
        <v>4137</v>
      </c>
      <c r="C705" s="1" t="str">
        <f t="shared" ref="C705:C736" si="121">HYPERLINK("http://geochem.nrcan.gc.ca/cdogs/content/bdl/bdl211177_e.htm", "21:1177")</f>
        <v>21:1177</v>
      </c>
      <c r="D705" s="1" t="str">
        <f t="shared" si="118"/>
        <v>21:0246</v>
      </c>
      <c r="E705" t="s">
        <v>4138</v>
      </c>
      <c r="F705" t="s">
        <v>4139</v>
      </c>
      <c r="H705">
        <v>76.252025500000002</v>
      </c>
      <c r="I705">
        <v>-103.5644964</v>
      </c>
      <c r="J705" s="1" t="str">
        <f t="shared" si="119"/>
        <v>NGR bulk stream sediment</v>
      </c>
      <c r="K705" s="1" t="str">
        <f t="shared" si="120"/>
        <v>-230 mesh (63 µm) (Bathurst Is., 1997)</v>
      </c>
      <c r="O705">
        <v>1</v>
      </c>
      <c r="P705" t="s">
        <v>356</v>
      </c>
      <c r="Q705" t="s">
        <v>56</v>
      </c>
      <c r="R705" t="s">
        <v>446</v>
      </c>
      <c r="S705" t="s">
        <v>206</v>
      </c>
      <c r="T705" t="s">
        <v>73</v>
      </c>
      <c r="U705" t="s">
        <v>64</v>
      </c>
      <c r="V705" t="s">
        <v>149</v>
      </c>
      <c r="W705" t="s">
        <v>1211</v>
      </c>
      <c r="X705" t="s">
        <v>64</v>
      </c>
      <c r="Y705" t="s">
        <v>4128</v>
      </c>
      <c r="Z705" t="s">
        <v>447</v>
      </c>
      <c r="AA705" t="s">
        <v>64</v>
      </c>
      <c r="AB705" t="s">
        <v>56</v>
      </c>
      <c r="AC705" t="s">
        <v>64</v>
      </c>
      <c r="AD705" t="s">
        <v>787</v>
      </c>
      <c r="AE705" t="s">
        <v>369</v>
      </c>
      <c r="AF705" t="s">
        <v>269</v>
      </c>
      <c r="AG705" t="s">
        <v>258</v>
      </c>
      <c r="AH705" t="s">
        <v>163</v>
      </c>
      <c r="AI705" t="s">
        <v>70</v>
      </c>
      <c r="AJ705" t="s">
        <v>3991</v>
      </c>
      <c r="AK705" t="s">
        <v>72</v>
      </c>
      <c r="AL705" t="s">
        <v>73</v>
      </c>
      <c r="AM705" t="s">
        <v>382</v>
      </c>
      <c r="AN705" t="s">
        <v>555</v>
      </c>
      <c r="AO705" t="s">
        <v>70</v>
      </c>
      <c r="AP705" t="s">
        <v>1068</v>
      </c>
      <c r="AQ705" t="s">
        <v>202</v>
      </c>
      <c r="AR705" t="s">
        <v>1109</v>
      </c>
      <c r="AS705" t="s">
        <v>342</v>
      </c>
      <c r="AT705" t="s">
        <v>69</v>
      </c>
      <c r="AU705" t="s">
        <v>299</v>
      </c>
      <c r="AV705" t="s">
        <v>123</v>
      </c>
      <c r="AW705" t="s">
        <v>1412</v>
      </c>
      <c r="AX705" t="s">
        <v>888</v>
      </c>
      <c r="AY705" t="s">
        <v>4140</v>
      </c>
    </row>
    <row r="706" spans="1:51" x14ac:dyDescent="0.3">
      <c r="A706" t="s">
        <v>4141</v>
      </c>
      <c r="B706" t="s">
        <v>4142</v>
      </c>
      <c r="C706" s="1" t="str">
        <f t="shared" si="121"/>
        <v>21:1177</v>
      </c>
      <c r="D706" s="1" t="str">
        <f t="shared" si="118"/>
        <v>21:0246</v>
      </c>
      <c r="E706" t="s">
        <v>4143</v>
      </c>
      <c r="F706" t="s">
        <v>4144</v>
      </c>
      <c r="H706">
        <v>76.2985975</v>
      </c>
      <c r="I706">
        <v>-103.1349587</v>
      </c>
      <c r="J706" s="1" t="str">
        <f t="shared" si="119"/>
        <v>NGR bulk stream sediment</v>
      </c>
      <c r="K706" s="1" t="str">
        <f t="shared" si="120"/>
        <v>-230 mesh (63 µm) (Bathurst Is., 1997)</v>
      </c>
      <c r="O706">
        <v>1</v>
      </c>
      <c r="P706" t="s">
        <v>99</v>
      </c>
      <c r="Q706" t="s">
        <v>56</v>
      </c>
      <c r="R706" t="s">
        <v>328</v>
      </c>
      <c r="S706" t="s">
        <v>1036</v>
      </c>
      <c r="T706" t="s">
        <v>307</v>
      </c>
      <c r="U706" t="s">
        <v>64</v>
      </c>
      <c r="V706" t="s">
        <v>190</v>
      </c>
      <c r="W706" t="s">
        <v>1253</v>
      </c>
      <c r="X706" t="s">
        <v>91</v>
      </c>
      <c r="Y706" t="s">
        <v>2561</v>
      </c>
      <c r="Z706" t="s">
        <v>223</v>
      </c>
      <c r="AA706" t="s">
        <v>64</v>
      </c>
      <c r="AB706" t="s">
        <v>56</v>
      </c>
      <c r="AC706" t="s">
        <v>64</v>
      </c>
      <c r="AD706" t="s">
        <v>778</v>
      </c>
      <c r="AE706" t="s">
        <v>367</v>
      </c>
      <c r="AF706" t="s">
        <v>209</v>
      </c>
      <c r="AG706" t="s">
        <v>258</v>
      </c>
      <c r="AH706" t="s">
        <v>69</v>
      </c>
      <c r="AI706" t="s">
        <v>70</v>
      </c>
      <c r="AJ706" t="s">
        <v>1025</v>
      </c>
      <c r="AK706" t="s">
        <v>72</v>
      </c>
      <c r="AL706" t="s">
        <v>106</v>
      </c>
      <c r="AM706" t="s">
        <v>288</v>
      </c>
      <c r="AN706" t="s">
        <v>666</v>
      </c>
      <c r="AO706" t="s">
        <v>64</v>
      </c>
      <c r="AP706" t="s">
        <v>1841</v>
      </c>
      <c r="AQ706" t="s">
        <v>224</v>
      </c>
      <c r="AR706" t="s">
        <v>694</v>
      </c>
      <c r="AS706" t="s">
        <v>170</v>
      </c>
      <c r="AT706" t="s">
        <v>254</v>
      </c>
      <c r="AU706" t="s">
        <v>176</v>
      </c>
      <c r="AV706" t="s">
        <v>225</v>
      </c>
      <c r="AW706" t="s">
        <v>555</v>
      </c>
      <c r="AX706" t="s">
        <v>141</v>
      </c>
      <c r="AY706" t="s">
        <v>4145</v>
      </c>
    </row>
    <row r="707" spans="1:51" x14ac:dyDescent="0.3">
      <c r="A707" t="s">
        <v>4146</v>
      </c>
      <c r="B707" t="s">
        <v>4147</v>
      </c>
      <c r="C707" s="1" t="str">
        <f t="shared" si="121"/>
        <v>21:1177</v>
      </c>
      <c r="D707" s="1" t="str">
        <f t="shared" si="118"/>
        <v>21:0246</v>
      </c>
      <c r="E707" t="s">
        <v>4148</v>
      </c>
      <c r="F707" t="s">
        <v>4149</v>
      </c>
      <c r="H707">
        <v>76.293288899999993</v>
      </c>
      <c r="I707">
        <v>-103.0718859</v>
      </c>
      <c r="J707" s="1" t="str">
        <f t="shared" si="119"/>
        <v>NGR bulk stream sediment</v>
      </c>
      <c r="K707" s="1" t="str">
        <f t="shared" si="120"/>
        <v>-230 mesh (63 µm) (Bathurst Is., 1997)</v>
      </c>
      <c r="O707">
        <v>1</v>
      </c>
      <c r="P707" t="s">
        <v>63</v>
      </c>
      <c r="Q707" t="s">
        <v>56</v>
      </c>
      <c r="R707" t="s">
        <v>444</v>
      </c>
      <c r="S707" t="s">
        <v>1908</v>
      </c>
      <c r="T707" t="s">
        <v>265</v>
      </c>
      <c r="U707" t="s">
        <v>64</v>
      </c>
      <c r="V707" t="s">
        <v>55</v>
      </c>
      <c r="W707" t="s">
        <v>1211</v>
      </c>
      <c r="X707" t="s">
        <v>76</v>
      </c>
      <c r="Y707" t="s">
        <v>4150</v>
      </c>
      <c r="Z707" t="s">
        <v>172</v>
      </c>
      <c r="AA707" t="s">
        <v>64</v>
      </c>
      <c r="AB707" t="s">
        <v>56</v>
      </c>
      <c r="AC707" t="s">
        <v>64</v>
      </c>
      <c r="AD707" t="s">
        <v>353</v>
      </c>
      <c r="AE707" t="s">
        <v>935</v>
      </c>
      <c r="AF707" t="s">
        <v>224</v>
      </c>
      <c r="AG707" t="s">
        <v>130</v>
      </c>
      <c r="AH707" t="s">
        <v>149</v>
      </c>
      <c r="AI707" t="s">
        <v>70</v>
      </c>
      <c r="AJ707" t="s">
        <v>1025</v>
      </c>
      <c r="AK707" t="s">
        <v>72</v>
      </c>
      <c r="AL707" t="s">
        <v>73</v>
      </c>
      <c r="AM707" t="s">
        <v>160</v>
      </c>
      <c r="AN707" t="s">
        <v>82</v>
      </c>
      <c r="AO707" t="s">
        <v>89</v>
      </c>
      <c r="AP707" t="s">
        <v>401</v>
      </c>
      <c r="AQ707" t="s">
        <v>209</v>
      </c>
      <c r="AR707" t="s">
        <v>206</v>
      </c>
      <c r="AS707" t="s">
        <v>79</v>
      </c>
      <c r="AT707" t="s">
        <v>150</v>
      </c>
      <c r="AU707" t="s">
        <v>580</v>
      </c>
      <c r="AV707" t="s">
        <v>153</v>
      </c>
      <c r="AW707" t="s">
        <v>207</v>
      </c>
      <c r="AX707" t="s">
        <v>258</v>
      </c>
      <c r="AY707" t="s">
        <v>4151</v>
      </c>
    </row>
    <row r="708" spans="1:51" x14ac:dyDescent="0.3">
      <c r="A708" t="s">
        <v>4152</v>
      </c>
      <c r="B708" t="s">
        <v>4153</v>
      </c>
      <c r="C708" s="1" t="str">
        <f t="shared" si="121"/>
        <v>21:1177</v>
      </c>
      <c r="D708" s="1" t="str">
        <f t="shared" si="118"/>
        <v>21:0246</v>
      </c>
      <c r="E708" t="s">
        <v>4154</v>
      </c>
      <c r="F708" t="s">
        <v>4155</v>
      </c>
      <c r="H708">
        <v>76.237449299999994</v>
      </c>
      <c r="I708">
        <v>-102.6620783</v>
      </c>
      <c r="J708" s="1" t="str">
        <f t="shared" si="119"/>
        <v>NGR bulk stream sediment</v>
      </c>
      <c r="K708" s="1" t="str">
        <f t="shared" si="120"/>
        <v>-230 mesh (63 µm) (Bathurst Is., 1997)</v>
      </c>
      <c r="O708">
        <v>1</v>
      </c>
      <c r="P708" t="s">
        <v>89</v>
      </c>
      <c r="Q708" t="s">
        <v>56</v>
      </c>
      <c r="R708" t="s">
        <v>251</v>
      </c>
      <c r="S708" t="s">
        <v>1148</v>
      </c>
      <c r="T708" t="s">
        <v>580</v>
      </c>
      <c r="U708" t="s">
        <v>64</v>
      </c>
      <c r="V708" t="s">
        <v>336</v>
      </c>
      <c r="W708" t="s">
        <v>934</v>
      </c>
      <c r="X708" t="s">
        <v>91</v>
      </c>
      <c r="Y708" t="s">
        <v>4156</v>
      </c>
      <c r="Z708" t="s">
        <v>163</v>
      </c>
      <c r="AA708" t="s">
        <v>64</v>
      </c>
      <c r="AB708" t="s">
        <v>56</v>
      </c>
      <c r="AC708" t="s">
        <v>118</v>
      </c>
      <c r="AD708" t="s">
        <v>793</v>
      </c>
      <c r="AE708" t="s">
        <v>935</v>
      </c>
      <c r="AF708" t="s">
        <v>342</v>
      </c>
      <c r="AG708" t="s">
        <v>258</v>
      </c>
      <c r="AH708" t="s">
        <v>190</v>
      </c>
      <c r="AI708" t="s">
        <v>70</v>
      </c>
      <c r="AJ708" t="s">
        <v>1025</v>
      </c>
      <c r="AK708" t="s">
        <v>72</v>
      </c>
      <c r="AL708" t="s">
        <v>73</v>
      </c>
      <c r="AM708" t="s">
        <v>149</v>
      </c>
      <c r="AN708" t="s">
        <v>74</v>
      </c>
      <c r="AO708" t="s">
        <v>89</v>
      </c>
      <c r="AP708" t="s">
        <v>206</v>
      </c>
      <c r="AQ708" t="s">
        <v>128</v>
      </c>
      <c r="AR708" t="s">
        <v>224</v>
      </c>
      <c r="AS708" t="s">
        <v>541</v>
      </c>
      <c r="AT708" t="s">
        <v>446</v>
      </c>
      <c r="AU708" t="s">
        <v>106</v>
      </c>
      <c r="AV708" t="s">
        <v>73</v>
      </c>
      <c r="AW708" t="s">
        <v>93</v>
      </c>
      <c r="AX708" t="s">
        <v>893</v>
      </c>
      <c r="AY708" t="s">
        <v>1873</v>
      </c>
    </row>
    <row r="709" spans="1:51" x14ac:dyDescent="0.3">
      <c r="A709" t="s">
        <v>4157</v>
      </c>
      <c r="B709" t="s">
        <v>4158</v>
      </c>
      <c r="C709" s="1" t="str">
        <f t="shared" si="121"/>
        <v>21:1177</v>
      </c>
      <c r="D709" s="1" t="str">
        <f t="shared" si="118"/>
        <v>21:0246</v>
      </c>
      <c r="E709" t="s">
        <v>4159</v>
      </c>
      <c r="F709" t="s">
        <v>4160</v>
      </c>
      <c r="H709">
        <v>76.188564499999998</v>
      </c>
      <c r="I709">
        <v>-102.70713689999999</v>
      </c>
      <c r="J709" s="1" t="str">
        <f t="shared" si="119"/>
        <v>NGR bulk stream sediment</v>
      </c>
      <c r="K709" s="1" t="str">
        <f t="shared" si="120"/>
        <v>-230 mesh (63 µm) (Bathurst Is., 1997)</v>
      </c>
      <c r="O709">
        <v>1</v>
      </c>
      <c r="P709" t="s">
        <v>63</v>
      </c>
      <c r="Q709" t="s">
        <v>56</v>
      </c>
      <c r="R709" t="s">
        <v>146</v>
      </c>
      <c r="S709" t="s">
        <v>1109</v>
      </c>
      <c r="T709" t="s">
        <v>73</v>
      </c>
      <c r="U709" t="s">
        <v>64</v>
      </c>
      <c r="V709" t="s">
        <v>163</v>
      </c>
      <c r="W709" t="s">
        <v>1184</v>
      </c>
      <c r="X709" t="s">
        <v>91</v>
      </c>
      <c r="Y709" t="s">
        <v>3213</v>
      </c>
      <c r="Z709" t="s">
        <v>140</v>
      </c>
      <c r="AA709" t="s">
        <v>64</v>
      </c>
      <c r="AB709" t="s">
        <v>56</v>
      </c>
      <c r="AC709" t="s">
        <v>91</v>
      </c>
      <c r="AD709" t="s">
        <v>284</v>
      </c>
      <c r="AE709" t="s">
        <v>1253</v>
      </c>
      <c r="AF709" t="s">
        <v>206</v>
      </c>
      <c r="AG709" t="s">
        <v>189</v>
      </c>
      <c r="AH709" t="s">
        <v>190</v>
      </c>
      <c r="AI709" t="s">
        <v>70</v>
      </c>
      <c r="AJ709" t="s">
        <v>1025</v>
      </c>
      <c r="AK709" t="s">
        <v>72</v>
      </c>
      <c r="AL709" t="s">
        <v>73</v>
      </c>
      <c r="AM709" t="s">
        <v>55</v>
      </c>
      <c r="AN709" t="s">
        <v>251</v>
      </c>
      <c r="AO709" t="s">
        <v>89</v>
      </c>
      <c r="AP709" t="s">
        <v>241</v>
      </c>
      <c r="AQ709" t="s">
        <v>298</v>
      </c>
      <c r="AR709" t="s">
        <v>186</v>
      </c>
      <c r="AS709" t="s">
        <v>356</v>
      </c>
      <c r="AT709" t="s">
        <v>403</v>
      </c>
      <c r="AU709" t="s">
        <v>106</v>
      </c>
      <c r="AV709" t="s">
        <v>488</v>
      </c>
      <c r="AW709" t="s">
        <v>146</v>
      </c>
      <c r="AX709" t="s">
        <v>684</v>
      </c>
      <c r="AY709" t="s">
        <v>4161</v>
      </c>
    </row>
    <row r="710" spans="1:51" x14ac:dyDescent="0.3">
      <c r="A710" t="s">
        <v>4162</v>
      </c>
      <c r="B710" t="s">
        <v>4163</v>
      </c>
      <c r="C710" s="1" t="str">
        <f t="shared" si="121"/>
        <v>21:1177</v>
      </c>
      <c r="D710" s="1" t="str">
        <f t="shared" si="118"/>
        <v>21:0246</v>
      </c>
      <c r="E710" t="s">
        <v>4164</v>
      </c>
      <c r="F710" t="s">
        <v>4165</v>
      </c>
      <c r="H710">
        <v>76.1093738</v>
      </c>
      <c r="I710">
        <v>-102.8677612</v>
      </c>
      <c r="J710" s="1" t="str">
        <f t="shared" si="119"/>
        <v>NGR bulk stream sediment</v>
      </c>
      <c r="K710" s="1" t="str">
        <f t="shared" si="120"/>
        <v>-230 mesh (63 µm) (Bathurst Is., 1997)</v>
      </c>
      <c r="O710">
        <v>1</v>
      </c>
      <c r="P710" t="s">
        <v>468</v>
      </c>
      <c r="Q710" t="s">
        <v>56</v>
      </c>
      <c r="R710" t="s">
        <v>194</v>
      </c>
      <c r="S710" t="s">
        <v>613</v>
      </c>
      <c r="T710" t="s">
        <v>145</v>
      </c>
      <c r="U710" t="s">
        <v>64</v>
      </c>
      <c r="V710" t="s">
        <v>336</v>
      </c>
      <c r="W710" t="s">
        <v>934</v>
      </c>
      <c r="X710" t="s">
        <v>76</v>
      </c>
      <c r="Y710" t="s">
        <v>4166</v>
      </c>
      <c r="Z710" t="s">
        <v>163</v>
      </c>
      <c r="AA710" t="s">
        <v>64</v>
      </c>
      <c r="AB710" t="s">
        <v>56</v>
      </c>
      <c r="AC710" t="s">
        <v>64</v>
      </c>
      <c r="AD710" t="s">
        <v>778</v>
      </c>
      <c r="AE710" t="s">
        <v>4167</v>
      </c>
      <c r="AF710" t="s">
        <v>323</v>
      </c>
      <c r="AG710" t="s">
        <v>230</v>
      </c>
      <c r="AH710" t="s">
        <v>190</v>
      </c>
      <c r="AI710" t="s">
        <v>70</v>
      </c>
      <c r="AJ710" t="s">
        <v>1025</v>
      </c>
      <c r="AK710" t="s">
        <v>72</v>
      </c>
      <c r="AL710" t="s">
        <v>327</v>
      </c>
      <c r="AM710" t="s">
        <v>163</v>
      </c>
      <c r="AN710" t="s">
        <v>91</v>
      </c>
      <c r="AO710" t="s">
        <v>89</v>
      </c>
      <c r="AP710" t="s">
        <v>188</v>
      </c>
      <c r="AQ710" t="s">
        <v>524</v>
      </c>
      <c r="AR710" t="s">
        <v>436</v>
      </c>
      <c r="AS710" t="s">
        <v>325</v>
      </c>
      <c r="AT710" t="s">
        <v>183</v>
      </c>
      <c r="AU710" t="s">
        <v>153</v>
      </c>
      <c r="AV710" t="s">
        <v>73</v>
      </c>
      <c r="AW710" t="s">
        <v>242</v>
      </c>
      <c r="AX710" t="s">
        <v>704</v>
      </c>
      <c r="AY710" t="s">
        <v>4168</v>
      </c>
    </row>
    <row r="711" spans="1:51" x14ac:dyDescent="0.3">
      <c r="A711" t="s">
        <v>4169</v>
      </c>
      <c r="B711" t="s">
        <v>4170</v>
      </c>
      <c r="C711" s="1" t="str">
        <f t="shared" si="121"/>
        <v>21:1177</v>
      </c>
      <c r="D711" s="1" t="str">
        <f t="shared" si="118"/>
        <v>21:0246</v>
      </c>
      <c r="E711" t="s">
        <v>4171</v>
      </c>
      <c r="F711" t="s">
        <v>4172</v>
      </c>
      <c r="H711">
        <v>76.092053500000006</v>
      </c>
      <c r="I711">
        <v>-103.11309369999999</v>
      </c>
      <c r="J711" s="1" t="str">
        <f t="shared" si="119"/>
        <v>NGR bulk stream sediment</v>
      </c>
      <c r="K711" s="1" t="str">
        <f t="shared" si="120"/>
        <v>-230 mesh (63 µm) (Bathurst Is., 1997)</v>
      </c>
      <c r="O711">
        <v>1</v>
      </c>
      <c r="P711" t="s">
        <v>89</v>
      </c>
      <c r="Q711" t="s">
        <v>56</v>
      </c>
      <c r="R711" t="s">
        <v>423</v>
      </c>
      <c r="S711" t="s">
        <v>1149</v>
      </c>
      <c r="T711" t="s">
        <v>73</v>
      </c>
      <c r="U711" t="s">
        <v>64</v>
      </c>
      <c r="V711" t="s">
        <v>99</v>
      </c>
      <c r="W711" t="s">
        <v>1109</v>
      </c>
      <c r="X711" t="s">
        <v>91</v>
      </c>
      <c r="Y711" t="s">
        <v>4173</v>
      </c>
      <c r="Z711" t="s">
        <v>69</v>
      </c>
      <c r="AA711" t="s">
        <v>64</v>
      </c>
      <c r="AB711" t="s">
        <v>56</v>
      </c>
      <c r="AC711" t="s">
        <v>60</v>
      </c>
      <c r="AD711" t="s">
        <v>817</v>
      </c>
      <c r="AE711" t="s">
        <v>4174</v>
      </c>
      <c r="AF711" t="s">
        <v>210</v>
      </c>
      <c r="AG711" t="s">
        <v>81</v>
      </c>
      <c r="AH711" t="s">
        <v>99</v>
      </c>
      <c r="AI711" t="s">
        <v>70</v>
      </c>
      <c r="AJ711" t="s">
        <v>1435</v>
      </c>
      <c r="AK711" t="s">
        <v>72</v>
      </c>
      <c r="AL711" t="s">
        <v>73</v>
      </c>
      <c r="AM711" t="s">
        <v>75</v>
      </c>
      <c r="AN711" t="s">
        <v>125</v>
      </c>
      <c r="AO711" t="s">
        <v>64</v>
      </c>
      <c r="AP711" t="s">
        <v>116</v>
      </c>
      <c r="AQ711" t="s">
        <v>325</v>
      </c>
      <c r="AR711" t="s">
        <v>209</v>
      </c>
      <c r="AS711" t="s">
        <v>57</v>
      </c>
      <c r="AT711" t="s">
        <v>428</v>
      </c>
      <c r="AU711" t="s">
        <v>130</v>
      </c>
      <c r="AV711" t="s">
        <v>73</v>
      </c>
      <c r="AW711" t="s">
        <v>592</v>
      </c>
      <c r="AX711" t="s">
        <v>371</v>
      </c>
      <c r="AY711" t="s">
        <v>4175</v>
      </c>
    </row>
    <row r="712" spans="1:51" x14ac:dyDescent="0.3">
      <c r="A712" t="s">
        <v>4176</v>
      </c>
      <c r="B712" t="s">
        <v>4177</v>
      </c>
      <c r="C712" s="1" t="str">
        <f t="shared" si="121"/>
        <v>21:1177</v>
      </c>
      <c r="D712" s="1" t="str">
        <f t="shared" si="118"/>
        <v>21:0246</v>
      </c>
      <c r="E712" t="s">
        <v>4178</v>
      </c>
      <c r="F712" t="s">
        <v>4179</v>
      </c>
      <c r="H712">
        <v>76.083944799999998</v>
      </c>
      <c r="I712">
        <v>-103.938914</v>
      </c>
      <c r="J712" s="1" t="str">
        <f t="shared" si="119"/>
        <v>NGR bulk stream sediment</v>
      </c>
      <c r="K712" s="1" t="str">
        <f t="shared" si="120"/>
        <v>-230 mesh (63 µm) (Bathurst Is., 1997)</v>
      </c>
      <c r="O712">
        <v>1</v>
      </c>
      <c r="P712" t="s">
        <v>89</v>
      </c>
      <c r="Q712" t="s">
        <v>56</v>
      </c>
      <c r="R712" t="s">
        <v>123</v>
      </c>
      <c r="S712" t="s">
        <v>1124</v>
      </c>
      <c r="T712" t="s">
        <v>73</v>
      </c>
      <c r="U712" t="s">
        <v>64</v>
      </c>
      <c r="V712" t="s">
        <v>336</v>
      </c>
      <c r="W712" t="s">
        <v>1532</v>
      </c>
      <c r="X712" t="s">
        <v>76</v>
      </c>
      <c r="Y712" t="s">
        <v>4180</v>
      </c>
      <c r="Z712" t="s">
        <v>59</v>
      </c>
      <c r="AA712" t="s">
        <v>64</v>
      </c>
      <c r="AB712" t="s">
        <v>56</v>
      </c>
      <c r="AC712" t="s">
        <v>64</v>
      </c>
      <c r="AD712" t="s">
        <v>778</v>
      </c>
      <c r="AE712" t="s">
        <v>935</v>
      </c>
      <c r="AF712" t="s">
        <v>337</v>
      </c>
      <c r="AG712" t="s">
        <v>152</v>
      </c>
      <c r="AH712" t="s">
        <v>149</v>
      </c>
      <c r="AI712" t="s">
        <v>70</v>
      </c>
      <c r="AJ712" t="s">
        <v>1025</v>
      </c>
      <c r="AK712" t="s">
        <v>72</v>
      </c>
      <c r="AL712" t="s">
        <v>73</v>
      </c>
      <c r="AM712" t="s">
        <v>103</v>
      </c>
      <c r="AN712" t="s">
        <v>131</v>
      </c>
      <c r="AO712" t="s">
        <v>89</v>
      </c>
      <c r="AP712" t="s">
        <v>92</v>
      </c>
      <c r="AQ712" t="s">
        <v>507</v>
      </c>
      <c r="AR712" t="s">
        <v>343</v>
      </c>
      <c r="AS712" t="s">
        <v>312</v>
      </c>
      <c r="AT712" t="s">
        <v>75</v>
      </c>
      <c r="AU712" t="s">
        <v>327</v>
      </c>
      <c r="AV712" t="s">
        <v>225</v>
      </c>
      <c r="AW712" t="s">
        <v>282</v>
      </c>
      <c r="AX712" t="s">
        <v>582</v>
      </c>
      <c r="AY712" t="s">
        <v>4181</v>
      </c>
    </row>
    <row r="713" spans="1:51" x14ac:dyDescent="0.3">
      <c r="A713" t="s">
        <v>4182</v>
      </c>
      <c r="B713" t="s">
        <v>4183</v>
      </c>
      <c r="C713" s="1" t="str">
        <f t="shared" si="121"/>
        <v>21:1177</v>
      </c>
      <c r="D713" s="1" t="str">
        <f t="shared" si="118"/>
        <v>21:0246</v>
      </c>
      <c r="E713" t="s">
        <v>4184</v>
      </c>
      <c r="F713" t="s">
        <v>4185</v>
      </c>
      <c r="H713">
        <v>76.088277500000004</v>
      </c>
      <c r="I713">
        <v>-103.502568</v>
      </c>
      <c r="J713" s="1" t="str">
        <f t="shared" si="119"/>
        <v>NGR bulk stream sediment</v>
      </c>
      <c r="K713" s="1" t="str">
        <f t="shared" si="120"/>
        <v>-230 mesh (63 µm) (Bathurst Is., 1997)</v>
      </c>
      <c r="O713">
        <v>1</v>
      </c>
      <c r="P713" t="s">
        <v>89</v>
      </c>
      <c r="Q713" t="s">
        <v>56</v>
      </c>
      <c r="R713" t="s">
        <v>328</v>
      </c>
      <c r="S713" t="s">
        <v>1124</v>
      </c>
      <c r="T713" t="s">
        <v>73</v>
      </c>
      <c r="U713" t="s">
        <v>64</v>
      </c>
      <c r="V713" t="s">
        <v>163</v>
      </c>
      <c r="W713" t="s">
        <v>1109</v>
      </c>
      <c r="X713" t="s">
        <v>118</v>
      </c>
      <c r="Y713" t="s">
        <v>242</v>
      </c>
      <c r="Z713" t="s">
        <v>57</v>
      </c>
      <c r="AA713" t="s">
        <v>64</v>
      </c>
      <c r="AB713" t="s">
        <v>56</v>
      </c>
      <c r="AC713" t="s">
        <v>64</v>
      </c>
      <c r="AD713" t="s">
        <v>778</v>
      </c>
      <c r="AE713" t="s">
        <v>935</v>
      </c>
      <c r="AF713" t="s">
        <v>285</v>
      </c>
      <c r="AG713" t="s">
        <v>174</v>
      </c>
      <c r="AH713" t="s">
        <v>149</v>
      </c>
      <c r="AI713" t="s">
        <v>70</v>
      </c>
      <c r="AJ713" t="s">
        <v>1025</v>
      </c>
      <c r="AK713" t="s">
        <v>72</v>
      </c>
      <c r="AL713" t="s">
        <v>73</v>
      </c>
      <c r="AM713" t="s">
        <v>163</v>
      </c>
      <c r="AN713" t="s">
        <v>82</v>
      </c>
      <c r="AO713" t="s">
        <v>89</v>
      </c>
      <c r="AP713" t="s">
        <v>369</v>
      </c>
      <c r="AQ713" t="s">
        <v>210</v>
      </c>
      <c r="AR713" t="s">
        <v>337</v>
      </c>
      <c r="AS713" t="s">
        <v>273</v>
      </c>
      <c r="AT713" t="s">
        <v>446</v>
      </c>
      <c r="AU713" t="s">
        <v>106</v>
      </c>
      <c r="AV713" t="s">
        <v>189</v>
      </c>
      <c r="AW713" t="s">
        <v>218</v>
      </c>
      <c r="AX713" t="s">
        <v>230</v>
      </c>
      <c r="AY713" t="s">
        <v>4186</v>
      </c>
    </row>
    <row r="714" spans="1:51" x14ac:dyDescent="0.3">
      <c r="A714" t="s">
        <v>4187</v>
      </c>
      <c r="B714" t="s">
        <v>4188</v>
      </c>
      <c r="C714" s="1" t="str">
        <f t="shared" si="121"/>
        <v>21:1177</v>
      </c>
      <c r="D714" s="1" t="str">
        <f t="shared" si="118"/>
        <v>21:0246</v>
      </c>
      <c r="E714" t="s">
        <v>4189</v>
      </c>
      <c r="F714" t="s">
        <v>4190</v>
      </c>
      <c r="H714">
        <v>76.072711900000002</v>
      </c>
      <c r="I714">
        <v>-103.3567142</v>
      </c>
      <c r="J714" s="1" t="str">
        <f t="shared" si="119"/>
        <v>NGR bulk stream sediment</v>
      </c>
      <c r="K714" s="1" t="str">
        <f t="shared" si="120"/>
        <v>-230 mesh (63 µm) (Bathurst Is., 1997)</v>
      </c>
      <c r="O714">
        <v>1</v>
      </c>
      <c r="P714" t="s">
        <v>60</v>
      </c>
      <c r="Q714" t="s">
        <v>56</v>
      </c>
      <c r="R714" t="s">
        <v>309</v>
      </c>
      <c r="S714" t="s">
        <v>378</v>
      </c>
      <c r="T714" t="s">
        <v>73</v>
      </c>
      <c r="U714" t="s">
        <v>64</v>
      </c>
      <c r="V714" t="s">
        <v>163</v>
      </c>
      <c r="W714" t="s">
        <v>1448</v>
      </c>
      <c r="X714" t="s">
        <v>76</v>
      </c>
      <c r="Y714" t="s">
        <v>4150</v>
      </c>
      <c r="Z714" t="s">
        <v>140</v>
      </c>
      <c r="AA714" t="s">
        <v>64</v>
      </c>
      <c r="AB714" t="s">
        <v>56</v>
      </c>
      <c r="AC714" t="s">
        <v>94</v>
      </c>
      <c r="AD714" t="s">
        <v>793</v>
      </c>
      <c r="AE714" t="s">
        <v>935</v>
      </c>
      <c r="AF714" t="s">
        <v>848</v>
      </c>
      <c r="AG714" t="s">
        <v>271</v>
      </c>
      <c r="AH714" t="s">
        <v>149</v>
      </c>
      <c r="AI714" t="s">
        <v>70</v>
      </c>
      <c r="AJ714" t="s">
        <v>1025</v>
      </c>
      <c r="AK714" t="s">
        <v>72</v>
      </c>
      <c r="AL714" t="s">
        <v>73</v>
      </c>
      <c r="AM714" t="s">
        <v>163</v>
      </c>
      <c r="AN714" t="s">
        <v>265</v>
      </c>
      <c r="AO714" t="s">
        <v>89</v>
      </c>
      <c r="AP714" t="s">
        <v>92</v>
      </c>
      <c r="AQ714" t="s">
        <v>524</v>
      </c>
      <c r="AR714" t="s">
        <v>412</v>
      </c>
      <c r="AS714" t="s">
        <v>78</v>
      </c>
      <c r="AT714" t="s">
        <v>444</v>
      </c>
      <c r="AU714" t="s">
        <v>153</v>
      </c>
      <c r="AV714" t="s">
        <v>73</v>
      </c>
      <c r="AW714" t="s">
        <v>313</v>
      </c>
      <c r="AX714" t="s">
        <v>466</v>
      </c>
      <c r="AY714" t="s">
        <v>3660</v>
      </c>
    </row>
    <row r="715" spans="1:51" x14ac:dyDescent="0.3">
      <c r="A715" t="s">
        <v>4191</v>
      </c>
      <c r="B715" t="s">
        <v>4192</v>
      </c>
      <c r="C715" s="1" t="str">
        <f t="shared" si="121"/>
        <v>21:1177</v>
      </c>
      <c r="D715" s="1" t="str">
        <f t="shared" si="118"/>
        <v>21:0246</v>
      </c>
      <c r="E715" t="s">
        <v>4193</v>
      </c>
      <c r="F715" t="s">
        <v>4194</v>
      </c>
      <c r="H715">
        <v>76.260294400000006</v>
      </c>
      <c r="I715">
        <v>-100.4942887</v>
      </c>
      <c r="J715" s="1" t="str">
        <f t="shared" si="119"/>
        <v>NGR bulk stream sediment</v>
      </c>
      <c r="K715" s="1" t="str">
        <f t="shared" si="120"/>
        <v>-230 mesh (63 µm) (Bathurst Is., 1997)</v>
      </c>
      <c r="O715">
        <v>1</v>
      </c>
      <c r="P715" t="s">
        <v>89</v>
      </c>
      <c r="Q715" t="s">
        <v>56</v>
      </c>
      <c r="R715" t="s">
        <v>73</v>
      </c>
      <c r="S715" t="s">
        <v>1130</v>
      </c>
      <c r="T715" t="s">
        <v>73</v>
      </c>
      <c r="U715" t="s">
        <v>64</v>
      </c>
      <c r="V715" t="s">
        <v>55</v>
      </c>
      <c r="W715" t="s">
        <v>1109</v>
      </c>
      <c r="X715" t="s">
        <v>76</v>
      </c>
      <c r="Y715" t="s">
        <v>4195</v>
      </c>
      <c r="Z715" t="s">
        <v>105</v>
      </c>
      <c r="AA715" t="s">
        <v>64</v>
      </c>
      <c r="AB715" t="s">
        <v>56</v>
      </c>
      <c r="AC715" t="s">
        <v>113</v>
      </c>
      <c r="AD715" t="s">
        <v>583</v>
      </c>
      <c r="AE715" t="s">
        <v>2173</v>
      </c>
      <c r="AF715" t="s">
        <v>92</v>
      </c>
      <c r="AG715" t="s">
        <v>130</v>
      </c>
      <c r="AH715" t="s">
        <v>190</v>
      </c>
      <c r="AI715" t="s">
        <v>70</v>
      </c>
      <c r="AJ715" t="s">
        <v>1025</v>
      </c>
      <c r="AK715" t="s">
        <v>72</v>
      </c>
      <c r="AL715" t="s">
        <v>73</v>
      </c>
      <c r="AM715" t="s">
        <v>190</v>
      </c>
      <c r="AN715" t="s">
        <v>118</v>
      </c>
      <c r="AO715" t="s">
        <v>64</v>
      </c>
      <c r="AP715" t="s">
        <v>1014</v>
      </c>
      <c r="AQ715" t="s">
        <v>97</v>
      </c>
      <c r="AR715" t="s">
        <v>92</v>
      </c>
      <c r="AS715" t="s">
        <v>399</v>
      </c>
      <c r="AT715" t="s">
        <v>718</v>
      </c>
      <c r="AU715" t="s">
        <v>580</v>
      </c>
      <c r="AV715" t="s">
        <v>258</v>
      </c>
      <c r="AW715" t="s">
        <v>74</v>
      </c>
      <c r="AX715" t="s">
        <v>696</v>
      </c>
      <c r="AY715" t="s">
        <v>1151</v>
      </c>
    </row>
    <row r="716" spans="1:51" x14ac:dyDescent="0.3">
      <c r="A716" t="s">
        <v>4196</v>
      </c>
      <c r="B716" t="s">
        <v>4197</v>
      </c>
      <c r="C716" s="1" t="str">
        <f t="shared" si="121"/>
        <v>21:1177</v>
      </c>
      <c r="D716" s="1" t="str">
        <f t="shared" si="118"/>
        <v>21:0246</v>
      </c>
      <c r="E716" t="s">
        <v>4198</v>
      </c>
      <c r="F716" t="s">
        <v>4199</v>
      </c>
      <c r="H716">
        <v>76.624444800000006</v>
      </c>
      <c r="I716">
        <v>-100.3393157</v>
      </c>
      <c r="J716" s="1" t="str">
        <f t="shared" si="119"/>
        <v>NGR bulk stream sediment</v>
      </c>
      <c r="K716" s="1" t="str">
        <f t="shared" si="120"/>
        <v>-230 mesh (63 µm) (Bathurst Is., 1997)</v>
      </c>
      <c r="O716">
        <v>1</v>
      </c>
      <c r="P716" t="s">
        <v>60</v>
      </c>
      <c r="Q716" t="s">
        <v>56</v>
      </c>
      <c r="R716" t="s">
        <v>74</v>
      </c>
      <c r="S716" t="s">
        <v>1141</v>
      </c>
      <c r="T716" t="s">
        <v>75</v>
      </c>
      <c r="U716" t="s">
        <v>64</v>
      </c>
      <c r="V716" t="s">
        <v>57</v>
      </c>
      <c r="W716" t="s">
        <v>188</v>
      </c>
      <c r="X716" t="s">
        <v>91</v>
      </c>
      <c r="Y716" t="s">
        <v>1467</v>
      </c>
      <c r="Z716" t="s">
        <v>69</v>
      </c>
      <c r="AA716" t="s">
        <v>64</v>
      </c>
      <c r="AB716" t="s">
        <v>56</v>
      </c>
      <c r="AC716" t="s">
        <v>64</v>
      </c>
      <c r="AD716" t="s">
        <v>353</v>
      </c>
      <c r="AE716" t="s">
        <v>143</v>
      </c>
      <c r="AF716" t="s">
        <v>223</v>
      </c>
      <c r="AG716" t="s">
        <v>230</v>
      </c>
      <c r="AH716" t="s">
        <v>99</v>
      </c>
      <c r="AI716" t="s">
        <v>70</v>
      </c>
      <c r="AJ716" t="s">
        <v>1435</v>
      </c>
      <c r="AK716" t="s">
        <v>72</v>
      </c>
      <c r="AL716" t="s">
        <v>327</v>
      </c>
      <c r="AM716" t="s">
        <v>99</v>
      </c>
      <c r="AN716" t="s">
        <v>328</v>
      </c>
      <c r="AO716" t="s">
        <v>64</v>
      </c>
      <c r="AP716" t="s">
        <v>695</v>
      </c>
      <c r="AQ716" t="s">
        <v>324</v>
      </c>
      <c r="AR716" t="s">
        <v>412</v>
      </c>
      <c r="AS716" t="s">
        <v>273</v>
      </c>
      <c r="AT716" t="s">
        <v>555</v>
      </c>
      <c r="AU716" t="s">
        <v>212</v>
      </c>
      <c r="AV716" t="s">
        <v>488</v>
      </c>
      <c r="AW716" t="s">
        <v>242</v>
      </c>
      <c r="AX716" t="s">
        <v>648</v>
      </c>
      <c r="AY716" t="s">
        <v>3545</v>
      </c>
    </row>
    <row r="717" spans="1:51" x14ac:dyDescent="0.3">
      <c r="A717" t="s">
        <v>4200</v>
      </c>
      <c r="B717" t="s">
        <v>4201</v>
      </c>
      <c r="C717" s="1" t="str">
        <f t="shared" si="121"/>
        <v>21:1177</v>
      </c>
      <c r="D717" s="1" t="str">
        <f t="shared" si="118"/>
        <v>21:0246</v>
      </c>
      <c r="E717" t="s">
        <v>4202</v>
      </c>
      <c r="F717" t="s">
        <v>4203</v>
      </c>
      <c r="H717">
        <v>76.581670599999995</v>
      </c>
      <c r="I717">
        <v>-100.56186820000001</v>
      </c>
      <c r="J717" s="1" t="str">
        <f t="shared" si="119"/>
        <v>NGR bulk stream sediment</v>
      </c>
      <c r="K717" s="1" t="str">
        <f t="shared" si="120"/>
        <v>-230 mesh (63 µm) (Bathurst Is., 1997)</v>
      </c>
      <c r="O717">
        <v>1</v>
      </c>
      <c r="P717" t="s">
        <v>89</v>
      </c>
      <c r="Q717" t="s">
        <v>56</v>
      </c>
      <c r="R717" t="s">
        <v>444</v>
      </c>
      <c r="S717" t="s">
        <v>1327</v>
      </c>
      <c r="T717" t="s">
        <v>73</v>
      </c>
      <c r="U717" t="s">
        <v>64</v>
      </c>
      <c r="V717" t="s">
        <v>190</v>
      </c>
      <c r="W717" t="s">
        <v>685</v>
      </c>
      <c r="X717" t="s">
        <v>91</v>
      </c>
      <c r="Y717" t="s">
        <v>4204</v>
      </c>
      <c r="Z717" t="s">
        <v>140</v>
      </c>
      <c r="AA717" t="s">
        <v>64</v>
      </c>
      <c r="AB717" t="s">
        <v>56</v>
      </c>
      <c r="AC717" t="s">
        <v>118</v>
      </c>
      <c r="AD717" t="s">
        <v>583</v>
      </c>
      <c r="AE717" t="s">
        <v>935</v>
      </c>
      <c r="AF717" t="s">
        <v>323</v>
      </c>
      <c r="AG717" t="s">
        <v>258</v>
      </c>
      <c r="AH717" t="s">
        <v>69</v>
      </c>
      <c r="AI717" t="s">
        <v>70</v>
      </c>
      <c r="AJ717" t="s">
        <v>1025</v>
      </c>
      <c r="AK717" t="s">
        <v>72</v>
      </c>
      <c r="AL717" t="s">
        <v>73</v>
      </c>
      <c r="AM717" t="s">
        <v>163</v>
      </c>
      <c r="AN717" t="s">
        <v>101</v>
      </c>
      <c r="AO717" t="s">
        <v>89</v>
      </c>
      <c r="AP717" t="s">
        <v>188</v>
      </c>
      <c r="AQ717" t="s">
        <v>67</v>
      </c>
      <c r="AR717" t="s">
        <v>286</v>
      </c>
      <c r="AS717" t="s">
        <v>356</v>
      </c>
      <c r="AT717" t="s">
        <v>555</v>
      </c>
      <c r="AU717" t="s">
        <v>153</v>
      </c>
      <c r="AV717" t="s">
        <v>73</v>
      </c>
      <c r="AW717" t="s">
        <v>265</v>
      </c>
      <c r="AX717" t="s">
        <v>893</v>
      </c>
      <c r="AY717" t="s">
        <v>1868</v>
      </c>
    </row>
    <row r="718" spans="1:51" x14ac:dyDescent="0.3">
      <c r="A718" t="s">
        <v>4205</v>
      </c>
      <c r="B718" t="s">
        <v>4206</v>
      </c>
      <c r="C718" s="1" t="str">
        <f t="shared" si="121"/>
        <v>21:1177</v>
      </c>
      <c r="D718" s="1" t="str">
        <f t="shared" si="118"/>
        <v>21:0246</v>
      </c>
      <c r="E718" t="s">
        <v>4207</v>
      </c>
      <c r="F718" t="s">
        <v>4208</v>
      </c>
      <c r="H718">
        <v>76.518758500000004</v>
      </c>
      <c r="I718">
        <v>-100.6683049</v>
      </c>
      <c r="J718" s="1" t="str">
        <f t="shared" si="119"/>
        <v>NGR bulk stream sediment</v>
      </c>
      <c r="K718" s="1" t="str">
        <f t="shared" si="120"/>
        <v>-230 mesh (63 µm) (Bathurst Is., 1997)</v>
      </c>
      <c r="O718">
        <v>1</v>
      </c>
      <c r="P718" t="s">
        <v>185</v>
      </c>
      <c r="Q718" t="s">
        <v>56</v>
      </c>
      <c r="R718" t="s">
        <v>328</v>
      </c>
      <c r="S718" t="s">
        <v>1433</v>
      </c>
      <c r="T718" t="s">
        <v>73</v>
      </c>
      <c r="U718" t="s">
        <v>64</v>
      </c>
      <c r="V718" t="s">
        <v>149</v>
      </c>
      <c r="W718" t="s">
        <v>1068</v>
      </c>
      <c r="X718" t="s">
        <v>91</v>
      </c>
      <c r="Y718" t="s">
        <v>693</v>
      </c>
      <c r="Z718" t="s">
        <v>55</v>
      </c>
      <c r="AA718" t="s">
        <v>64</v>
      </c>
      <c r="AB718" t="s">
        <v>56</v>
      </c>
      <c r="AC718" t="s">
        <v>118</v>
      </c>
      <c r="AD718" t="s">
        <v>566</v>
      </c>
      <c r="AE718" t="s">
        <v>2818</v>
      </c>
      <c r="AF718" t="s">
        <v>209</v>
      </c>
      <c r="AG718" t="s">
        <v>174</v>
      </c>
      <c r="AH718" t="s">
        <v>99</v>
      </c>
      <c r="AI718" t="s">
        <v>70</v>
      </c>
      <c r="AJ718" t="s">
        <v>1025</v>
      </c>
      <c r="AK718" t="s">
        <v>72</v>
      </c>
      <c r="AL718" t="s">
        <v>73</v>
      </c>
      <c r="AM718" t="s">
        <v>190</v>
      </c>
      <c r="AN718" t="s">
        <v>146</v>
      </c>
      <c r="AO718" t="s">
        <v>64</v>
      </c>
      <c r="AP718" t="s">
        <v>202</v>
      </c>
      <c r="AQ718" t="s">
        <v>67</v>
      </c>
      <c r="AR718" t="s">
        <v>447</v>
      </c>
      <c r="AS718" t="s">
        <v>607</v>
      </c>
      <c r="AT718" t="s">
        <v>270</v>
      </c>
      <c r="AU718" t="s">
        <v>212</v>
      </c>
      <c r="AV718" t="s">
        <v>81</v>
      </c>
      <c r="AW718" t="s">
        <v>242</v>
      </c>
      <c r="AX718" t="s">
        <v>496</v>
      </c>
      <c r="AY718" t="s">
        <v>4209</v>
      </c>
    </row>
    <row r="719" spans="1:51" x14ac:dyDescent="0.3">
      <c r="A719" t="s">
        <v>4210</v>
      </c>
      <c r="B719" t="s">
        <v>4211</v>
      </c>
      <c r="C719" s="1" t="str">
        <f t="shared" si="121"/>
        <v>21:1177</v>
      </c>
      <c r="D719" s="1" t="str">
        <f t="shared" si="118"/>
        <v>21:0246</v>
      </c>
      <c r="E719" t="s">
        <v>4212</v>
      </c>
      <c r="F719" t="s">
        <v>4213</v>
      </c>
      <c r="H719">
        <v>76.400533600000003</v>
      </c>
      <c r="I719">
        <v>-101.3111348</v>
      </c>
      <c r="J719" s="1" t="str">
        <f t="shared" si="119"/>
        <v>NGR bulk stream sediment</v>
      </c>
      <c r="K719" s="1" t="str">
        <f t="shared" si="120"/>
        <v>-230 mesh (63 µm) (Bathurst Is., 1997)</v>
      </c>
      <c r="O719">
        <v>1</v>
      </c>
      <c r="P719" t="s">
        <v>3307</v>
      </c>
      <c r="Q719" t="s">
        <v>56</v>
      </c>
      <c r="R719" t="s">
        <v>131</v>
      </c>
      <c r="S719" t="s">
        <v>1066</v>
      </c>
      <c r="T719" t="s">
        <v>73</v>
      </c>
      <c r="U719" t="s">
        <v>64</v>
      </c>
      <c r="V719" t="s">
        <v>113</v>
      </c>
      <c r="W719" t="s">
        <v>343</v>
      </c>
      <c r="X719" t="s">
        <v>64</v>
      </c>
      <c r="Y719" t="s">
        <v>647</v>
      </c>
      <c r="Z719" t="s">
        <v>289</v>
      </c>
      <c r="AA719" t="s">
        <v>64</v>
      </c>
      <c r="AB719" t="s">
        <v>56</v>
      </c>
      <c r="AC719" t="s">
        <v>64</v>
      </c>
      <c r="AD719" t="s">
        <v>778</v>
      </c>
      <c r="AE719" t="s">
        <v>935</v>
      </c>
      <c r="AF719" t="s">
        <v>204</v>
      </c>
      <c r="AG719" t="s">
        <v>81</v>
      </c>
      <c r="AH719" t="s">
        <v>149</v>
      </c>
      <c r="AI719" t="s">
        <v>70</v>
      </c>
      <c r="AJ719" t="s">
        <v>1025</v>
      </c>
      <c r="AK719" t="s">
        <v>72</v>
      </c>
      <c r="AL719" t="s">
        <v>189</v>
      </c>
      <c r="AM719" t="s">
        <v>274</v>
      </c>
      <c r="AN719" t="s">
        <v>265</v>
      </c>
      <c r="AO719" t="s">
        <v>89</v>
      </c>
      <c r="AP719" t="s">
        <v>343</v>
      </c>
      <c r="AQ719" t="s">
        <v>438</v>
      </c>
      <c r="AR719" t="s">
        <v>934</v>
      </c>
      <c r="AS719" t="s">
        <v>209</v>
      </c>
      <c r="AT719" t="s">
        <v>254</v>
      </c>
      <c r="AU719" t="s">
        <v>60</v>
      </c>
      <c r="AV719" t="s">
        <v>73</v>
      </c>
      <c r="AW719" t="s">
        <v>113</v>
      </c>
      <c r="AX719" t="s">
        <v>268</v>
      </c>
      <c r="AY719" t="s">
        <v>4214</v>
      </c>
    </row>
    <row r="720" spans="1:51" x14ac:dyDescent="0.3">
      <c r="A720" t="s">
        <v>4215</v>
      </c>
      <c r="B720" t="s">
        <v>4216</v>
      </c>
      <c r="C720" s="1" t="str">
        <f t="shared" si="121"/>
        <v>21:1177</v>
      </c>
      <c r="D720" s="1" t="str">
        <f t="shared" si="118"/>
        <v>21:0246</v>
      </c>
      <c r="E720" t="s">
        <v>4217</v>
      </c>
      <c r="F720" t="s">
        <v>4218</v>
      </c>
      <c r="H720">
        <v>76.137587199999999</v>
      </c>
      <c r="I720">
        <v>-101.74252199999999</v>
      </c>
      <c r="J720" s="1" t="str">
        <f t="shared" si="119"/>
        <v>NGR bulk stream sediment</v>
      </c>
      <c r="K720" s="1" t="str">
        <f t="shared" si="120"/>
        <v>-230 mesh (63 µm) (Bathurst Is., 1997)</v>
      </c>
      <c r="O720">
        <v>1</v>
      </c>
      <c r="P720" t="s">
        <v>89</v>
      </c>
      <c r="Q720" t="s">
        <v>56</v>
      </c>
      <c r="R720" t="s">
        <v>94</v>
      </c>
      <c r="S720" t="s">
        <v>727</v>
      </c>
      <c r="T720" t="s">
        <v>123</v>
      </c>
      <c r="U720" t="s">
        <v>64</v>
      </c>
      <c r="V720" t="s">
        <v>149</v>
      </c>
      <c r="W720" t="s">
        <v>1068</v>
      </c>
      <c r="X720" t="s">
        <v>60</v>
      </c>
      <c r="Y720" t="s">
        <v>4219</v>
      </c>
      <c r="Z720" t="s">
        <v>399</v>
      </c>
      <c r="AA720" t="s">
        <v>64</v>
      </c>
      <c r="AB720" t="s">
        <v>56</v>
      </c>
      <c r="AC720" t="s">
        <v>64</v>
      </c>
      <c r="AD720" t="s">
        <v>817</v>
      </c>
      <c r="AE720" t="s">
        <v>3967</v>
      </c>
      <c r="AF720" t="s">
        <v>401</v>
      </c>
      <c r="AG720" t="s">
        <v>152</v>
      </c>
      <c r="AH720" t="s">
        <v>69</v>
      </c>
      <c r="AI720" t="s">
        <v>70</v>
      </c>
      <c r="AJ720" t="s">
        <v>1025</v>
      </c>
      <c r="AK720" t="s">
        <v>72</v>
      </c>
      <c r="AL720" t="s">
        <v>106</v>
      </c>
      <c r="AM720" t="s">
        <v>171</v>
      </c>
      <c r="AN720" t="s">
        <v>354</v>
      </c>
      <c r="AO720" t="s">
        <v>89</v>
      </c>
      <c r="AP720" t="s">
        <v>188</v>
      </c>
      <c r="AQ720" t="s">
        <v>229</v>
      </c>
      <c r="AR720" t="s">
        <v>1068</v>
      </c>
      <c r="AS720" t="s">
        <v>289</v>
      </c>
      <c r="AT720" t="s">
        <v>75</v>
      </c>
      <c r="AU720" t="s">
        <v>327</v>
      </c>
      <c r="AV720" t="s">
        <v>580</v>
      </c>
      <c r="AW720" t="s">
        <v>514</v>
      </c>
      <c r="AX720" t="s">
        <v>677</v>
      </c>
      <c r="AY720" t="s">
        <v>4220</v>
      </c>
    </row>
    <row r="721" spans="1:51" x14ac:dyDescent="0.3">
      <c r="A721" t="s">
        <v>4221</v>
      </c>
      <c r="B721" t="s">
        <v>4222</v>
      </c>
      <c r="C721" s="1" t="str">
        <f t="shared" si="121"/>
        <v>21:1177</v>
      </c>
      <c r="D721" s="1" t="str">
        <f t="shared" si="118"/>
        <v>21:0246</v>
      </c>
      <c r="E721" t="s">
        <v>4223</v>
      </c>
      <c r="F721" t="s">
        <v>4224</v>
      </c>
      <c r="H721">
        <v>76.206983199999996</v>
      </c>
      <c r="I721">
        <v>-101.4732719</v>
      </c>
      <c r="J721" s="1" t="str">
        <f t="shared" si="119"/>
        <v>NGR bulk stream sediment</v>
      </c>
      <c r="K721" s="1" t="str">
        <f t="shared" si="120"/>
        <v>-230 mesh (63 µm) (Bathurst Is., 1997)</v>
      </c>
      <c r="O721">
        <v>1</v>
      </c>
      <c r="P721" t="s">
        <v>89</v>
      </c>
      <c r="Q721" t="s">
        <v>56</v>
      </c>
      <c r="R721" t="s">
        <v>666</v>
      </c>
      <c r="S721" t="s">
        <v>803</v>
      </c>
      <c r="T721" t="s">
        <v>580</v>
      </c>
      <c r="U721" t="s">
        <v>64</v>
      </c>
      <c r="V721" t="s">
        <v>149</v>
      </c>
      <c r="W721" t="s">
        <v>343</v>
      </c>
      <c r="X721" t="s">
        <v>91</v>
      </c>
      <c r="Y721" t="s">
        <v>4225</v>
      </c>
      <c r="Z721" t="s">
        <v>78</v>
      </c>
      <c r="AA721" t="s">
        <v>64</v>
      </c>
      <c r="AB721" t="s">
        <v>56</v>
      </c>
      <c r="AC721" t="s">
        <v>64</v>
      </c>
      <c r="AD721" t="s">
        <v>584</v>
      </c>
      <c r="AE721" t="s">
        <v>3967</v>
      </c>
      <c r="AF721" t="s">
        <v>324</v>
      </c>
      <c r="AG721" t="s">
        <v>230</v>
      </c>
      <c r="AH721" t="s">
        <v>99</v>
      </c>
      <c r="AI721" t="s">
        <v>70</v>
      </c>
      <c r="AJ721" t="s">
        <v>1025</v>
      </c>
      <c r="AK721" t="s">
        <v>72</v>
      </c>
      <c r="AL721" t="s">
        <v>73</v>
      </c>
      <c r="AM721" t="s">
        <v>105</v>
      </c>
      <c r="AN721" t="s">
        <v>434</v>
      </c>
      <c r="AO721" t="s">
        <v>89</v>
      </c>
      <c r="AP721" t="s">
        <v>337</v>
      </c>
      <c r="AQ721" t="s">
        <v>918</v>
      </c>
      <c r="AR721" t="s">
        <v>206</v>
      </c>
      <c r="AS721" t="s">
        <v>298</v>
      </c>
      <c r="AT721" t="s">
        <v>75</v>
      </c>
      <c r="AU721" t="s">
        <v>60</v>
      </c>
      <c r="AV721" t="s">
        <v>106</v>
      </c>
      <c r="AW721" t="s">
        <v>282</v>
      </c>
      <c r="AX721" t="s">
        <v>195</v>
      </c>
      <c r="AY721" t="s">
        <v>4226</v>
      </c>
    </row>
    <row r="722" spans="1:51" x14ac:dyDescent="0.3">
      <c r="A722" t="s">
        <v>4227</v>
      </c>
      <c r="B722" t="s">
        <v>4228</v>
      </c>
      <c r="C722" s="1" t="str">
        <f t="shared" si="121"/>
        <v>21:1177</v>
      </c>
      <c r="D722" s="1" t="str">
        <f t="shared" si="118"/>
        <v>21:0246</v>
      </c>
      <c r="E722" t="s">
        <v>4229</v>
      </c>
      <c r="F722" t="s">
        <v>4230</v>
      </c>
      <c r="H722">
        <v>76.2359139</v>
      </c>
      <c r="I722">
        <v>-101.14359159999999</v>
      </c>
      <c r="J722" s="1" t="str">
        <f t="shared" si="119"/>
        <v>NGR bulk stream sediment</v>
      </c>
      <c r="K722" s="1" t="str">
        <f t="shared" si="120"/>
        <v>-230 mesh (63 µm) (Bathurst Is., 1997)</v>
      </c>
      <c r="O722">
        <v>1</v>
      </c>
      <c r="P722" t="s">
        <v>140</v>
      </c>
      <c r="Q722" t="s">
        <v>56</v>
      </c>
      <c r="R722" t="s">
        <v>75</v>
      </c>
      <c r="S722" t="s">
        <v>1168</v>
      </c>
      <c r="T722" t="s">
        <v>73</v>
      </c>
      <c r="U722" t="s">
        <v>64</v>
      </c>
      <c r="V722" t="s">
        <v>113</v>
      </c>
      <c r="W722" t="s">
        <v>414</v>
      </c>
      <c r="X722" t="s">
        <v>76</v>
      </c>
      <c r="Y722" t="s">
        <v>328</v>
      </c>
      <c r="Z722" t="s">
        <v>172</v>
      </c>
      <c r="AA722" t="s">
        <v>64</v>
      </c>
      <c r="AB722" t="s">
        <v>56</v>
      </c>
      <c r="AC722" t="s">
        <v>64</v>
      </c>
      <c r="AD722" t="s">
        <v>339</v>
      </c>
      <c r="AE722" t="s">
        <v>66</v>
      </c>
      <c r="AF722" t="s">
        <v>208</v>
      </c>
      <c r="AG722" t="s">
        <v>258</v>
      </c>
      <c r="AH722" t="s">
        <v>69</v>
      </c>
      <c r="AI722" t="s">
        <v>70</v>
      </c>
      <c r="AJ722" t="s">
        <v>1025</v>
      </c>
      <c r="AK722" t="s">
        <v>72</v>
      </c>
      <c r="AL722" t="s">
        <v>73</v>
      </c>
      <c r="AM722" t="s">
        <v>140</v>
      </c>
      <c r="AN722" t="s">
        <v>514</v>
      </c>
      <c r="AO722" t="s">
        <v>64</v>
      </c>
      <c r="AP722" t="s">
        <v>788</v>
      </c>
      <c r="AQ722" t="s">
        <v>266</v>
      </c>
      <c r="AR722" t="s">
        <v>343</v>
      </c>
      <c r="AS722" t="s">
        <v>170</v>
      </c>
      <c r="AT722" t="s">
        <v>254</v>
      </c>
      <c r="AU722" t="s">
        <v>151</v>
      </c>
      <c r="AV722" t="s">
        <v>327</v>
      </c>
      <c r="AW722" t="s">
        <v>434</v>
      </c>
      <c r="AX722" t="s">
        <v>255</v>
      </c>
      <c r="AY722" t="s">
        <v>4231</v>
      </c>
    </row>
    <row r="723" spans="1:51" x14ac:dyDescent="0.3">
      <c r="A723" t="s">
        <v>4232</v>
      </c>
      <c r="B723" t="s">
        <v>4233</v>
      </c>
      <c r="C723" s="1" t="str">
        <f t="shared" si="121"/>
        <v>21:1177</v>
      </c>
      <c r="D723" s="1" t="str">
        <f>HYPERLINK("http://geochem.nrcan.gc.ca/cdogs/content/svy/svy_e.htm", "")</f>
        <v/>
      </c>
      <c r="G723" s="1" t="str">
        <f>HYPERLINK("http://geochem.nrcan.gc.ca/cdogs/content/cr_/cr_00262_e.htm", "262")</f>
        <v>262</v>
      </c>
      <c r="J723" t="s">
        <v>1529</v>
      </c>
      <c r="K723" t="s">
        <v>1530</v>
      </c>
      <c r="O723">
        <v>8</v>
      </c>
      <c r="P723" t="s">
        <v>99</v>
      </c>
      <c r="Q723" t="s">
        <v>56</v>
      </c>
      <c r="R723" t="s">
        <v>273</v>
      </c>
      <c r="S723" t="s">
        <v>622</v>
      </c>
      <c r="T723" t="s">
        <v>73</v>
      </c>
      <c r="U723" t="s">
        <v>91</v>
      </c>
      <c r="V723" t="s">
        <v>209</v>
      </c>
      <c r="W723" t="s">
        <v>1037</v>
      </c>
      <c r="X723" t="s">
        <v>118</v>
      </c>
      <c r="Y723" t="s">
        <v>555</v>
      </c>
      <c r="Z723" t="s">
        <v>76</v>
      </c>
      <c r="AA723" t="s">
        <v>64</v>
      </c>
      <c r="AB723" t="s">
        <v>56</v>
      </c>
      <c r="AC723" t="s">
        <v>64</v>
      </c>
      <c r="AD723" t="s">
        <v>426</v>
      </c>
      <c r="AE723" t="s">
        <v>1804</v>
      </c>
      <c r="AF723" t="s">
        <v>229</v>
      </c>
      <c r="AG723" t="s">
        <v>123</v>
      </c>
      <c r="AH723" t="s">
        <v>160</v>
      </c>
      <c r="AI723" t="s">
        <v>70</v>
      </c>
      <c r="AJ723" t="s">
        <v>1025</v>
      </c>
      <c r="AK723" t="s">
        <v>72</v>
      </c>
      <c r="AL723" t="s">
        <v>153</v>
      </c>
      <c r="AM723" t="s">
        <v>69</v>
      </c>
      <c r="AN723" t="s">
        <v>68</v>
      </c>
      <c r="AO723" t="s">
        <v>64</v>
      </c>
      <c r="AP723" t="s">
        <v>188</v>
      </c>
      <c r="AQ723" t="s">
        <v>273</v>
      </c>
      <c r="AR723" t="s">
        <v>324</v>
      </c>
      <c r="AS723" t="s">
        <v>204</v>
      </c>
      <c r="AT723" t="s">
        <v>98</v>
      </c>
      <c r="AU723" t="s">
        <v>271</v>
      </c>
      <c r="AV723" t="s">
        <v>81</v>
      </c>
      <c r="AW723" t="s">
        <v>354</v>
      </c>
      <c r="AX723" t="s">
        <v>598</v>
      </c>
      <c r="AY723" t="s">
        <v>4234</v>
      </c>
    </row>
    <row r="724" spans="1:51" x14ac:dyDescent="0.3">
      <c r="A724" t="s">
        <v>4235</v>
      </c>
      <c r="B724" t="s">
        <v>4236</v>
      </c>
      <c r="C724" s="1" t="str">
        <f t="shared" si="121"/>
        <v>21:1177</v>
      </c>
      <c r="D724" s="1" t="str">
        <f>HYPERLINK("http://geochem.nrcan.gc.ca/cdogs/content/svy/svy210246_e.htm", "21:0246")</f>
        <v>21:0246</v>
      </c>
      <c r="E724" t="s">
        <v>4237</v>
      </c>
      <c r="F724" t="s">
        <v>4238</v>
      </c>
      <c r="H724">
        <v>76.176099100000002</v>
      </c>
      <c r="I724">
        <v>-104.3585612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HYPERLINK("http://geochem.nrcan.gc.ca/cdogs/content/kwd/kwd080101_e.htm", "-230 mesh (63 µm) (Bathurst Is., 1997)")</f>
        <v>-230 mesh (63 µm) (Bathurst Is., 1997)</v>
      </c>
      <c r="O724">
        <v>1</v>
      </c>
      <c r="P724" t="s">
        <v>89</v>
      </c>
      <c r="Q724" t="s">
        <v>56</v>
      </c>
      <c r="R724" t="s">
        <v>309</v>
      </c>
      <c r="S724" t="s">
        <v>364</v>
      </c>
      <c r="T724" t="s">
        <v>169</v>
      </c>
      <c r="U724" t="s">
        <v>64</v>
      </c>
      <c r="V724" t="s">
        <v>55</v>
      </c>
      <c r="W724" t="s">
        <v>1448</v>
      </c>
      <c r="X724" t="s">
        <v>91</v>
      </c>
      <c r="Y724" t="s">
        <v>4239</v>
      </c>
      <c r="Z724" t="s">
        <v>160</v>
      </c>
      <c r="AA724" t="s">
        <v>64</v>
      </c>
      <c r="AB724" t="s">
        <v>56</v>
      </c>
      <c r="AC724" t="s">
        <v>64</v>
      </c>
      <c r="AD724" t="s">
        <v>297</v>
      </c>
      <c r="AE724" t="s">
        <v>143</v>
      </c>
      <c r="AF724" t="s">
        <v>507</v>
      </c>
      <c r="AG724" t="s">
        <v>174</v>
      </c>
      <c r="AH724" t="s">
        <v>149</v>
      </c>
      <c r="AI724" t="s">
        <v>70</v>
      </c>
      <c r="AJ724" t="s">
        <v>1025</v>
      </c>
      <c r="AK724" t="s">
        <v>72</v>
      </c>
      <c r="AL724" t="s">
        <v>271</v>
      </c>
      <c r="AM724" t="s">
        <v>163</v>
      </c>
      <c r="AN724" t="s">
        <v>93</v>
      </c>
      <c r="AO724" t="s">
        <v>64</v>
      </c>
      <c r="AP724" t="s">
        <v>694</v>
      </c>
      <c r="AQ724" t="s">
        <v>351</v>
      </c>
      <c r="AR724" t="s">
        <v>412</v>
      </c>
      <c r="AS724" t="s">
        <v>172</v>
      </c>
      <c r="AT724" t="s">
        <v>326</v>
      </c>
      <c r="AU724" t="s">
        <v>60</v>
      </c>
      <c r="AV724" t="s">
        <v>174</v>
      </c>
      <c r="AW724" t="s">
        <v>307</v>
      </c>
      <c r="AX724" t="s">
        <v>771</v>
      </c>
      <c r="AY724" t="s">
        <v>4240</v>
      </c>
    </row>
    <row r="725" spans="1:51" x14ac:dyDescent="0.3">
      <c r="A725" t="s">
        <v>4241</v>
      </c>
      <c r="B725" t="s">
        <v>4242</v>
      </c>
      <c r="C725" s="1" t="str">
        <f t="shared" si="121"/>
        <v>21:1177</v>
      </c>
      <c r="D725" s="1" t="str">
        <f>HYPERLINK("http://geochem.nrcan.gc.ca/cdogs/content/svy/svy210246_e.htm", "21:0246")</f>
        <v>21:0246</v>
      </c>
      <c r="E725" t="s">
        <v>4243</v>
      </c>
      <c r="F725" t="s">
        <v>4244</v>
      </c>
      <c r="H725">
        <v>76.204293000000007</v>
      </c>
      <c r="I725">
        <v>-104.276443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HYPERLINK("http://geochem.nrcan.gc.ca/cdogs/content/kwd/kwd080101_e.htm", "-230 mesh (63 µm) (Bathurst Is., 1997)")</f>
        <v>-230 mesh (63 µm) (Bathurst Is., 1997)</v>
      </c>
      <c r="O725">
        <v>1</v>
      </c>
      <c r="P725" t="s">
        <v>113</v>
      </c>
      <c r="Q725" t="s">
        <v>56</v>
      </c>
      <c r="R725" t="s">
        <v>150</v>
      </c>
      <c r="S725" t="s">
        <v>1124</v>
      </c>
      <c r="T725" t="s">
        <v>73</v>
      </c>
      <c r="U725" t="s">
        <v>64</v>
      </c>
      <c r="V725" t="s">
        <v>57</v>
      </c>
      <c r="W725" t="s">
        <v>934</v>
      </c>
      <c r="X725" t="s">
        <v>91</v>
      </c>
      <c r="Y725" t="s">
        <v>4245</v>
      </c>
      <c r="Z725" t="s">
        <v>163</v>
      </c>
      <c r="AA725" t="s">
        <v>64</v>
      </c>
      <c r="AB725" t="s">
        <v>56</v>
      </c>
      <c r="AC725" t="s">
        <v>64</v>
      </c>
      <c r="AD725" t="s">
        <v>787</v>
      </c>
      <c r="AE725" t="s">
        <v>935</v>
      </c>
      <c r="AF725" t="s">
        <v>188</v>
      </c>
      <c r="AG725" t="s">
        <v>271</v>
      </c>
      <c r="AH725" t="s">
        <v>190</v>
      </c>
      <c r="AI725" t="s">
        <v>70</v>
      </c>
      <c r="AJ725" t="s">
        <v>1025</v>
      </c>
      <c r="AK725" t="s">
        <v>72</v>
      </c>
      <c r="AL725" t="s">
        <v>73</v>
      </c>
      <c r="AM725" t="s">
        <v>190</v>
      </c>
      <c r="AN725" t="s">
        <v>76</v>
      </c>
      <c r="AO725" t="s">
        <v>89</v>
      </c>
      <c r="AP725" t="s">
        <v>206</v>
      </c>
      <c r="AQ725" t="s">
        <v>59</v>
      </c>
      <c r="AR725" t="s">
        <v>224</v>
      </c>
      <c r="AS725" t="s">
        <v>356</v>
      </c>
      <c r="AT725" t="s">
        <v>226</v>
      </c>
      <c r="AU725" t="s">
        <v>153</v>
      </c>
      <c r="AV725" t="s">
        <v>212</v>
      </c>
      <c r="AW725" t="s">
        <v>146</v>
      </c>
      <c r="AX725" t="s">
        <v>893</v>
      </c>
      <c r="AY725" t="s">
        <v>4246</v>
      </c>
    </row>
    <row r="726" spans="1:51" x14ac:dyDescent="0.3">
      <c r="A726" t="s">
        <v>4247</v>
      </c>
      <c r="B726" t="s">
        <v>4248</v>
      </c>
      <c r="C726" s="1" t="str">
        <f t="shared" si="121"/>
        <v>21:1177</v>
      </c>
      <c r="D726" s="1" t="str">
        <f>HYPERLINK("http://geochem.nrcan.gc.ca/cdogs/content/svy/svy210246_e.htm", "21:0246")</f>
        <v>21:0246</v>
      </c>
      <c r="E726" t="s">
        <v>4249</v>
      </c>
      <c r="F726" t="s">
        <v>4250</v>
      </c>
      <c r="H726">
        <v>76.215453299999993</v>
      </c>
      <c r="I726">
        <v>-104.0116125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HYPERLINK("http://geochem.nrcan.gc.ca/cdogs/content/kwd/kwd080101_e.htm", "-230 mesh (63 µm) (Bathurst Is., 1997)")</f>
        <v>-230 mesh (63 µm) (Bathurst Is., 1997)</v>
      </c>
      <c r="O726">
        <v>1</v>
      </c>
      <c r="P726" t="s">
        <v>89</v>
      </c>
      <c r="Q726" t="s">
        <v>56</v>
      </c>
      <c r="R726" t="s">
        <v>113</v>
      </c>
      <c r="S726" t="s">
        <v>378</v>
      </c>
      <c r="T726" t="s">
        <v>123</v>
      </c>
      <c r="U726" t="s">
        <v>64</v>
      </c>
      <c r="V726" t="s">
        <v>105</v>
      </c>
      <c r="W726" t="s">
        <v>1448</v>
      </c>
      <c r="X726" t="s">
        <v>76</v>
      </c>
      <c r="Y726" t="s">
        <v>4251</v>
      </c>
      <c r="Z726" t="s">
        <v>105</v>
      </c>
      <c r="AA726" t="s">
        <v>64</v>
      </c>
      <c r="AB726" t="s">
        <v>56</v>
      </c>
      <c r="AC726" t="s">
        <v>76</v>
      </c>
      <c r="AD726" t="s">
        <v>778</v>
      </c>
      <c r="AE726" t="s">
        <v>96</v>
      </c>
      <c r="AF726" t="s">
        <v>191</v>
      </c>
      <c r="AG726" t="s">
        <v>258</v>
      </c>
      <c r="AH726" t="s">
        <v>190</v>
      </c>
      <c r="AI726" t="s">
        <v>94</v>
      </c>
      <c r="AJ726" t="s">
        <v>1025</v>
      </c>
      <c r="AK726" t="s">
        <v>341</v>
      </c>
      <c r="AL726" t="s">
        <v>73</v>
      </c>
      <c r="AM726" t="s">
        <v>55</v>
      </c>
      <c r="AN726" t="s">
        <v>251</v>
      </c>
      <c r="AO726" t="s">
        <v>64</v>
      </c>
      <c r="AP726" t="s">
        <v>4252</v>
      </c>
      <c r="AQ726" t="s">
        <v>223</v>
      </c>
      <c r="AR726" t="s">
        <v>188</v>
      </c>
      <c r="AS726" t="s">
        <v>128</v>
      </c>
      <c r="AT726" t="s">
        <v>391</v>
      </c>
      <c r="AU726" t="s">
        <v>176</v>
      </c>
      <c r="AV726" t="s">
        <v>189</v>
      </c>
      <c r="AW726" t="s">
        <v>218</v>
      </c>
      <c r="AX726" t="s">
        <v>504</v>
      </c>
      <c r="AY726" t="s">
        <v>4253</v>
      </c>
    </row>
    <row r="727" spans="1:51" x14ac:dyDescent="0.3">
      <c r="A727" t="s">
        <v>4254</v>
      </c>
      <c r="B727" t="s">
        <v>4255</v>
      </c>
      <c r="C727" s="1" t="str">
        <f t="shared" si="121"/>
        <v>21:1177</v>
      </c>
      <c r="D727" s="1" t="str">
        <f>HYPERLINK("http://geochem.nrcan.gc.ca/cdogs/content/svy/svy210246_e.htm", "21:0246")</f>
        <v>21:0246</v>
      </c>
      <c r="E727" t="s">
        <v>4256</v>
      </c>
      <c r="F727" t="s">
        <v>4257</v>
      </c>
      <c r="H727">
        <v>76.088675199999997</v>
      </c>
      <c r="I727">
        <v>-104.2302366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HYPERLINK("http://geochem.nrcan.gc.ca/cdogs/content/kwd/kwd080101_e.htm", "-230 mesh (63 µm) (Bathurst Is., 1997)")</f>
        <v>-230 mesh (63 µm) (Bathurst Is., 1997)</v>
      </c>
      <c r="O727">
        <v>1</v>
      </c>
      <c r="P727" t="s">
        <v>288</v>
      </c>
      <c r="Q727" t="s">
        <v>56</v>
      </c>
      <c r="R727" t="s">
        <v>218</v>
      </c>
      <c r="S727" t="s">
        <v>1066</v>
      </c>
      <c r="T727" t="s">
        <v>73</v>
      </c>
      <c r="U727" t="s">
        <v>64</v>
      </c>
      <c r="V727" t="s">
        <v>149</v>
      </c>
      <c r="W727" t="s">
        <v>1184</v>
      </c>
      <c r="X727" t="s">
        <v>76</v>
      </c>
      <c r="Y727" t="s">
        <v>251</v>
      </c>
      <c r="Z727" t="s">
        <v>124</v>
      </c>
      <c r="AA727" t="s">
        <v>64</v>
      </c>
      <c r="AB727" t="s">
        <v>56</v>
      </c>
      <c r="AC727" t="s">
        <v>76</v>
      </c>
      <c r="AD727" t="s">
        <v>583</v>
      </c>
      <c r="AE727" t="s">
        <v>96</v>
      </c>
      <c r="AF727" t="s">
        <v>224</v>
      </c>
      <c r="AG727" t="s">
        <v>174</v>
      </c>
      <c r="AH727" t="s">
        <v>149</v>
      </c>
      <c r="AI727" t="s">
        <v>70</v>
      </c>
      <c r="AJ727" t="s">
        <v>1025</v>
      </c>
      <c r="AK727" t="s">
        <v>72</v>
      </c>
      <c r="AL727" t="s">
        <v>60</v>
      </c>
      <c r="AM727" t="s">
        <v>163</v>
      </c>
      <c r="AN727" t="s">
        <v>265</v>
      </c>
      <c r="AO727" t="s">
        <v>64</v>
      </c>
      <c r="AP727" t="s">
        <v>2692</v>
      </c>
      <c r="AQ727" t="s">
        <v>312</v>
      </c>
      <c r="AR727" t="s">
        <v>323</v>
      </c>
      <c r="AS727" t="s">
        <v>128</v>
      </c>
      <c r="AT727" t="s">
        <v>377</v>
      </c>
      <c r="AU727" t="s">
        <v>212</v>
      </c>
      <c r="AV727" t="s">
        <v>488</v>
      </c>
      <c r="AW727" t="s">
        <v>74</v>
      </c>
      <c r="AX727" t="s">
        <v>677</v>
      </c>
      <c r="AY727" t="s">
        <v>84</v>
      </c>
    </row>
    <row r="728" spans="1:51" x14ac:dyDescent="0.3">
      <c r="A728" t="s">
        <v>4258</v>
      </c>
      <c r="B728" t="s">
        <v>4259</v>
      </c>
      <c r="C728" s="1" t="str">
        <f t="shared" si="121"/>
        <v>21:1177</v>
      </c>
      <c r="D728" s="1" t="str">
        <f>HYPERLINK("http://geochem.nrcan.gc.ca/cdogs/content/svy/svy_e.htm", "")</f>
        <v/>
      </c>
      <c r="G728" s="1" t="str">
        <f>HYPERLINK("http://geochem.nrcan.gc.ca/cdogs/content/cr_/cr_00311_e.htm", "311")</f>
        <v>311</v>
      </c>
      <c r="J728" t="s">
        <v>1529</v>
      </c>
      <c r="K728" t="s">
        <v>1530</v>
      </c>
      <c r="O728">
        <v>8</v>
      </c>
      <c r="P728" t="s">
        <v>76</v>
      </c>
      <c r="Q728" t="s">
        <v>56</v>
      </c>
      <c r="R728" t="s">
        <v>80</v>
      </c>
      <c r="S728" t="s">
        <v>404</v>
      </c>
      <c r="T728" t="s">
        <v>69</v>
      </c>
      <c r="U728" t="s">
        <v>64</v>
      </c>
      <c r="V728" t="s">
        <v>69</v>
      </c>
      <c r="W728" t="s">
        <v>415</v>
      </c>
      <c r="X728" t="s">
        <v>254</v>
      </c>
      <c r="Y728" t="s">
        <v>4260</v>
      </c>
      <c r="Z728" t="s">
        <v>254</v>
      </c>
      <c r="AA728" t="s">
        <v>64</v>
      </c>
      <c r="AB728" t="s">
        <v>56</v>
      </c>
      <c r="AC728" t="s">
        <v>64</v>
      </c>
      <c r="AD728" t="s">
        <v>1724</v>
      </c>
      <c r="AE728" t="s">
        <v>96</v>
      </c>
      <c r="AF728" t="s">
        <v>1448</v>
      </c>
      <c r="AG728" t="s">
        <v>130</v>
      </c>
      <c r="AH728" t="s">
        <v>69</v>
      </c>
      <c r="AI728" t="s">
        <v>70</v>
      </c>
      <c r="AJ728" t="s">
        <v>1025</v>
      </c>
      <c r="AK728" t="s">
        <v>72</v>
      </c>
      <c r="AL728" t="s">
        <v>212</v>
      </c>
      <c r="AM728" t="s">
        <v>55</v>
      </c>
      <c r="AN728" t="s">
        <v>485</v>
      </c>
      <c r="AO728" t="s">
        <v>64</v>
      </c>
      <c r="AP728" t="s">
        <v>639</v>
      </c>
      <c r="AQ728" t="s">
        <v>79</v>
      </c>
      <c r="AR728" t="s">
        <v>323</v>
      </c>
      <c r="AS728" t="s">
        <v>273</v>
      </c>
      <c r="AT728" t="s">
        <v>555</v>
      </c>
      <c r="AU728" t="s">
        <v>106</v>
      </c>
      <c r="AV728" t="s">
        <v>258</v>
      </c>
      <c r="AW728" t="s">
        <v>74</v>
      </c>
      <c r="AX728" t="s">
        <v>945</v>
      </c>
      <c r="AY728" t="s">
        <v>4261</v>
      </c>
    </row>
    <row r="729" spans="1:51" x14ac:dyDescent="0.3">
      <c r="A729" t="s">
        <v>4262</v>
      </c>
      <c r="B729" t="s">
        <v>4263</v>
      </c>
      <c r="C729" s="1" t="str">
        <f t="shared" si="121"/>
        <v>21:1177</v>
      </c>
      <c r="D729" s="1" t="str">
        <f t="shared" ref="D729:D757" si="122">HYPERLINK("http://geochem.nrcan.gc.ca/cdogs/content/svy/svy210246_e.htm", "21:0246")</f>
        <v>21:0246</v>
      </c>
      <c r="E729" t="s">
        <v>3965</v>
      </c>
      <c r="F729" t="s">
        <v>4264</v>
      </c>
      <c r="H729">
        <v>75.991485900000001</v>
      </c>
      <c r="I729">
        <v>-97.629588900000002</v>
      </c>
      <c r="J729" s="1" t="str">
        <f t="shared" ref="J729:J757" si="123">HYPERLINK("http://geochem.nrcan.gc.ca/cdogs/content/kwd/kwd020030_e.htm", "NGR bulk stream sediment")</f>
        <v>NGR bulk stream sediment</v>
      </c>
      <c r="K729" s="1" t="str">
        <f t="shared" ref="K729:K757" si="124">HYPERLINK("http://geochem.nrcan.gc.ca/cdogs/content/kwd/kwd080103_e.htm", "-35+80 mesh (500 µm - 177 µm) (Bathurst Is., 1997)")</f>
        <v>-35+80 mesh (500 µm - 177 µm) (Bathurst Is., 1997)</v>
      </c>
      <c r="O729">
        <v>1</v>
      </c>
      <c r="P729" t="s">
        <v>91</v>
      </c>
      <c r="Q729" t="s">
        <v>56</v>
      </c>
      <c r="R729" t="s">
        <v>93</v>
      </c>
      <c r="S729" t="s">
        <v>917</v>
      </c>
      <c r="T729" t="s">
        <v>258</v>
      </c>
      <c r="U729" t="s">
        <v>64</v>
      </c>
      <c r="V729" t="s">
        <v>60</v>
      </c>
      <c r="W729" t="s">
        <v>55</v>
      </c>
      <c r="X729" t="s">
        <v>64</v>
      </c>
      <c r="Y729" t="s">
        <v>344</v>
      </c>
      <c r="Z729" t="s">
        <v>91</v>
      </c>
      <c r="AA729" t="s">
        <v>64</v>
      </c>
      <c r="AB729" t="s">
        <v>56</v>
      </c>
      <c r="AC729" t="s">
        <v>64</v>
      </c>
      <c r="AD729" t="s">
        <v>1461</v>
      </c>
      <c r="AE729" t="s">
        <v>143</v>
      </c>
      <c r="AF729" t="s">
        <v>1442</v>
      </c>
      <c r="AG729" t="s">
        <v>167</v>
      </c>
      <c r="AH729" t="s">
        <v>580</v>
      </c>
      <c r="AI729" t="s">
        <v>70</v>
      </c>
      <c r="AJ729" t="s">
        <v>1435</v>
      </c>
      <c r="AK729" t="s">
        <v>72</v>
      </c>
      <c r="AL729" t="s">
        <v>73</v>
      </c>
      <c r="AM729" t="s">
        <v>176</v>
      </c>
      <c r="AN729" t="s">
        <v>174</v>
      </c>
      <c r="AO729" t="s">
        <v>64</v>
      </c>
      <c r="AP729" t="s">
        <v>369</v>
      </c>
      <c r="AQ729" t="s">
        <v>211</v>
      </c>
      <c r="AR729" t="s">
        <v>190</v>
      </c>
      <c r="AS729" t="s">
        <v>185</v>
      </c>
      <c r="AT729" t="s">
        <v>189</v>
      </c>
      <c r="AU729" t="s">
        <v>479</v>
      </c>
      <c r="AV729" t="s">
        <v>73</v>
      </c>
      <c r="AW729" t="s">
        <v>271</v>
      </c>
      <c r="AX729" t="s">
        <v>165</v>
      </c>
      <c r="AY729" t="s">
        <v>4265</v>
      </c>
    </row>
    <row r="730" spans="1:51" x14ac:dyDescent="0.3">
      <c r="A730" t="s">
        <v>4266</v>
      </c>
      <c r="B730" t="s">
        <v>4267</v>
      </c>
      <c r="C730" s="1" t="str">
        <f t="shared" si="121"/>
        <v>21:1177</v>
      </c>
      <c r="D730" s="1" t="str">
        <f t="shared" si="122"/>
        <v>21:0246</v>
      </c>
      <c r="E730" t="s">
        <v>3971</v>
      </c>
      <c r="F730" t="s">
        <v>4268</v>
      </c>
      <c r="H730">
        <v>75.979210300000005</v>
      </c>
      <c r="I730">
        <v>-97.754108700000003</v>
      </c>
      <c r="J730" s="1" t="str">
        <f t="shared" si="123"/>
        <v>NGR bulk stream sediment</v>
      </c>
      <c r="K730" s="1" t="str">
        <f t="shared" si="124"/>
        <v>-35+80 mesh (500 µm - 177 µm) (Bathurst Is., 1997)</v>
      </c>
      <c r="O730">
        <v>1</v>
      </c>
      <c r="P730" t="s">
        <v>118</v>
      </c>
      <c r="Q730" t="s">
        <v>56</v>
      </c>
      <c r="R730" t="s">
        <v>91</v>
      </c>
      <c r="S730" t="s">
        <v>912</v>
      </c>
      <c r="T730" t="s">
        <v>153</v>
      </c>
      <c r="U730" t="s">
        <v>76</v>
      </c>
      <c r="V730" t="s">
        <v>91</v>
      </c>
      <c r="W730" t="s">
        <v>99</v>
      </c>
      <c r="X730" t="s">
        <v>64</v>
      </c>
      <c r="Y730" t="s">
        <v>258</v>
      </c>
      <c r="Z730" t="s">
        <v>60</v>
      </c>
      <c r="AA730" t="s">
        <v>64</v>
      </c>
      <c r="AB730" t="s">
        <v>56</v>
      </c>
      <c r="AC730" t="s">
        <v>64</v>
      </c>
      <c r="AD730" t="s">
        <v>1689</v>
      </c>
      <c r="AE730" t="s">
        <v>143</v>
      </c>
      <c r="AF730" t="s">
        <v>1442</v>
      </c>
      <c r="AG730" t="s">
        <v>152</v>
      </c>
      <c r="AH730" t="s">
        <v>212</v>
      </c>
      <c r="AI730" t="s">
        <v>70</v>
      </c>
      <c r="AJ730" t="s">
        <v>1435</v>
      </c>
      <c r="AK730" t="s">
        <v>72</v>
      </c>
      <c r="AL730" t="s">
        <v>73</v>
      </c>
      <c r="AM730" t="s">
        <v>106</v>
      </c>
      <c r="AN730" t="s">
        <v>73</v>
      </c>
      <c r="AO730" t="s">
        <v>64</v>
      </c>
      <c r="AP730" t="s">
        <v>369</v>
      </c>
      <c r="AQ730" t="s">
        <v>444</v>
      </c>
      <c r="AR730" t="s">
        <v>254</v>
      </c>
      <c r="AS730" t="s">
        <v>113</v>
      </c>
      <c r="AT730" t="s">
        <v>271</v>
      </c>
      <c r="AU730" t="s">
        <v>167</v>
      </c>
      <c r="AV730" t="s">
        <v>73</v>
      </c>
      <c r="AW730" t="s">
        <v>175</v>
      </c>
      <c r="AX730" t="s">
        <v>583</v>
      </c>
      <c r="AY730" t="s">
        <v>4269</v>
      </c>
    </row>
    <row r="731" spans="1:51" x14ac:dyDescent="0.3">
      <c r="A731" t="s">
        <v>4270</v>
      </c>
      <c r="B731" t="s">
        <v>4271</v>
      </c>
      <c r="C731" s="1" t="str">
        <f t="shared" si="121"/>
        <v>21:1177</v>
      </c>
      <c r="D731" s="1" t="str">
        <f t="shared" si="122"/>
        <v>21:0246</v>
      </c>
      <c r="E731" t="s">
        <v>3977</v>
      </c>
      <c r="F731" t="s">
        <v>4272</v>
      </c>
      <c r="H731">
        <v>75.946613099999993</v>
      </c>
      <c r="I731">
        <v>-97.650776899999997</v>
      </c>
      <c r="J731" s="1" t="str">
        <f t="shared" si="123"/>
        <v>NGR bulk stream sediment</v>
      </c>
      <c r="K731" s="1" t="str">
        <f t="shared" si="124"/>
        <v>-35+80 mesh (500 µm - 177 µm) (Bathurst Is., 1997)</v>
      </c>
      <c r="O731">
        <v>1</v>
      </c>
      <c r="P731" t="s">
        <v>89</v>
      </c>
      <c r="Q731" t="s">
        <v>56</v>
      </c>
      <c r="R731" t="s">
        <v>580</v>
      </c>
      <c r="S731" t="s">
        <v>1168</v>
      </c>
      <c r="T731" t="s">
        <v>174</v>
      </c>
      <c r="U731" t="s">
        <v>271</v>
      </c>
      <c r="V731" t="s">
        <v>60</v>
      </c>
      <c r="W731" t="s">
        <v>254</v>
      </c>
      <c r="X731" t="s">
        <v>64</v>
      </c>
      <c r="Y731" t="s">
        <v>640</v>
      </c>
      <c r="Z731" t="s">
        <v>60</v>
      </c>
      <c r="AA731" t="s">
        <v>64</v>
      </c>
      <c r="AB731" t="s">
        <v>56</v>
      </c>
      <c r="AC731" t="s">
        <v>64</v>
      </c>
      <c r="AD731" t="s">
        <v>1689</v>
      </c>
      <c r="AE731" t="s">
        <v>143</v>
      </c>
      <c r="AF731" t="s">
        <v>1442</v>
      </c>
      <c r="AG731" t="s">
        <v>144</v>
      </c>
      <c r="AH731" t="s">
        <v>488</v>
      </c>
      <c r="AI731" t="s">
        <v>70</v>
      </c>
      <c r="AJ731" t="s">
        <v>1435</v>
      </c>
      <c r="AK731" t="s">
        <v>72</v>
      </c>
      <c r="AL731" t="s">
        <v>73</v>
      </c>
      <c r="AM731" t="s">
        <v>153</v>
      </c>
      <c r="AN731" t="s">
        <v>152</v>
      </c>
      <c r="AO731" t="s">
        <v>64</v>
      </c>
      <c r="AP731" t="s">
        <v>369</v>
      </c>
      <c r="AQ731" t="s">
        <v>129</v>
      </c>
      <c r="AR731" t="s">
        <v>69</v>
      </c>
      <c r="AS731" t="s">
        <v>150</v>
      </c>
      <c r="AT731" t="s">
        <v>271</v>
      </c>
      <c r="AU731" t="s">
        <v>167</v>
      </c>
      <c r="AV731" t="s">
        <v>73</v>
      </c>
      <c r="AW731" t="s">
        <v>152</v>
      </c>
      <c r="AX731" t="s">
        <v>353</v>
      </c>
      <c r="AY731" t="s">
        <v>4273</v>
      </c>
    </row>
    <row r="732" spans="1:51" x14ac:dyDescent="0.3">
      <c r="A732" t="s">
        <v>4274</v>
      </c>
      <c r="B732" t="s">
        <v>4275</v>
      </c>
      <c r="C732" s="1" t="str">
        <f t="shared" si="121"/>
        <v>21:1177</v>
      </c>
      <c r="D732" s="1" t="str">
        <f t="shared" si="122"/>
        <v>21:0246</v>
      </c>
      <c r="E732" t="s">
        <v>3983</v>
      </c>
      <c r="F732" t="s">
        <v>4276</v>
      </c>
      <c r="H732">
        <v>75.900967600000001</v>
      </c>
      <c r="I732">
        <v>-97.670247799999999</v>
      </c>
      <c r="J732" s="1" t="str">
        <f t="shared" si="123"/>
        <v>NGR bulk stream sediment</v>
      </c>
      <c r="K732" s="1" t="str">
        <f t="shared" si="124"/>
        <v>-35+80 mesh (500 µm - 177 µm) (Bathurst Is., 1997)</v>
      </c>
      <c r="O732">
        <v>1</v>
      </c>
      <c r="P732" t="s">
        <v>89</v>
      </c>
      <c r="Q732" t="s">
        <v>56</v>
      </c>
      <c r="R732" t="s">
        <v>189</v>
      </c>
      <c r="S732" t="s">
        <v>1433</v>
      </c>
      <c r="T732" t="s">
        <v>73</v>
      </c>
      <c r="U732" t="s">
        <v>64</v>
      </c>
      <c r="V732" t="s">
        <v>60</v>
      </c>
      <c r="W732" t="s">
        <v>254</v>
      </c>
      <c r="X732" t="s">
        <v>64</v>
      </c>
      <c r="Y732" t="s">
        <v>675</v>
      </c>
      <c r="Z732" t="s">
        <v>60</v>
      </c>
      <c r="AA732" t="s">
        <v>64</v>
      </c>
      <c r="AB732" t="s">
        <v>56</v>
      </c>
      <c r="AC732" t="s">
        <v>64</v>
      </c>
      <c r="AD732" t="s">
        <v>4277</v>
      </c>
      <c r="AE732" t="s">
        <v>143</v>
      </c>
      <c r="AF732" t="s">
        <v>1442</v>
      </c>
      <c r="AG732" t="s">
        <v>778</v>
      </c>
      <c r="AH732" t="s">
        <v>106</v>
      </c>
      <c r="AI732" t="s">
        <v>70</v>
      </c>
      <c r="AJ732" t="s">
        <v>1435</v>
      </c>
      <c r="AK732" t="s">
        <v>72</v>
      </c>
      <c r="AL732" t="s">
        <v>73</v>
      </c>
      <c r="AM732" t="s">
        <v>212</v>
      </c>
      <c r="AN732" t="s">
        <v>73</v>
      </c>
      <c r="AO732" t="s">
        <v>64</v>
      </c>
      <c r="AP732" t="s">
        <v>369</v>
      </c>
      <c r="AQ732" t="s">
        <v>403</v>
      </c>
      <c r="AR732" t="s">
        <v>99</v>
      </c>
      <c r="AS732" t="s">
        <v>94</v>
      </c>
      <c r="AT732" t="s">
        <v>271</v>
      </c>
      <c r="AU732" t="s">
        <v>167</v>
      </c>
      <c r="AV732" t="s">
        <v>73</v>
      </c>
      <c r="AW732" t="s">
        <v>230</v>
      </c>
      <c r="AX732" t="s">
        <v>817</v>
      </c>
      <c r="AY732" t="s">
        <v>4278</v>
      </c>
    </row>
    <row r="733" spans="1:51" x14ac:dyDescent="0.3">
      <c r="A733" t="s">
        <v>4279</v>
      </c>
      <c r="B733" t="s">
        <v>4280</v>
      </c>
      <c r="C733" s="1" t="str">
        <f t="shared" si="121"/>
        <v>21:1177</v>
      </c>
      <c r="D733" s="1" t="str">
        <f t="shared" si="122"/>
        <v>21:0246</v>
      </c>
      <c r="E733" t="s">
        <v>3988</v>
      </c>
      <c r="F733" t="s">
        <v>4281</v>
      </c>
      <c r="H733">
        <v>75.8637497</v>
      </c>
      <c r="I733">
        <v>-97.735644199999996</v>
      </c>
      <c r="J733" s="1" t="str">
        <f t="shared" si="123"/>
        <v>NGR bulk stream sediment</v>
      </c>
      <c r="K733" s="1" t="str">
        <f t="shared" si="124"/>
        <v>-35+80 mesh (500 µm - 177 µm) (Bathurst Is., 1997)</v>
      </c>
      <c r="O733">
        <v>1</v>
      </c>
      <c r="P733" t="s">
        <v>89</v>
      </c>
      <c r="Q733" t="s">
        <v>56</v>
      </c>
      <c r="R733" t="s">
        <v>176</v>
      </c>
      <c r="S733" t="s">
        <v>229</v>
      </c>
      <c r="T733" t="s">
        <v>174</v>
      </c>
      <c r="U733" t="s">
        <v>271</v>
      </c>
      <c r="V733" t="s">
        <v>60</v>
      </c>
      <c r="W733" t="s">
        <v>55</v>
      </c>
      <c r="X733" t="s">
        <v>64</v>
      </c>
      <c r="Y733" t="s">
        <v>2803</v>
      </c>
      <c r="Z733" t="s">
        <v>91</v>
      </c>
      <c r="AA733" t="s">
        <v>64</v>
      </c>
      <c r="AB733" t="s">
        <v>56</v>
      </c>
      <c r="AC733" t="s">
        <v>64</v>
      </c>
      <c r="AD733" t="s">
        <v>4277</v>
      </c>
      <c r="AE733" t="s">
        <v>143</v>
      </c>
      <c r="AF733" t="s">
        <v>1442</v>
      </c>
      <c r="AG733" t="s">
        <v>1512</v>
      </c>
      <c r="AH733" t="s">
        <v>580</v>
      </c>
      <c r="AI733" t="s">
        <v>70</v>
      </c>
      <c r="AJ733" t="s">
        <v>1435</v>
      </c>
      <c r="AK733" t="s">
        <v>72</v>
      </c>
      <c r="AL733" t="s">
        <v>73</v>
      </c>
      <c r="AM733" t="s">
        <v>327</v>
      </c>
      <c r="AN733" t="s">
        <v>73</v>
      </c>
      <c r="AO733" t="s">
        <v>64</v>
      </c>
      <c r="AP733" t="s">
        <v>369</v>
      </c>
      <c r="AQ733" t="s">
        <v>129</v>
      </c>
      <c r="AR733" t="s">
        <v>69</v>
      </c>
      <c r="AS733" t="s">
        <v>113</v>
      </c>
      <c r="AT733" t="s">
        <v>130</v>
      </c>
      <c r="AU733" t="s">
        <v>479</v>
      </c>
      <c r="AV733" t="s">
        <v>73</v>
      </c>
      <c r="AW733" t="s">
        <v>230</v>
      </c>
      <c r="AX733" t="s">
        <v>746</v>
      </c>
      <c r="AY733" t="s">
        <v>4282</v>
      </c>
    </row>
    <row r="734" spans="1:51" x14ac:dyDescent="0.3">
      <c r="A734" t="s">
        <v>4283</v>
      </c>
      <c r="B734" t="s">
        <v>4284</v>
      </c>
      <c r="C734" s="1" t="str">
        <f t="shared" si="121"/>
        <v>21:1177</v>
      </c>
      <c r="D734" s="1" t="str">
        <f t="shared" si="122"/>
        <v>21:0246</v>
      </c>
      <c r="E734" t="s">
        <v>3995</v>
      </c>
      <c r="F734" t="s">
        <v>4285</v>
      </c>
      <c r="H734">
        <v>75.891652699999995</v>
      </c>
      <c r="I734">
        <v>-97.9165457</v>
      </c>
      <c r="J734" s="1" t="str">
        <f t="shared" si="123"/>
        <v>NGR bulk stream sediment</v>
      </c>
      <c r="K734" s="1" t="str">
        <f t="shared" si="124"/>
        <v>-35+80 mesh (500 µm - 177 µm) (Bathurst Is., 1997)</v>
      </c>
      <c r="O734">
        <v>1</v>
      </c>
      <c r="P734" t="s">
        <v>89</v>
      </c>
      <c r="Q734" t="s">
        <v>56</v>
      </c>
      <c r="R734" t="s">
        <v>106</v>
      </c>
      <c r="S734" t="s">
        <v>415</v>
      </c>
      <c r="T734" t="s">
        <v>91</v>
      </c>
      <c r="U734" t="s">
        <v>160</v>
      </c>
      <c r="V734" t="s">
        <v>64</v>
      </c>
      <c r="W734" t="s">
        <v>94</v>
      </c>
      <c r="X734" t="s">
        <v>64</v>
      </c>
      <c r="Y734" t="s">
        <v>919</v>
      </c>
      <c r="Z734" t="s">
        <v>64</v>
      </c>
      <c r="AA734" t="s">
        <v>64</v>
      </c>
      <c r="AB734" t="s">
        <v>56</v>
      </c>
      <c r="AC734" t="s">
        <v>76</v>
      </c>
      <c r="AD734" t="s">
        <v>1461</v>
      </c>
      <c r="AE734" t="s">
        <v>143</v>
      </c>
      <c r="AF734" t="s">
        <v>1442</v>
      </c>
      <c r="AG734" t="s">
        <v>1512</v>
      </c>
      <c r="AH734" t="s">
        <v>174</v>
      </c>
      <c r="AI734" t="s">
        <v>70</v>
      </c>
      <c r="AJ734" t="s">
        <v>1435</v>
      </c>
      <c r="AK734" t="s">
        <v>72</v>
      </c>
      <c r="AL734" t="s">
        <v>73</v>
      </c>
      <c r="AM734" t="s">
        <v>152</v>
      </c>
      <c r="AN734" t="s">
        <v>225</v>
      </c>
      <c r="AO734" t="s">
        <v>64</v>
      </c>
      <c r="AP734" t="s">
        <v>4286</v>
      </c>
      <c r="AQ734" t="s">
        <v>218</v>
      </c>
      <c r="AR734" t="s">
        <v>113</v>
      </c>
      <c r="AS734" t="s">
        <v>94</v>
      </c>
      <c r="AT734" t="s">
        <v>230</v>
      </c>
      <c r="AU734" t="s">
        <v>1051</v>
      </c>
      <c r="AV734" t="s">
        <v>73</v>
      </c>
      <c r="AW734" t="s">
        <v>479</v>
      </c>
      <c r="AX734" t="s">
        <v>142</v>
      </c>
      <c r="AY734" t="s">
        <v>4287</v>
      </c>
    </row>
    <row r="735" spans="1:51" x14ac:dyDescent="0.3">
      <c r="A735" t="s">
        <v>4288</v>
      </c>
      <c r="B735" t="s">
        <v>4289</v>
      </c>
      <c r="C735" s="1" t="str">
        <f t="shared" si="121"/>
        <v>21:1177</v>
      </c>
      <c r="D735" s="1" t="str">
        <f t="shared" si="122"/>
        <v>21:0246</v>
      </c>
      <c r="E735" t="s">
        <v>4000</v>
      </c>
      <c r="F735" t="s">
        <v>4290</v>
      </c>
      <c r="H735">
        <v>75.890996099999995</v>
      </c>
      <c r="I735">
        <v>-97.930157800000003</v>
      </c>
      <c r="J735" s="1" t="str">
        <f t="shared" si="123"/>
        <v>NGR bulk stream sediment</v>
      </c>
      <c r="K735" s="1" t="str">
        <f t="shared" si="124"/>
        <v>-35+80 mesh (500 µm - 177 µm) (Bathurst Is., 1997)</v>
      </c>
      <c r="O735">
        <v>1</v>
      </c>
      <c r="P735" t="s">
        <v>89</v>
      </c>
      <c r="Q735" t="s">
        <v>56</v>
      </c>
      <c r="R735" t="s">
        <v>271</v>
      </c>
      <c r="S735" t="s">
        <v>436</v>
      </c>
      <c r="T735" t="s">
        <v>230</v>
      </c>
      <c r="U735" t="s">
        <v>64</v>
      </c>
      <c r="V735" t="s">
        <v>60</v>
      </c>
      <c r="W735" t="s">
        <v>150</v>
      </c>
      <c r="X735" t="s">
        <v>64</v>
      </c>
      <c r="Y735" t="s">
        <v>175</v>
      </c>
      <c r="Z735" t="s">
        <v>60</v>
      </c>
      <c r="AA735" t="s">
        <v>64</v>
      </c>
      <c r="AB735" t="s">
        <v>56</v>
      </c>
      <c r="AC735" t="s">
        <v>64</v>
      </c>
      <c r="AD735" t="s">
        <v>4277</v>
      </c>
      <c r="AE735" t="s">
        <v>143</v>
      </c>
      <c r="AF735" t="s">
        <v>1442</v>
      </c>
      <c r="AG735" t="s">
        <v>1512</v>
      </c>
      <c r="AH735" t="s">
        <v>81</v>
      </c>
      <c r="AI735" t="s">
        <v>70</v>
      </c>
      <c r="AJ735" t="s">
        <v>1435</v>
      </c>
      <c r="AK735" t="s">
        <v>72</v>
      </c>
      <c r="AL735" t="s">
        <v>73</v>
      </c>
      <c r="AM735" t="s">
        <v>106</v>
      </c>
      <c r="AN735" t="s">
        <v>73</v>
      </c>
      <c r="AO735" t="s">
        <v>64</v>
      </c>
      <c r="AP735" t="s">
        <v>369</v>
      </c>
      <c r="AQ735" t="s">
        <v>282</v>
      </c>
      <c r="AR735" t="s">
        <v>75</v>
      </c>
      <c r="AS735" t="s">
        <v>94</v>
      </c>
      <c r="AT735" t="s">
        <v>174</v>
      </c>
      <c r="AU735" t="s">
        <v>167</v>
      </c>
      <c r="AV735" t="s">
        <v>73</v>
      </c>
      <c r="AW735" t="s">
        <v>152</v>
      </c>
      <c r="AX735" t="s">
        <v>778</v>
      </c>
      <c r="AY735" t="s">
        <v>4291</v>
      </c>
    </row>
    <row r="736" spans="1:51" x14ac:dyDescent="0.3">
      <c r="A736" t="s">
        <v>4292</v>
      </c>
      <c r="B736" t="s">
        <v>4293</v>
      </c>
      <c r="C736" s="1" t="str">
        <f t="shared" si="121"/>
        <v>21:1177</v>
      </c>
      <c r="D736" s="1" t="str">
        <f t="shared" si="122"/>
        <v>21:0246</v>
      </c>
      <c r="E736" t="s">
        <v>4005</v>
      </c>
      <c r="F736" t="s">
        <v>4294</v>
      </c>
      <c r="H736">
        <v>75.856546899999998</v>
      </c>
      <c r="I736">
        <v>-98.093897900000002</v>
      </c>
      <c r="J736" s="1" t="str">
        <f t="shared" si="123"/>
        <v>NGR bulk stream sediment</v>
      </c>
      <c r="K736" s="1" t="str">
        <f t="shared" si="124"/>
        <v>-35+80 mesh (500 µm - 177 µm) (Bathurst Is., 1997)</v>
      </c>
      <c r="O736">
        <v>1</v>
      </c>
      <c r="P736" t="s">
        <v>89</v>
      </c>
      <c r="Q736" t="s">
        <v>56</v>
      </c>
      <c r="R736" t="s">
        <v>258</v>
      </c>
      <c r="S736" t="s">
        <v>223</v>
      </c>
      <c r="T736" t="s">
        <v>189</v>
      </c>
      <c r="U736" t="s">
        <v>60</v>
      </c>
      <c r="V736" t="s">
        <v>271</v>
      </c>
      <c r="W736" t="s">
        <v>75</v>
      </c>
      <c r="X736" t="s">
        <v>64</v>
      </c>
      <c r="Y736" t="s">
        <v>539</v>
      </c>
      <c r="Z736" t="s">
        <v>91</v>
      </c>
      <c r="AA736" t="s">
        <v>64</v>
      </c>
      <c r="AB736" t="s">
        <v>56</v>
      </c>
      <c r="AC736" t="s">
        <v>64</v>
      </c>
      <c r="AD736" t="s">
        <v>1461</v>
      </c>
      <c r="AE736" t="s">
        <v>143</v>
      </c>
      <c r="AF736" t="s">
        <v>1442</v>
      </c>
      <c r="AG736" t="s">
        <v>778</v>
      </c>
      <c r="AH736" t="s">
        <v>81</v>
      </c>
      <c r="AI736" t="s">
        <v>70</v>
      </c>
      <c r="AJ736" t="s">
        <v>1435</v>
      </c>
      <c r="AK736" t="s">
        <v>72</v>
      </c>
      <c r="AL736" t="s">
        <v>73</v>
      </c>
      <c r="AM736" t="s">
        <v>258</v>
      </c>
      <c r="AN736" t="s">
        <v>152</v>
      </c>
      <c r="AO736" t="s">
        <v>64</v>
      </c>
      <c r="AP736" t="s">
        <v>369</v>
      </c>
      <c r="AQ736" t="s">
        <v>265</v>
      </c>
      <c r="AR736" t="s">
        <v>94</v>
      </c>
      <c r="AS736" t="s">
        <v>56</v>
      </c>
      <c r="AT736" t="s">
        <v>152</v>
      </c>
      <c r="AU736" t="s">
        <v>1051</v>
      </c>
      <c r="AV736" t="s">
        <v>73</v>
      </c>
      <c r="AW736" t="s">
        <v>175</v>
      </c>
      <c r="AX736" t="s">
        <v>353</v>
      </c>
      <c r="AY736" t="s">
        <v>4295</v>
      </c>
    </row>
    <row r="737" spans="1:51" x14ac:dyDescent="0.3">
      <c r="A737" t="s">
        <v>4296</v>
      </c>
      <c r="B737" t="s">
        <v>4297</v>
      </c>
      <c r="C737" s="1" t="str">
        <f t="shared" ref="C737:C768" si="125">HYPERLINK("http://geochem.nrcan.gc.ca/cdogs/content/bdl/bdl211177_e.htm", "21:1177")</f>
        <v>21:1177</v>
      </c>
      <c r="D737" s="1" t="str">
        <f t="shared" si="122"/>
        <v>21:0246</v>
      </c>
      <c r="E737" t="s">
        <v>4010</v>
      </c>
      <c r="F737" t="s">
        <v>4298</v>
      </c>
      <c r="H737">
        <v>76.585300200000006</v>
      </c>
      <c r="I737">
        <v>-98.535899499999999</v>
      </c>
      <c r="J737" s="1" t="str">
        <f t="shared" si="123"/>
        <v>NGR bulk stream sediment</v>
      </c>
      <c r="K737" s="1" t="str">
        <f t="shared" si="124"/>
        <v>-35+80 mesh (500 µm - 177 µm) (Bathurst Is., 1997)</v>
      </c>
      <c r="O737">
        <v>1</v>
      </c>
      <c r="P737" t="s">
        <v>89</v>
      </c>
      <c r="Q737" t="s">
        <v>56</v>
      </c>
      <c r="R737" t="s">
        <v>194</v>
      </c>
      <c r="S737" t="s">
        <v>1077</v>
      </c>
      <c r="T737" t="s">
        <v>125</v>
      </c>
      <c r="U737" t="s">
        <v>63</v>
      </c>
      <c r="V737" t="s">
        <v>76</v>
      </c>
      <c r="W737" t="s">
        <v>103</v>
      </c>
      <c r="X737" t="s">
        <v>64</v>
      </c>
      <c r="Y737" t="s">
        <v>3403</v>
      </c>
      <c r="Z737" t="s">
        <v>76</v>
      </c>
      <c r="AA737" t="s">
        <v>64</v>
      </c>
      <c r="AB737" t="s">
        <v>56</v>
      </c>
      <c r="AC737" t="s">
        <v>113</v>
      </c>
      <c r="AD737" t="s">
        <v>205</v>
      </c>
      <c r="AE737" t="s">
        <v>143</v>
      </c>
      <c r="AF737" t="s">
        <v>357</v>
      </c>
      <c r="AG737" t="s">
        <v>271</v>
      </c>
      <c r="AH737" t="s">
        <v>68</v>
      </c>
      <c r="AI737" t="s">
        <v>70</v>
      </c>
      <c r="AJ737" t="s">
        <v>1435</v>
      </c>
      <c r="AK737" t="s">
        <v>72</v>
      </c>
      <c r="AL737" t="s">
        <v>73</v>
      </c>
      <c r="AM737" t="s">
        <v>173</v>
      </c>
      <c r="AN737" t="s">
        <v>176</v>
      </c>
      <c r="AO737" t="s">
        <v>64</v>
      </c>
      <c r="AP737" t="s">
        <v>342</v>
      </c>
      <c r="AQ737" t="s">
        <v>140</v>
      </c>
      <c r="AR737" t="s">
        <v>325</v>
      </c>
      <c r="AS737" t="s">
        <v>190</v>
      </c>
      <c r="AT737" t="s">
        <v>126</v>
      </c>
      <c r="AU737" t="s">
        <v>230</v>
      </c>
      <c r="AV737" t="s">
        <v>73</v>
      </c>
      <c r="AW737" t="s">
        <v>106</v>
      </c>
      <c r="AX737" t="s">
        <v>780</v>
      </c>
      <c r="AY737" t="s">
        <v>1709</v>
      </c>
    </row>
    <row r="738" spans="1:51" x14ac:dyDescent="0.3">
      <c r="A738" t="s">
        <v>4299</v>
      </c>
      <c r="B738" t="s">
        <v>4300</v>
      </c>
      <c r="C738" s="1" t="str">
        <f t="shared" si="125"/>
        <v>21:1177</v>
      </c>
      <c r="D738" s="1" t="str">
        <f t="shared" si="122"/>
        <v>21:0246</v>
      </c>
      <c r="E738" t="s">
        <v>4015</v>
      </c>
      <c r="F738" t="s">
        <v>4301</v>
      </c>
      <c r="H738">
        <v>76.663191699999999</v>
      </c>
      <c r="I738">
        <v>-98.614328599999993</v>
      </c>
      <c r="J738" s="1" t="str">
        <f t="shared" si="123"/>
        <v>NGR bulk stream sediment</v>
      </c>
      <c r="K738" s="1" t="str">
        <f t="shared" si="124"/>
        <v>-35+80 mesh (500 µm - 177 µm) (Bathurst Is., 1997)</v>
      </c>
      <c r="O738">
        <v>1</v>
      </c>
      <c r="P738" t="s">
        <v>89</v>
      </c>
      <c r="Q738" t="s">
        <v>56</v>
      </c>
      <c r="R738" t="s">
        <v>334</v>
      </c>
      <c r="S738" t="s">
        <v>657</v>
      </c>
      <c r="T738" t="s">
        <v>101</v>
      </c>
      <c r="U738" t="s">
        <v>190</v>
      </c>
      <c r="V738" t="s">
        <v>118</v>
      </c>
      <c r="W738" t="s">
        <v>382</v>
      </c>
      <c r="X738" t="s">
        <v>60</v>
      </c>
      <c r="Y738" t="s">
        <v>488</v>
      </c>
      <c r="Z738" t="s">
        <v>91</v>
      </c>
      <c r="AA738" t="s">
        <v>64</v>
      </c>
      <c r="AB738" t="s">
        <v>56</v>
      </c>
      <c r="AC738" t="s">
        <v>76</v>
      </c>
      <c r="AD738" t="s">
        <v>584</v>
      </c>
      <c r="AE738" t="s">
        <v>143</v>
      </c>
      <c r="AF738" t="s">
        <v>382</v>
      </c>
      <c r="AG738" t="s">
        <v>123</v>
      </c>
      <c r="AH738" t="s">
        <v>256</v>
      </c>
      <c r="AI738" t="s">
        <v>70</v>
      </c>
      <c r="AJ738" t="s">
        <v>1435</v>
      </c>
      <c r="AK738" t="s">
        <v>72</v>
      </c>
      <c r="AL738" t="s">
        <v>73</v>
      </c>
      <c r="AM738" t="s">
        <v>173</v>
      </c>
      <c r="AN738" t="s">
        <v>151</v>
      </c>
      <c r="AO738" t="s">
        <v>64</v>
      </c>
      <c r="AP738" t="s">
        <v>961</v>
      </c>
      <c r="AQ738" t="s">
        <v>55</v>
      </c>
      <c r="AR738" t="s">
        <v>288</v>
      </c>
      <c r="AS738" t="s">
        <v>254</v>
      </c>
      <c r="AT738" t="s">
        <v>231</v>
      </c>
      <c r="AU738" t="s">
        <v>152</v>
      </c>
      <c r="AV738" t="s">
        <v>73</v>
      </c>
      <c r="AW738" t="s">
        <v>106</v>
      </c>
      <c r="AX738" t="s">
        <v>154</v>
      </c>
      <c r="AY738" t="s">
        <v>4302</v>
      </c>
    </row>
    <row r="739" spans="1:51" x14ac:dyDescent="0.3">
      <c r="A739" t="s">
        <v>4303</v>
      </c>
      <c r="B739" t="s">
        <v>4304</v>
      </c>
      <c r="C739" s="1" t="str">
        <f t="shared" si="125"/>
        <v>21:1177</v>
      </c>
      <c r="D739" s="1" t="str">
        <f t="shared" si="122"/>
        <v>21:0246</v>
      </c>
      <c r="E739" t="s">
        <v>4021</v>
      </c>
      <c r="F739" t="s">
        <v>4305</v>
      </c>
      <c r="H739">
        <v>76.663191999999995</v>
      </c>
      <c r="I739">
        <v>-98.529083999999997</v>
      </c>
      <c r="J739" s="1" t="str">
        <f t="shared" si="123"/>
        <v>NGR bulk stream sediment</v>
      </c>
      <c r="K739" s="1" t="str">
        <f t="shared" si="124"/>
        <v>-35+80 mesh (500 µm - 177 µm) (Bathurst Is., 1997)</v>
      </c>
      <c r="O739">
        <v>1</v>
      </c>
      <c r="P739" t="s">
        <v>89</v>
      </c>
      <c r="Q739" t="s">
        <v>56</v>
      </c>
      <c r="R739" t="s">
        <v>75</v>
      </c>
      <c r="S739" t="s">
        <v>657</v>
      </c>
      <c r="T739" t="s">
        <v>242</v>
      </c>
      <c r="U739" t="s">
        <v>185</v>
      </c>
      <c r="V739" t="s">
        <v>94</v>
      </c>
      <c r="W739" t="s">
        <v>399</v>
      </c>
      <c r="X739" t="s">
        <v>60</v>
      </c>
      <c r="Y739" t="s">
        <v>614</v>
      </c>
      <c r="Z739" t="s">
        <v>91</v>
      </c>
      <c r="AA739" t="s">
        <v>64</v>
      </c>
      <c r="AB739" t="s">
        <v>56</v>
      </c>
      <c r="AC739" t="s">
        <v>118</v>
      </c>
      <c r="AD739" t="s">
        <v>167</v>
      </c>
      <c r="AE739" t="s">
        <v>143</v>
      </c>
      <c r="AF739" t="s">
        <v>172</v>
      </c>
      <c r="AG739" t="s">
        <v>101</v>
      </c>
      <c r="AH739" t="s">
        <v>313</v>
      </c>
      <c r="AI739" t="s">
        <v>70</v>
      </c>
      <c r="AJ739" t="s">
        <v>1435</v>
      </c>
      <c r="AK739" t="s">
        <v>72</v>
      </c>
      <c r="AL739" t="s">
        <v>73</v>
      </c>
      <c r="AM739" t="s">
        <v>147</v>
      </c>
      <c r="AN739" t="s">
        <v>176</v>
      </c>
      <c r="AO739" t="s">
        <v>64</v>
      </c>
      <c r="AP739" t="s">
        <v>1109</v>
      </c>
      <c r="AQ739" t="s">
        <v>57</v>
      </c>
      <c r="AR739" t="s">
        <v>382</v>
      </c>
      <c r="AS739" t="s">
        <v>254</v>
      </c>
      <c r="AT739" t="s">
        <v>126</v>
      </c>
      <c r="AU739" t="s">
        <v>230</v>
      </c>
      <c r="AV739" t="s">
        <v>73</v>
      </c>
      <c r="AW739" t="s">
        <v>212</v>
      </c>
      <c r="AX739" t="s">
        <v>919</v>
      </c>
      <c r="AY739" t="s">
        <v>4306</v>
      </c>
    </row>
    <row r="740" spans="1:51" x14ac:dyDescent="0.3">
      <c r="A740" t="s">
        <v>4307</v>
      </c>
      <c r="B740" t="s">
        <v>4308</v>
      </c>
      <c r="C740" s="1" t="str">
        <f t="shared" si="125"/>
        <v>21:1177</v>
      </c>
      <c r="D740" s="1" t="str">
        <f t="shared" si="122"/>
        <v>21:0246</v>
      </c>
      <c r="E740" t="s">
        <v>4026</v>
      </c>
      <c r="F740" t="s">
        <v>4309</v>
      </c>
      <c r="H740">
        <v>76.616889599999993</v>
      </c>
      <c r="I740">
        <v>-98.398623400000005</v>
      </c>
      <c r="J740" s="1" t="str">
        <f t="shared" si="123"/>
        <v>NGR bulk stream sediment</v>
      </c>
      <c r="K740" s="1" t="str">
        <f t="shared" si="124"/>
        <v>-35+80 mesh (500 µm - 177 µm) (Bathurst Is., 1997)</v>
      </c>
      <c r="O740">
        <v>1</v>
      </c>
      <c r="P740" t="s">
        <v>89</v>
      </c>
      <c r="Q740" t="s">
        <v>56</v>
      </c>
      <c r="R740" t="s">
        <v>251</v>
      </c>
      <c r="S740" t="s">
        <v>727</v>
      </c>
      <c r="T740" t="s">
        <v>151</v>
      </c>
      <c r="U740" t="s">
        <v>271</v>
      </c>
      <c r="V740" t="s">
        <v>91</v>
      </c>
      <c r="W740" t="s">
        <v>163</v>
      </c>
      <c r="X740" t="s">
        <v>64</v>
      </c>
      <c r="Y740" t="s">
        <v>582</v>
      </c>
      <c r="Z740" t="s">
        <v>91</v>
      </c>
      <c r="AA740" t="s">
        <v>64</v>
      </c>
      <c r="AB740" t="s">
        <v>56</v>
      </c>
      <c r="AC740" t="s">
        <v>64</v>
      </c>
      <c r="AD740" t="s">
        <v>583</v>
      </c>
      <c r="AE740" t="s">
        <v>143</v>
      </c>
      <c r="AF740" t="s">
        <v>149</v>
      </c>
      <c r="AG740" t="s">
        <v>81</v>
      </c>
      <c r="AH740" t="s">
        <v>231</v>
      </c>
      <c r="AI740" t="s">
        <v>70</v>
      </c>
      <c r="AJ740" t="s">
        <v>1435</v>
      </c>
      <c r="AK740" t="s">
        <v>72</v>
      </c>
      <c r="AL740" t="s">
        <v>73</v>
      </c>
      <c r="AM740" t="s">
        <v>358</v>
      </c>
      <c r="AN740" t="s">
        <v>488</v>
      </c>
      <c r="AO740" t="s">
        <v>64</v>
      </c>
      <c r="AP740" t="s">
        <v>209</v>
      </c>
      <c r="AQ740" t="s">
        <v>149</v>
      </c>
      <c r="AR740" t="s">
        <v>160</v>
      </c>
      <c r="AS740" t="s">
        <v>185</v>
      </c>
      <c r="AT740" t="s">
        <v>580</v>
      </c>
      <c r="AU740" t="s">
        <v>479</v>
      </c>
      <c r="AV740" t="s">
        <v>73</v>
      </c>
      <c r="AW740" t="s">
        <v>130</v>
      </c>
      <c r="AX740" t="s">
        <v>284</v>
      </c>
      <c r="AY740" t="s">
        <v>4310</v>
      </c>
    </row>
    <row r="741" spans="1:51" x14ac:dyDescent="0.3">
      <c r="A741" t="s">
        <v>4311</v>
      </c>
      <c r="B741" t="s">
        <v>4312</v>
      </c>
      <c r="C741" s="1" t="str">
        <f t="shared" si="125"/>
        <v>21:1177</v>
      </c>
      <c r="D741" s="1" t="str">
        <f t="shared" si="122"/>
        <v>21:0246</v>
      </c>
      <c r="E741" t="s">
        <v>4032</v>
      </c>
      <c r="F741" t="s">
        <v>4313</v>
      </c>
      <c r="H741">
        <v>76.604910700000005</v>
      </c>
      <c r="I741">
        <v>-98.331708800000001</v>
      </c>
      <c r="J741" s="1" t="str">
        <f t="shared" si="123"/>
        <v>NGR bulk stream sediment</v>
      </c>
      <c r="K741" s="1" t="str">
        <f t="shared" si="124"/>
        <v>-35+80 mesh (500 µm - 177 µm) (Bathurst Is., 1997)</v>
      </c>
      <c r="O741">
        <v>1</v>
      </c>
      <c r="P741" t="s">
        <v>89</v>
      </c>
      <c r="Q741" t="s">
        <v>56</v>
      </c>
      <c r="R741" t="s">
        <v>173</v>
      </c>
      <c r="S741" t="s">
        <v>1036</v>
      </c>
      <c r="T741" t="s">
        <v>299</v>
      </c>
      <c r="U741" t="s">
        <v>150</v>
      </c>
      <c r="V741" t="s">
        <v>91</v>
      </c>
      <c r="W741" t="s">
        <v>149</v>
      </c>
      <c r="X741" t="s">
        <v>64</v>
      </c>
      <c r="Y741" t="s">
        <v>83</v>
      </c>
      <c r="Z741" t="s">
        <v>91</v>
      </c>
      <c r="AA741" t="s">
        <v>64</v>
      </c>
      <c r="AB741" t="s">
        <v>56</v>
      </c>
      <c r="AC741" t="s">
        <v>60</v>
      </c>
      <c r="AD741" t="s">
        <v>746</v>
      </c>
      <c r="AE741" t="s">
        <v>143</v>
      </c>
      <c r="AF741" t="s">
        <v>190</v>
      </c>
      <c r="AG741" t="s">
        <v>144</v>
      </c>
      <c r="AH741" t="s">
        <v>151</v>
      </c>
      <c r="AI741" t="s">
        <v>70</v>
      </c>
      <c r="AJ741" t="s">
        <v>1435</v>
      </c>
      <c r="AK741" t="s">
        <v>72</v>
      </c>
      <c r="AL741" t="s">
        <v>175</v>
      </c>
      <c r="AM741" t="s">
        <v>151</v>
      </c>
      <c r="AN741" t="s">
        <v>230</v>
      </c>
      <c r="AO741" t="s">
        <v>64</v>
      </c>
      <c r="AP741" t="s">
        <v>369</v>
      </c>
      <c r="AQ741" t="s">
        <v>69</v>
      </c>
      <c r="AR741" t="s">
        <v>140</v>
      </c>
      <c r="AS741" t="s">
        <v>150</v>
      </c>
      <c r="AT741" t="s">
        <v>60</v>
      </c>
      <c r="AU741" t="s">
        <v>175</v>
      </c>
      <c r="AV741" t="s">
        <v>152</v>
      </c>
      <c r="AW741" t="s">
        <v>130</v>
      </c>
      <c r="AX741" t="s">
        <v>284</v>
      </c>
      <c r="AY741" t="s">
        <v>4314</v>
      </c>
    </row>
    <row r="742" spans="1:51" x14ac:dyDescent="0.3">
      <c r="A742" t="s">
        <v>4315</v>
      </c>
      <c r="B742" t="s">
        <v>4316</v>
      </c>
      <c r="C742" s="1" t="str">
        <f t="shared" si="125"/>
        <v>21:1177</v>
      </c>
      <c r="D742" s="1" t="str">
        <f t="shared" si="122"/>
        <v>21:0246</v>
      </c>
      <c r="E742" t="s">
        <v>4037</v>
      </c>
      <c r="F742" t="s">
        <v>4317</v>
      </c>
      <c r="H742">
        <v>76.580760100000006</v>
      </c>
      <c r="I742">
        <v>-98.1964641</v>
      </c>
      <c r="J742" s="1" t="str">
        <f t="shared" si="123"/>
        <v>NGR bulk stream sediment</v>
      </c>
      <c r="K742" s="1" t="str">
        <f t="shared" si="124"/>
        <v>-35+80 mesh (500 µm - 177 µm) (Bathurst Is., 1997)</v>
      </c>
      <c r="O742">
        <v>1</v>
      </c>
      <c r="P742" t="s">
        <v>89</v>
      </c>
      <c r="Q742" t="s">
        <v>56</v>
      </c>
      <c r="R742" t="s">
        <v>256</v>
      </c>
      <c r="S742" t="s">
        <v>1046</v>
      </c>
      <c r="T742" t="s">
        <v>151</v>
      </c>
      <c r="U742" t="s">
        <v>185</v>
      </c>
      <c r="V742" t="s">
        <v>91</v>
      </c>
      <c r="W742" t="s">
        <v>190</v>
      </c>
      <c r="X742" t="s">
        <v>64</v>
      </c>
      <c r="Y742" t="s">
        <v>648</v>
      </c>
      <c r="Z742" t="s">
        <v>60</v>
      </c>
      <c r="AA742" t="s">
        <v>64</v>
      </c>
      <c r="AB742" t="s">
        <v>56</v>
      </c>
      <c r="AC742" t="s">
        <v>76</v>
      </c>
      <c r="AD742" t="s">
        <v>402</v>
      </c>
      <c r="AE742" t="s">
        <v>143</v>
      </c>
      <c r="AF742" t="s">
        <v>57</v>
      </c>
      <c r="AG742" t="s">
        <v>167</v>
      </c>
      <c r="AH742" t="s">
        <v>435</v>
      </c>
      <c r="AI742" t="s">
        <v>70</v>
      </c>
      <c r="AJ742" t="s">
        <v>1435</v>
      </c>
      <c r="AK742" t="s">
        <v>72</v>
      </c>
      <c r="AL742" t="s">
        <v>73</v>
      </c>
      <c r="AM742" t="s">
        <v>358</v>
      </c>
      <c r="AN742" t="s">
        <v>258</v>
      </c>
      <c r="AO742" t="s">
        <v>64</v>
      </c>
      <c r="AP742" t="s">
        <v>369</v>
      </c>
      <c r="AQ742" t="s">
        <v>69</v>
      </c>
      <c r="AR742" t="s">
        <v>140</v>
      </c>
      <c r="AS742" t="s">
        <v>185</v>
      </c>
      <c r="AT742" t="s">
        <v>225</v>
      </c>
      <c r="AU742" t="s">
        <v>175</v>
      </c>
      <c r="AV742" t="s">
        <v>73</v>
      </c>
      <c r="AW742" t="s">
        <v>130</v>
      </c>
      <c r="AX742" t="s">
        <v>584</v>
      </c>
      <c r="AY742" t="s">
        <v>4318</v>
      </c>
    </row>
    <row r="743" spans="1:51" x14ac:dyDescent="0.3">
      <c r="A743" t="s">
        <v>4319</v>
      </c>
      <c r="B743" t="s">
        <v>4320</v>
      </c>
      <c r="C743" s="1" t="str">
        <f t="shared" si="125"/>
        <v>21:1177</v>
      </c>
      <c r="D743" s="1" t="str">
        <f t="shared" si="122"/>
        <v>21:0246</v>
      </c>
      <c r="E743" t="s">
        <v>4042</v>
      </c>
      <c r="F743" t="s">
        <v>4321</v>
      </c>
      <c r="H743">
        <v>76.560621400000002</v>
      </c>
      <c r="I743">
        <v>-98.305461399999999</v>
      </c>
      <c r="J743" s="1" t="str">
        <f t="shared" si="123"/>
        <v>NGR bulk stream sediment</v>
      </c>
      <c r="K743" s="1" t="str">
        <f t="shared" si="124"/>
        <v>-35+80 mesh (500 µm - 177 µm) (Bathurst Is., 1997)</v>
      </c>
      <c r="O743">
        <v>1</v>
      </c>
      <c r="P743" t="s">
        <v>89</v>
      </c>
      <c r="Q743" t="s">
        <v>56</v>
      </c>
      <c r="R743" t="s">
        <v>147</v>
      </c>
      <c r="S743" t="s">
        <v>1159</v>
      </c>
      <c r="T743" t="s">
        <v>189</v>
      </c>
      <c r="U743" t="s">
        <v>60</v>
      </c>
      <c r="V743" t="s">
        <v>76</v>
      </c>
      <c r="W743" t="s">
        <v>57</v>
      </c>
      <c r="X743" t="s">
        <v>271</v>
      </c>
      <c r="Y743" t="s">
        <v>3435</v>
      </c>
      <c r="Z743" t="s">
        <v>91</v>
      </c>
      <c r="AA743" t="s">
        <v>64</v>
      </c>
      <c r="AB743" t="s">
        <v>56</v>
      </c>
      <c r="AC743" t="s">
        <v>64</v>
      </c>
      <c r="AD743" t="s">
        <v>817</v>
      </c>
      <c r="AE743" t="s">
        <v>143</v>
      </c>
      <c r="AF743" t="s">
        <v>124</v>
      </c>
      <c r="AG743" t="s">
        <v>167</v>
      </c>
      <c r="AH743" t="s">
        <v>126</v>
      </c>
      <c r="AI743" t="s">
        <v>70</v>
      </c>
      <c r="AJ743" t="s">
        <v>1435</v>
      </c>
      <c r="AK743" t="s">
        <v>72</v>
      </c>
      <c r="AL743" t="s">
        <v>73</v>
      </c>
      <c r="AM743" t="s">
        <v>123</v>
      </c>
      <c r="AN743" t="s">
        <v>189</v>
      </c>
      <c r="AO743" t="s">
        <v>64</v>
      </c>
      <c r="AP743" t="s">
        <v>369</v>
      </c>
      <c r="AQ743" t="s">
        <v>69</v>
      </c>
      <c r="AR743" t="s">
        <v>140</v>
      </c>
      <c r="AS743" t="s">
        <v>150</v>
      </c>
      <c r="AT743" t="s">
        <v>60</v>
      </c>
      <c r="AU743" t="s">
        <v>479</v>
      </c>
      <c r="AV743" t="s">
        <v>73</v>
      </c>
      <c r="AW743" t="s">
        <v>81</v>
      </c>
      <c r="AX743" t="s">
        <v>402</v>
      </c>
      <c r="AY743" t="s">
        <v>4322</v>
      </c>
    </row>
    <row r="744" spans="1:51" x14ac:dyDescent="0.3">
      <c r="A744" t="s">
        <v>4323</v>
      </c>
      <c r="B744" t="s">
        <v>4324</v>
      </c>
      <c r="C744" s="1" t="str">
        <f t="shared" si="125"/>
        <v>21:1177</v>
      </c>
      <c r="D744" s="1" t="str">
        <f t="shared" si="122"/>
        <v>21:0246</v>
      </c>
      <c r="E744" t="s">
        <v>4049</v>
      </c>
      <c r="F744" t="s">
        <v>4325</v>
      </c>
      <c r="H744">
        <v>76.539173099999999</v>
      </c>
      <c r="I744">
        <v>-98.154640000000001</v>
      </c>
      <c r="J744" s="1" t="str">
        <f t="shared" si="123"/>
        <v>NGR bulk stream sediment</v>
      </c>
      <c r="K744" s="1" t="str">
        <f t="shared" si="124"/>
        <v>-35+80 mesh (500 µm - 177 µm) (Bathurst Is., 1997)</v>
      </c>
      <c r="O744">
        <v>1</v>
      </c>
      <c r="P744" t="s">
        <v>89</v>
      </c>
      <c r="Q744" t="s">
        <v>56</v>
      </c>
      <c r="R744" t="s">
        <v>242</v>
      </c>
      <c r="S744" t="s">
        <v>701</v>
      </c>
      <c r="T744" t="s">
        <v>151</v>
      </c>
      <c r="U744" t="s">
        <v>99</v>
      </c>
      <c r="V744" t="s">
        <v>91</v>
      </c>
      <c r="W744" t="s">
        <v>105</v>
      </c>
      <c r="X744" t="s">
        <v>64</v>
      </c>
      <c r="Y744" t="s">
        <v>722</v>
      </c>
      <c r="Z744" t="s">
        <v>60</v>
      </c>
      <c r="AA744" t="s">
        <v>64</v>
      </c>
      <c r="AB744" t="s">
        <v>56</v>
      </c>
      <c r="AC744" t="s">
        <v>64</v>
      </c>
      <c r="AD744" t="s">
        <v>746</v>
      </c>
      <c r="AE744" t="s">
        <v>143</v>
      </c>
      <c r="AF744" t="s">
        <v>336</v>
      </c>
      <c r="AG744" t="s">
        <v>174</v>
      </c>
      <c r="AH744" t="s">
        <v>231</v>
      </c>
      <c r="AI744" t="s">
        <v>70</v>
      </c>
      <c r="AJ744" t="s">
        <v>1435</v>
      </c>
      <c r="AK744" t="s">
        <v>72</v>
      </c>
      <c r="AL744" t="s">
        <v>73</v>
      </c>
      <c r="AM744" t="s">
        <v>151</v>
      </c>
      <c r="AN744" t="s">
        <v>60</v>
      </c>
      <c r="AO744" t="s">
        <v>64</v>
      </c>
      <c r="AP744" t="s">
        <v>720</v>
      </c>
      <c r="AQ744" t="s">
        <v>99</v>
      </c>
      <c r="AR744" t="s">
        <v>57</v>
      </c>
      <c r="AS744" t="s">
        <v>94</v>
      </c>
      <c r="AT744" t="s">
        <v>327</v>
      </c>
      <c r="AU744" t="s">
        <v>479</v>
      </c>
      <c r="AV744" t="s">
        <v>73</v>
      </c>
      <c r="AW744" t="s">
        <v>130</v>
      </c>
      <c r="AX744" t="s">
        <v>144</v>
      </c>
      <c r="AY744" t="s">
        <v>4326</v>
      </c>
    </row>
    <row r="745" spans="1:51" x14ac:dyDescent="0.3">
      <c r="A745" t="s">
        <v>4327</v>
      </c>
      <c r="B745" t="s">
        <v>4328</v>
      </c>
      <c r="C745" s="1" t="str">
        <f t="shared" si="125"/>
        <v>21:1177</v>
      </c>
      <c r="D745" s="1" t="str">
        <f t="shared" si="122"/>
        <v>21:0246</v>
      </c>
      <c r="E745" t="s">
        <v>4054</v>
      </c>
      <c r="F745" t="s">
        <v>4329</v>
      </c>
      <c r="H745">
        <v>76.545133899999996</v>
      </c>
      <c r="I745">
        <v>-97.862053500000002</v>
      </c>
      <c r="J745" s="1" t="str">
        <f t="shared" si="123"/>
        <v>NGR bulk stream sediment</v>
      </c>
      <c r="K745" s="1" t="str">
        <f t="shared" si="124"/>
        <v>-35+80 mesh (500 µm - 177 µm) (Bathurst Is., 1997)</v>
      </c>
      <c r="O745">
        <v>1</v>
      </c>
      <c r="P745" t="s">
        <v>60</v>
      </c>
      <c r="Q745" t="s">
        <v>56</v>
      </c>
      <c r="R745" t="s">
        <v>146</v>
      </c>
      <c r="S745" t="s">
        <v>564</v>
      </c>
      <c r="T745" t="s">
        <v>300</v>
      </c>
      <c r="U745" t="s">
        <v>113</v>
      </c>
      <c r="V745" t="s">
        <v>76</v>
      </c>
      <c r="W745" t="s">
        <v>140</v>
      </c>
      <c r="X745" t="s">
        <v>64</v>
      </c>
      <c r="Y745" t="s">
        <v>3430</v>
      </c>
      <c r="Z745" t="s">
        <v>60</v>
      </c>
      <c r="AA745" t="s">
        <v>64</v>
      </c>
      <c r="AB745" t="s">
        <v>56</v>
      </c>
      <c r="AC745" t="s">
        <v>64</v>
      </c>
      <c r="AD745" t="s">
        <v>297</v>
      </c>
      <c r="AE745" t="s">
        <v>143</v>
      </c>
      <c r="AF745" t="s">
        <v>1442</v>
      </c>
      <c r="AG745" t="s">
        <v>175</v>
      </c>
      <c r="AH745" t="s">
        <v>299</v>
      </c>
      <c r="AI745" t="s">
        <v>70</v>
      </c>
      <c r="AJ745" t="s">
        <v>1435</v>
      </c>
      <c r="AK745" t="s">
        <v>72</v>
      </c>
      <c r="AL745" t="s">
        <v>73</v>
      </c>
      <c r="AM745" t="s">
        <v>225</v>
      </c>
      <c r="AN745" t="s">
        <v>189</v>
      </c>
      <c r="AO745" t="s">
        <v>64</v>
      </c>
      <c r="AP745" t="s">
        <v>369</v>
      </c>
      <c r="AQ745" t="s">
        <v>99</v>
      </c>
      <c r="AR745" t="s">
        <v>105</v>
      </c>
      <c r="AS745" t="s">
        <v>113</v>
      </c>
      <c r="AT745" t="s">
        <v>580</v>
      </c>
      <c r="AU745" t="s">
        <v>175</v>
      </c>
      <c r="AV745" t="s">
        <v>73</v>
      </c>
      <c r="AW745" t="s">
        <v>258</v>
      </c>
      <c r="AX745" t="s">
        <v>284</v>
      </c>
      <c r="AY745" t="s">
        <v>4330</v>
      </c>
    </row>
    <row r="746" spans="1:51" x14ac:dyDescent="0.3">
      <c r="A746" t="s">
        <v>4331</v>
      </c>
      <c r="B746" t="s">
        <v>4332</v>
      </c>
      <c r="C746" s="1" t="str">
        <f t="shared" si="125"/>
        <v>21:1177</v>
      </c>
      <c r="D746" s="1" t="str">
        <f t="shared" si="122"/>
        <v>21:0246</v>
      </c>
      <c r="E746" t="s">
        <v>4059</v>
      </c>
      <c r="F746" t="s">
        <v>4333</v>
      </c>
      <c r="H746">
        <v>76.519392800000006</v>
      </c>
      <c r="I746">
        <v>-97.913151600000006</v>
      </c>
      <c r="J746" s="1" t="str">
        <f t="shared" si="123"/>
        <v>NGR bulk stream sediment</v>
      </c>
      <c r="K746" s="1" t="str">
        <f t="shared" si="124"/>
        <v>-35+80 mesh (500 µm - 177 µm) (Bathurst Is., 1997)</v>
      </c>
      <c r="O746">
        <v>1</v>
      </c>
      <c r="P746" t="s">
        <v>89</v>
      </c>
      <c r="Q746" t="s">
        <v>56</v>
      </c>
      <c r="R746" t="s">
        <v>93</v>
      </c>
      <c r="S746" t="s">
        <v>1124</v>
      </c>
      <c r="T746" t="s">
        <v>358</v>
      </c>
      <c r="U746" t="s">
        <v>63</v>
      </c>
      <c r="V746" t="s">
        <v>91</v>
      </c>
      <c r="W746" t="s">
        <v>55</v>
      </c>
      <c r="X746" t="s">
        <v>64</v>
      </c>
      <c r="Y746" t="s">
        <v>598</v>
      </c>
      <c r="Z746" t="s">
        <v>60</v>
      </c>
      <c r="AA746" t="s">
        <v>64</v>
      </c>
      <c r="AB746" t="s">
        <v>56</v>
      </c>
      <c r="AC746" t="s">
        <v>63</v>
      </c>
      <c r="AD746" t="s">
        <v>746</v>
      </c>
      <c r="AE746" t="s">
        <v>143</v>
      </c>
      <c r="AF746" t="s">
        <v>274</v>
      </c>
      <c r="AG746" t="s">
        <v>230</v>
      </c>
      <c r="AH746" t="s">
        <v>435</v>
      </c>
      <c r="AI746" t="s">
        <v>70</v>
      </c>
      <c r="AJ746" t="s">
        <v>1435</v>
      </c>
      <c r="AK746" t="s">
        <v>72</v>
      </c>
      <c r="AL746" t="s">
        <v>73</v>
      </c>
      <c r="AM746" t="s">
        <v>299</v>
      </c>
      <c r="AN746" t="s">
        <v>81</v>
      </c>
      <c r="AO746" t="s">
        <v>64</v>
      </c>
      <c r="AP746" t="s">
        <v>369</v>
      </c>
      <c r="AQ746" t="s">
        <v>69</v>
      </c>
      <c r="AR746" t="s">
        <v>171</v>
      </c>
      <c r="AS746" t="s">
        <v>150</v>
      </c>
      <c r="AT746" t="s">
        <v>580</v>
      </c>
      <c r="AU746" t="s">
        <v>479</v>
      </c>
      <c r="AV746" t="s">
        <v>73</v>
      </c>
      <c r="AW746" t="s">
        <v>130</v>
      </c>
      <c r="AX746" t="s">
        <v>402</v>
      </c>
      <c r="AY746" t="s">
        <v>3570</v>
      </c>
    </row>
    <row r="747" spans="1:51" x14ac:dyDescent="0.3">
      <c r="A747" t="s">
        <v>4334</v>
      </c>
      <c r="B747" t="s">
        <v>4335</v>
      </c>
      <c r="C747" s="1" t="str">
        <f t="shared" si="125"/>
        <v>21:1177</v>
      </c>
      <c r="D747" s="1" t="str">
        <f t="shared" si="122"/>
        <v>21:0246</v>
      </c>
      <c r="E747" t="s">
        <v>4064</v>
      </c>
      <c r="F747" t="s">
        <v>4336</v>
      </c>
      <c r="H747">
        <v>76.071470399999995</v>
      </c>
      <c r="I747">
        <v>-97.755105499999999</v>
      </c>
      <c r="J747" s="1" t="str">
        <f t="shared" si="123"/>
        <v>NGR bulk stream sediment</v>
      </c>
      <c r="K747" s="1" t="str">
        <f t="shared" si="124"/>
        <v>-35+80 mesh (500 µm - 177 µm) (Bathurst Is., 1997)</v>
      </c>
      <c r="O747">
        <v>1</v>
      </c>
      <c r="P747" t="s">
        <v>89</v>
      </c>
      <c r="Q747" t="s">
        <v>56</v>
      </c>
      <c r="R747" t="s">
        <v>145</v>
      </c>
      <c r="S747" t="s">
        <v>1294</v>
      </c>
      <c r="T747" t="s">
        <v>73</v>
      </c>
      <c r="U747" t="s">
        <v>63</v>
      </c>
      <c r="V747" t="s">
        <v>91</v>
      </c>
      <c r="W747" t="s">
        <v>149</v>
      </c>
      <c r="X747" t="s">
        <v>64</v>
      </c>
      <c r="Y747" t="s">
        <v>496</v>
      </c>
      <c r="Z747" t="s">
        <v>91</v>
      </c>
      <c r="AA747" t="s">
        <v>64</v>
      </c>
      <c r="AB747" t="s">
        <v>56</v>
      </c>
      <c r="AC747" t="s">
        <v>64</v>
      </c>
      <c r="AD747" t="s">
        <v>1644</v>
      </c>
      <c r="AE747" t="s">
        <v>143</v>
      </c>
      <c r="AF747" t="s">
        <v>1442</v>
      </c>
      <c r="AG747" t="s">
        <v>175</v>
      </c>
      <c r="AH747" t="s">
        <v>580</v>
      </c>
      <c r="AI747" t="s">
        <v>70</v>
      </c>
      <c r="AJ747" t="s">
        <v>1435</v>
      </c>
      <c r="AK747" t="s">
        <v>72</v>
      </c>
      <c r="AL747" t="s">
        <v>73</v>
      </c>
      <c r="AM747" t="s">
        <v>153</v>
      </c>
      <c r="AN747" t="s">
        <v>174</v>
      </c>
      <c r="AO747" t="s">
        <v>64</v>
      </c>
      <c r="AP747" t="s">
        <v>369</v>
      </c>
      <c r="AQ747" t="s">
        <v>162</v>
      </c>
      <c r="AR747" t="s">
        <v>149</v>
      </c>
      <c r="AS747" t="s">
        <v>63</v>
      </c>
      <c r="AT747" t="s">
        <v>488</v>
      </c>
      <c r="AU747" t="s">
        <v>479</v>
      </c>
      <c r="AV747" t="s">
        <v>73</v>
      </c>
      <c r="AW747" t="s">
        <v>174</v>
      </c>
      <c r="AX747" t="s">
        <v>746</v>
      </c>
      <c r="AY747" t="s">
        <v>4337</v>
      </c>
    </row>
    <row r="748" spans="1:51" x14ac:dyDescent="0.3">
      <c r="A748" t="s">
        <v>4338</v>
      </c>
      <c r="B748" t="s">
        <v>4339</v>
      </c>
      <c r="C748" s="1" t="str">
        <f t="shared" si="125"/>
        <v>21:1177</v>
      </c>
      <c r="D748" s="1" t="str">
        <f t="shared" si="122"/>
        <v>21:0246</v>
      </c>
      <c r="E748" t="s">
        <v>4069</v>
      </c>
      <c r="F748" t="s">
        <v>4340</v>
      </c>
      <c r="H748">
        <v>76.138195499999995</v>
      </c>
      <c r="I748">
        <v>-97.499354499999995</v>
      </c>
      <c r="J748" s="1" t="str">
        <f t="shared" si="123"/>
        <v>NGR bulk stream sediment</v>
      </c>
      <c r="K748" s="1" t="str">
        <f t="shared" si="124"/>
        <v>-35+80 mesh (500 µm - 177 µm) (Bathurst Is., 1997)</v>
      </c>
      <c r="O748">
        <v>1</v>
      </c>
      <c r="P748" t="s">
        <v>89</v>
      </c>
      <c r="Q748" t="s">
        <v>56</v>
      </c>
      <c r="R748" t="s">
        <v>592</v>
      </c>
      <c r="S748" t="s">
        <v>4017</v>
      </c>
      <c r="T748" t="s">
        <v>435</v>
      </c>
      <c r="U748" t="s">
        <v>185</v>
      </c>
      <c r="V748" t="s">
        <v>91</v>
      </c>
      <c r="W748" t="s">
        <v>69</v>
      </c>
      <c r="X748" t="s">
        <v>64</v>
      </c>
      <c r="Y748" t="s">
        <v>696</v>
      </c>
      <c r="Z748" t="s">
        <v>60</v>
      </c>
      <c r="AA748" t="s">
        <v>64</v>
      </c>
      <c r="AB748" t="s">
        <v>56</v>
      </c>
      <c r="AC748" t="s">
        <v>271</v>
      </c>
      <c r="AD748" t="s">
        <v>142</v>
      </c>
      <c r="AE748" t="s">
        <v>143</v>
      </c>
      <c r="AF748" t="s">
        <v>149</v>
      </c>
      <c r="AG748" t="s">
        <v>479</v>
      </c>
      <c r="AH748" t="s">
        <v>60</v>
      </c>
      <c r="AI748" t="s">
        <v>70</v>
      </c>
      <c r="AJ748" t="s">
        <v>1435</v>
      </c>
      <c r="AK748" t="s">
        <v>72</v>
      </c>
      <c r="AL748" t="s">
        <v>73</v>
      </c>
      <c r="AM748" t="s">
        <v>327</v>
      </c>
      <c r="AN748" t="s">
        <v>271</v>
      </c>
      <c r="AO748" t="s">
        <v>64</v>
      </c>
      <c r="AP748" t="s">
        <v>848</v>
      </c>
      <c r="AQ748" t="s">
        <v>150</v>
      </c>
      <c r="AR748" t="s">
        <v>190</v>
      </c>
      <c r="AS748" t="s">
        <v>150</v>
      </c>
      <c r="AT748" t="s">
        <v>106</v>
      </c>
      <c r="AU748" t="s">
        <v>479</v>
      </c>
      <c r="AV748" t="s">
        <v>73</v>
      </c>
      <c r="AW748" t="s">
        <v>230</v>
      </c>
      <c r="AX748" t="s">
        <v>297</v>
      </c>
      <c r="AY748" t="s">
        <v>4341</v>
      </c>
    </row>
    <row r="749" spans="1:51" x14ac:dyDescent="0.3">
      <c r="A749" t="s">
        <v>4342</v>
      </c>
      <c r="B749" t="s">
        <v>4343</v>
      </c>
      <c r="C749" s="1" t="str">
        <f t="shared" si="125"/>
        <v>21:1177</v>
      </c>
      <c r="D749" s="1" t="str">
        <f t="shared" si="122"/>
        <v>21:0246</v>
      </c>
      <c r="E749" t="s">
        <v>4074</v>
      </c>
      <c r="F749" t="s">
        <v>4344</v>
      </c>
      <c r="H749">
        <v>76.202159899999998</v>
      </c>
      <c r="I749">
        <v>-97.523607600000005</v>
      </c>
      <c r="J749" s="1" t="str">
        <f t="shared" si="123"/>
        <v>NGR bulk stream sediment</v>
      </c>
      <c r="K749" s="1" t="str">
        <f t="shared" si="124"/>
        <v>-35+80 mesh (500 µm - 177 µm) (Bathurst Is., 1997)</v>
      </c>
      <c r="O749">
        <v>1</v>
      </c>
      <c r="P749" t="s">
        <v>89</v>
      </c>
      <c r="Q749" t="s">
        <v>56</v>
      </c>
      <c r="R749" t="s">
        <v>299</v>
      </c>
      <c r="S749" t="s">
        <v>816</v>
      </c>
      <c r="T749" t="s">
        <v>73</v>
      </c>
      <c r="U749" t="s">
        <v>76</v>
      </c>
      <c r="V749" t="s">
        <v>91</v>
      </c>
      <c r="W749" t="s">
        <v>99</v>
      </c>
      <c r="X749" t="s">
        <v>271</v>
      </c>
      <c r="Y749" t="s">
        <v>764</v>
      </c>
      <c r="Z749" t="s">
        <v>60</v>
      </c>
      <c r="AA749" t="s">
        <v>64</v>
      </c>
      <c r="AB749" t="s">
        <v>56</v>
      </c>
      <c r="AC749" t="s">
        <v>64</v>
      </c>
      <c r="AD749" t="s">
        <v>1644</v>
      </c>
      <c r="AE749" t="s">
        <v>143</v>
      </c>
      <c r="AF749" t="s">
        <v>204</v>
      </c>
      <c r="AG749" t="s">
        <v>144</v>
      </c>
      <c r="AH749" t="s">
        <v>435</v>
      </c>
      <c r="AI749" t="s">
        <v>70</v>
      </c>
      <c r="AJ749" t="s">
        <v>1435</v>
      </c>
      <c r="AK749" t="s">
        <v>72</v>
      </c>
      <c r="AL749" t="s">
        <v>73</v>
      </c>
      <c r="AM749" t="s">
        <v>60</v>
      </c>
      <c r="AN749" t="s">
        <v>175</v>
      </c>
      <c r="AO749" t="s">
        <v>64</v>
      </c>
      <c r="AP749" t="s">
        <v>369</v>
      </c>
      <c r="AQ749" t="s">
        <v>150</v>
      </c>
      <c r="AR749" t="s">
        <v>163</v>
      </c>
      <c r="AS749" t="s">
        <v>63</v>
      </c>
      <c r="AT749" t="s">
        <v>106</v>
      </c>
      <c r="AU749" t="s">
        <v>479</v>
      </c>
      <c r="AV749" t="s">
        <v>73</v>
      </c>
      <c r="AW749" t="s">
        <v>174</v>
      </c>
      <c r="AX749" t="s">
        <v>165</v>
      </c>
      <c r="AY749" t="s">
        <v>4330</v>
      </c>
    </row>
    <row r="750" spans="1:51" x14ac:dyDescent="0.3">
      <c r="A750" t="s">
        <v>4345</v>
      </c>
      <c r="B750" t="s">
        <v>4346</v>
      </c>
      <c r="C750" s="1" t="str">
        <f t="shared" si="125"/>
        <v>21:1177</v>
      </c>
      <c r="D750" s="1" t="str">
        <f t="shared" si="122"/>
        <v>21:0246</v>
      </c>
      <c r="E750" t="s">
        <v>4080</v>
      </c>
      <c r="F750" t="s">
        <v>4347</v>
      </c>
      <c r="H750">
        <v>76.248822200000006</v>
      </c>
      <c r="I750">
        <v>-97.631937100000002</v>
      </c>
      <c r="J750" s="1" t="str">
        <f t="shared" si="123"/>
        <v>NGR bulk stream sediment</v>
      </c>
      <c r="K750" s="1" t="str">
        <f t="shared" si="124"/>
        <v>-35+80 mesh (500 µm - 177 µm) (Bathurst Is., 1997)</v>
      </c>
      <c r="O750">
        <v>1</v>
      </c>
      <c r="P750" t="s">
        <v>89</v>
      </c>
      <c r="Q750" t="s">
        <v>56</v>
      </c>
      <c r="R750" t="s">
        <v>428</v>
      </c>
      <c r="S750" t="s">
        <v>1288</v>
      </c>
      <c r="T750" t="s">
        <v>81</v>
      </c>
      <c r="U750" t="s">
        <v>118</v>
      </c>
      <c r="V750" t="s">
        <v>118</v>
      </c>
      <c r="W750" t="s">
        <v>204</v>
      </c>
      <c r="X750" t="s">
        <v>60</v>
      </c>
      <c r="Y750" t="s">
        <v>1385</v>
      </c>
      <c r="Z750" t="s">
        <v>91</v>
      </c>
      <c r="AA750" t="s">
        <v>64</v>
      </c>
      <c r="AB750" t="s">
        <v>56</v>
      </c>
      <c r="AC750" t="s">
        <v>64</v>
      </c>
      <c r="AD750" t="s">
        <v>787</v>
      </c>
      <c r="AE750" t="s">
        <v>143</v>
      </c>
      <c r="AF750" t="s">
        <v>80</v>
      </c>
      <c r="AG750" t="s">
        <v>167</v>
      </c>
      <c r="AH750" t="s">
        <v>307</v>
      </c>
      <c r="AI750" t="s">
        <v>70</v>
      </c>
      <c r="AJ750" t="s">
        <v>1435</v>
      </c>
      <c r="AK750" t="s">
        <v>72</v>
      </c>
      <c r="AL750" t="s">
        <v>73</v>
      </c>
      <c r="AM750" t="s">
        <v>76</v>
      </c>
      <c r="AN750" t="s">
        <v>174</v>
      </c>
      <c r="AO750" t="s">
        <v>64</v>
      </c>
      <c r="AP750" t="s">
        <v>312</v>
      </c>
      <c r="AQ750" t="s">
        <v>163</v>
      </c>
      <c r="AR750" t="s">
        <v>357</v>
      </c>
      <c r="AS750" t="s">
        <v>75</v>
      </c>
      <c r="AT750" t="s">
        <v>299</v>
      </c>
      <c r="AU750" t="s">
        <v>230</v>
      </c>
      <c r="AV750" t="s">
        <v>152</v>
      </c>
      <c r="AW750" t="s">
        <v>189</v>
      </c>
      <c r="AX750" t="s">
        <v>154</v>
      </c>
      <c r="AY750" t="s">
        <v>4348</v>
      </c>
    </row>
    <row r="751" spans="1:51" x14ac:dyDescent="0.3">
      <c r="A751" t="s">
        <v>4349</v>
      </c>
      <c r="B751" t="s">
        <v>4350</v>
      </c>
      <c r="C751" s="1" t="str">
        <f t="shared" si="125"/>
        <v>21:1177</v>
      </c>
      <c r="D751" s="1" t="str">
        <f t="shared" si="122"/>
        <v>21:0246</v>
      </c>
      <c r="E751" t="s">
        <v>4085</v>
      </c>
      <c r="F751" t="s">
        <v>4351</v>
      </c>
      <c r="H751">
        <v>76.241828699999999</v>
      </c>
      <c r="I751">
        <v>-98.003792700000005</v>
      </c>
      <c r="J751" s="1" t="str">
        <f t="shared" si="123"/>
        <v>NGR bulk stream sediment</v>
      </c>
      <c r="K751" s="1" t="str">
        <f t="shared" si="124"/>
        <v>-35+80 mesh (500 µm - 177 µm) (Bathurst Is., 1997)</v>
      </c>
      <c r="O751">
        <v>1</v>
      </c>
      <c r="P751" t="s">
        <v>89</v>
      </c>
      <c r="Q751" t="s">
        <v>56</v>
      </c>
      <c r="R751" t="s">
        <v>212</v>
      </c>
      <c r="S751" t="s">
        <v>960</v>
      </c>
      <c r="T751" t="s">
        <v>327</v>
      </c>
      <c r="U751" t="s">
        <v>185</v>
      </c>
      <c r="V751" t="s">
        <v>91</v>
      </c>
      <c r="W751" t="s">
        <v>140</v>
      </c>
      <c r="X751" t="s">
        <v>64</v>
      </c>
      <c r="Y751" t="s">
        <v>771</v>
      </c>
      <c r="Z751" t="s">
        <v>91</v>
      </c>
      <c r="AA751" t="s">
        <v>64</v>
      </c>
      <c r="AB751" t="s">
        <v>56</v>
      </c>
      <c r="AC751" t="s">
        <v>60</v>
      </c>
      <c r="AD751" t="s">
        <v>366</v>
      </c>
      <c r="AE751" t="s">
        <v>143</v>
      </c>
      <c r="AF751" t="s">
        <v>57</v>
      </c>
      <c r="AG751" t="s">
        <v>230</v>
      </c>
      <c r="AH751" t="s">
        <v>126</v>
      </c>
      <c r="AI751" t="s">
        <v>70</v>
      </c>
      <c r="AJ751" t="s">
        <v>1435</v>
      </c>
      <c r="AK751" t="s">
        <v>72</v>
      </c>
      <c r="AL751" t="s">
        <v>73</v>
      </c>
      <c r="AM751" t="s">
        <v>225</v>
      </c>
      <c r="AN751" t="s">
        <v>488</v>
      </c>
      <c r="AO751" t="s">
        <v>64</v>
      </c>
      <c r="AP751" t="s">
        <v>97</v>
      </c>
      <c r="AQ751" t="s">
        <v>69</v>
      </c>
      <c r="AR751" t="s">
        <v>57</v>
      </c>
      <c r="AS751" t="s">
        <v>185</v>
      </c>
      <c r="AT751" t="s">
        <v>212</v>
      </c>
      <c r="AU751" t="s">
        <v>479</v>
      </c>
      <c r="AV751" t="s">
        <v>73</v>
      </c>
      <c r="AW751" t="s">
        <v>271</v>
      </c>
      <c r="AX751" t="s">
        <v>284</v>
      </c>
      <c r="AY751" t="s">
        <v>4352</v>
      </c>
    </row>
    <row r="752" spans="1:51" x14ac:dyDescent="0.3">
      <c r="A752" t="s">
        <v>4353</v>
      </c>
      <c r="B752" t="s">
        <v>4354</v>
      </c>
      <c r="C752" s="1" t="str">
        <f t="shared" si="125"/>
        <v>21:1177</v>
      </c>
      <c r="D752" s="1" t="str">
        <f t="shared" si="122"/>
        <v>21:0246</v>
      </c>
      <c r="E752" t="s">
        <v>4090</v>
      </c>
      <c r="F752" t="s">
        <v>4355</v>
      </c>
      <c r="H752">
        <v>76.258519699999994</v>
      </c>
      <c r="I752">
        <v>-98.017768899999993</v>
      </c>
      <c r="J752" s="1" t="str">
        <f t="shared" si="123"/>
        <v>NGR bulk stream sediment</v>
      </c>
      <c r="K752" s="1" t="str">
        <f t="shared" si="124"/>
        <v>-35+80 mesh (500 µm - 177 µm) (Bathurst Is., 1997)</v>
      </c>
      <c r="O752">
        <v>1</v>
      </c>
      <c r="P752" t="s">
        <v>89</v>
      </c>
      <c r="Q752" t="s">
        <v>56</v>
      </c>
      <c r="R752" t="s">
        <v>106</v>
      </c>
      <c r="S752" t="s">
        <v>1068</v>
      </c>
      <c r="T752" t="s">
        <v>327</v>
      </c>
      <c r="U752" t="s">
        <v>76</v>
      </c>
      <c r="V752" t="s">
        <v>271</v>
      </c>
      <c r="W752" t="s">
        <v>94</v>
      </c>
      <c r="X752" t="s">
        <v>64</v>
      </c>
      <c r="Y752" t="s">
        <v>371</v>
      </c>
      <c r="Z752" t="s">
        <v>60</v>
      </c>
      <c r="AA752" t="s">
        <v>64</v>
      </c>
      <c r="AB752" t="s">
        <v>56</v>
      </c>
      <c r="AC752" t="s">
        <v>64</v>
      </c>
      <c r="AD752" t="s">
        <v>1461</v>
      </c>
      <c r="AE752" t="s">
        <v>143</v>
      </c>
      <c r="AF752" t="s">
        <v>1442</v>
      </c>
      <c r="AG752" t="s">
        <v>778</v>
      </c>
      <c r="AH752" t="s">
        <v>271</v>
      </c>
      <c r="AI752" t="s">
        <v>70</v>
      </c>
      <c r="AJ752" t="s">
        <v>1435</v>
      </c>
      <c r="AK752" t="s">
        <v>72</v>
      </c>
      <c r="AL752" t="s">
        <v>73</v>
      </c>
      <c r="AM752" t="s">
        <v>258</v>
      </c>
      <c r="AN752" t="s">
        <v>258</v>
      </c>
      <c r="AO752" t="s">
        <v>64</v>
      </c>
      <c r="AP752" t="s">
        <v>369</v>
      </c>
      <c r="AQ752" t="s">
        <v>275</v>
      </c>
      <c r="AR752" t="s">
        <v>185</v>
      </c>
      <c r="AS752" t="s">
        <v>56</v>
      </c>
      <c r="AT752" t="s">
        <v>230</v>
      </c>
      <c r="AU752" t="s">
        <v>144</v>
      </c>
      <c r="AV752" t="s">
        <v>73</v>
      </c>
      <c r="AW752" t="s">
        <v>479</v>
      </c>
      <c r="AX752" t="s">
        <v>353</v>
      </c>
      <c r="AY752" t="s">
        <v>4356</v>
      </c>
    </row>
    <row r="753" spans="1:51" x14ac:dyDescent="0.3">
      <c r="A753" t="s">
        <v>4357</v>
      </c>
      <c r="B753" t="s">
        <v>4358</v>
      </c>
      <c r="C753" s="1" t="str">
        <f t="shared" si="125"/>
        <v>21:1177</v>
      </c>
      <c r="D753" s="1" t="str">
        <f t="shared" si="122"/>
        <v>21:0246</v>
      </c>
      <c r="E753" t="s">
        <v>4094</v>
      </c>
      <c r="F753" t="s">
        <v>4359</v>
      </c>
      <c r="H753">
        <v>76.353168699999998</v>
      </c>
      <c r="I753">
        <v>-97.7856673</v>
      </c>
      <c r="J753" s="1" t="str">
        <f t="shared" si="123"/>
        <v>NGR bulk stream sediment</v>
      </c>
      <c r="K753" s="1" t="str">
        <f t="shared" si="124"/>
        <v>-35+80 mesh (500 µm - 177 µm) (Bathurst Is., 1997)</v>
      </c>
      <c r="O753">
        <v>1</v>
      </c>
      <c r="P753" t="s">
        <v>89</v>
      </c>
      <c r="Q753" t="s">
        <v>56</v>
      </c>
      <c r="R753" t="s">
        <v>147</v>
      </c>
      <c r="S753" t="s">
        <v>1327</v>
      </c>
      <c r="T753" t="s">
        <v>189</v>
      </c>
      <c r="U753" t="s">
        <v>91</v>
      </c>
      <c r="V753" t="s">
        <v>76</v>
      </c>
      <c r="W753" t="s">
        <v>99</v>
      </c>
      <c r="X753" t="s">
        <v>64</v>
      </c>
      <c r="Y753" t="s">
        <v>929</v>
      </c>
      <c r="Z753" t="s">
        <v>60</v>
      </c>
      <c r="AA753" t="s">
        <v>64</v>
      </c>
      <c r="AB753" t="s">
        <v>56</v>
      </c>
      <c r="AC753" t="s">
        <v>64</v>
      </c>
      <c r="AD753" t="s">
        <v>1689</v>
      </c>
      <c r="AE753" t="s">
        <v>143</v>
      </c>
      <c r="AF753" t="s">
        <v>190</v>
      </c>
      <c r="AG753" t="s">
        <v>778</v>
      </c>
      <c r="AH753" t="s">
        <v>225</v>
      </c>
      <c r="AI753" t="s">
        <v>70</v>
      </c>
      <c r="AJ753" t="s">
        <v>1435</v>
      </c>
      <c r="AK753" t="s">
        <v>72</v>
      </c>
      <c r="AL753" t="s">
        <v>73</v>
      </c>
      <c r="AM753" t="s">
        <v>60</v>
      </c>
      <c r="AN753" t="s">
        <v>152</v>
      </c>
      <c r="AO753" t="s">
        <v>64</v>
      </c>
      <c r="AP753" t="s">
        <v>369</v>
      </c>
      <c r="AQ753" t="s">
        <v>162</v>
      </c>
      <c r="AR753" t="s">
        <v>190</v>
      </c>
      <c r="AS753" t="s">
        <v>185</v>
      </c>
      <c r="AT753" t="s">
        <v>106</v>
      </c>
      <c r="AU753" t="s">
        <v>479</v>
      </c>
      <c r="AV753" t="s">
        <v>73</v>
      </c>
      <c r="AW753" t="s">
        <v>258</v>
      </c>
      <c r="AX753" t="s">
        <v>284</v>
      </c>
      <c r="AY753" t="s">
        <v>4360</v>
      </c>
    </row>
    <row r="754" spans="1:51" x14ac:dyDescent="0.3">
      <c r="A754" t="s">
        <v>4361</v>
      </c>
      <c r="B754" t="s">
        <v>4362</v>
      </c>
      <c r="C754" s="1" t="str">
        <f t="shared" si="125"/>
        <v>21:1177</v>
      </c>
      <c r="D754" s="1" t="str">
        <f t="shared" si="122"/>
        <v>21:0246</v>
      </c>
      <c r="E754" t="s">
        <v>4100</v>
      </c>
      <c r="F754" t="s">
        <v>4363</v>
      </c>
      <c r="H754">
        <v>76.469299399999997</v>
      </c>
      <c r="I754">
        <v>-98.167271099999994</v>
      </c>
      <c r="J754" s="1" t="str">
        <f t="shared" si="123"/>
        <v>NGR bulk stream sediment</v>
      </c>
      <c r="K754" s="1" t="str">
        <f t="shared" si="124"/>
        <v>-35+80 mesh (500 µm - 177 µm) (Bathurst Is., 1997)</v>
      </c>
      <c r="O754">
        <v>1</v>
      </c>
      <c r="P754" t="s">
        <v>89</v>
      </c>
      <c r="Q754" t="s">
        <v>56</v>
      </c>
      <c r="R754" t="s">
        <v>428</v>
      </c>
      <c r="S754" t="s">
        <v>1419</v>
      </c>
      <c r="T754" t="s">
        <v>212</v>
      </c>
      <c r="U754" t="s">
        <v>76</v>
      </c>
      <c r="V754" t="s">
        <v>118</v>
      </c>
      <c r="W754" t="s">
        <v>274</v>
      </c>
      <c r="X754" t="s">
        <v>271</v>
      </c>
      <c r="Y754" t="s">
        <v>2358</v>
      </c>
      <c r="Z754" t="s">
        <v>91</v>
      </c>
      <c r="AA754" t="s">
        <v>64</v>
      </c>
      <c r="AB754" t="s">
        <v>56</v>
      </c>
      <c r="AC754" t="s">
        <v>94</v>
      </c>
      <c r="AD754" t="s">
        <v>778</v>
      </c>
      <c r="AE754" t="s">
        <v>143</v>
      </c>
      <c r="AF754" t="s">
        <v>288</v>
      </c>
      <c r="AG754" t="s">
        <v>151</v>
      </c>
      <c r="AH754" t="s">
        <v>145</v>
      </c>
      <c r="AI754" t="s">
        <v>70</v>
      </c>
      <c r="AJ754" t="s">
        <v>1435</v>
      </c>
      <c r="AK754" t="s">
        <v>72</v>
      </c>
      <c r="AL754" t="s">
        <v>73</v>
      </c>
      <c r="AM754" t="s">
        <v>125</v>
      </c>
      <c r="AN754" t="s">
        <v>130</v>
      </c>
      <c r="AO754" t="s">
        <v>64</v>
      </c>
      <c r="AP754" t="s">
        <v>202</v>
      </c>
      <c r="AQ754" t="s">
        <v>99</v>
      </c>
      <c r="AR754" t="s">
        <v>57</v>
      </c>
      <c r="AS754" t="s">
        <v>113</v>
      </c>
      <c r="AT754" t="s">
        <v>327</v>
      </c>
      <c r="AU754" t="s">
        <v>479</v>
      </c>
      <c r="AV754" t="s">
        <v>73</v>
      </c>
      <c r="AW754" t="s">
        <v>130</v>
      </c>
      <c r="AX754" t="s">
        <v>339</v>
      </c>
      <c r="AY754" t="s">
        <v>4364</v>
      </c>
    </row>
    <row r="755" spans="1:51" x14ac:dyDescent="0.3">
      <c r="A755" t="s">
        <v>4365</v>
      </c>
      <c r="B755" t="s">
        <v>4366</v>
      </c>
      <c r="C755" s="1" t="str">
        <f t="shared" si="125"/>
        <v>21:1177</v>
      </c>
      <c r="D755" s="1" t="str">
        <f t="shared" si="122"/>
        <v>21:0246</v>
      </c>
      <c r="E755" t="s">
        <v>4105</v>
      </c>
      <c r="F755" t="s">
        <v>4367</v>
      </c>
      <c r="H755">
        <v>76.473520899999997</v>
      </c>
      <c r="I755">
        <v>-97.703087199999999</v>
      </c>
      <c r="J755" s="1" t="str">
        <f t="shared" si="123"/>
        <v>NGR bulk stream sediment</v>
      </c>
      <c r="K755" s="1" t="str">
        <f t="shared" si="124"/>
        <v>-35+80 mesh (500 µm - 177 µm) (Bathurst Is., 1997)</v>
      </c>
      <c r="O755">
        <v>1</v>
      </c>
      <c r="P755" t="s">
        <v>89</v>
      </c>
      <c r="Q755" t="s">
        <v>56</v>
      </c>
      <c r="R755" t="s">
        <v>265</v>
      </c>
      <c r="S755" t="s">
        <v>350</v>
      </c>
      <c r="T755" t="s">
        <v>176</v>
      </c>
      <c r="U755" t="s">
        <v>118</v>
      </c>
      <c r="V755" t="s">
        <v>76</v>
      </c>
      <c r="W755" t="s">
        <v>357</v>
      </c>
      <c r="X755" t="s">
        <v>271</v>
      </c>
      <c r="Y755" t="s">
        <v>4368</v>
      </c>
      <c r="Z755" t="s">
        <v>60</v>
      </c>
      <c r="AA755" t="s">
        <v>64</v>
      </c>
      <c r="AB755" t="s">
        <v>56</v>
      </c>
      <c r="AC755" t="s">
        <v>76</v>
      </c>
      <c r="AD755" t="s">
        <v>583</v>
      </c>
      <c r="AE755" t="s">
        <v>143</v>
      </c>
      <c r="AF755" t="s">
        <v>274</v>
      </c>
      <c r="AG755" t="s">
        <v>81</v>
      </c>
      <c r="AH755" t="s">
        <v>173</v>
      </c>
      <c r="AI755" t="s">
        <v>70</v>
      </c>
      <c r="AJ755" t="s">
        <v>1435</v>
      </c>
      <c r="AK755" t="s">
        <v>72</v>
      </c>
      <c r="AL755" t="s">
        <v>73</v>
      </c>
      <c r="AM755" t="s">
        <v>173</v>
      </c>
      <c r="AN755" t="s">
        <v>151</v>
      </c>
      <c r="AO755" t="s">
        <v>64</v>
      </c>
      <c r="AP755" t="s">
        <v>438</v>
      </c>
      <c r="AQ755" t="s">
        <v>163</v>
      </c>
      <c r="AR755" t="s">
        <v>274</v>
      </c>
      <c r="AS755" t="s">
        <v>150</v>
      </c>
      <c r="AT755" t="s">
        <v>176</v>
      </c>
      <c r="AU755" t="s">
        <v>152</v>
      </c>
      <c r="AV755" t="s">
        <v>73</v>
      </c>
      <c r="AW755" t="s">
        <v>488</v>
      </c>
      <c r="AX755" t="s">
        <v>566</v>
      </c>
      <c r="AY755" t="s">
        <v>4369</v>
      </c>
    </row>
    <row r="756" spans="1:51" x14ac:dyDescent="0.3">
      <c r="A756" t="s">
        <v>4370</v>
      </c>
      <c r="B756" t="s">
        <v>4371</v>
      </c>
      <c r="C756" s="1" t="str">
        <f t="shared" si="125"/>
        <v>21:1177</v>
      </c>
      <c r="D756" s="1" t="str">
        <f t="shared" si="122"/>
        <v>21:0246</v>
      </c>
      <c r="E756" t="s">
        <v>4112</v>
      </c>
      <c r="F756" t="s">
        <v>4372</v>
      </c>
      <c r="H756">
        <v>76.414611699999995</v>
      </c>
      <c r="I756">
        <v>-97.685831399999998</v>
      </c>
      <c r="J756" s="1" t="str">
        <f t="shared" si="123"/>
        <v>NGR bulk stream sediment</v>
      </c>
      <c r="K756" s="1" t="str">
        <f t="shared" si="124"/>
        <v>-35+80 mesh (500 µm - 177 µm) (Bathurst Is., 1997)</v>
      </c>
      <c r="O756">
        <v>1</v>
      </c>
      <c r="P756" t="s">
        <v>89</v>
      </c>
      <c r="Q756" t="s">
        <v>56</v>
      </c>
      <c r="R756" t="s">
        <v>76</v>
      </c>
      <c r="S756" t="s">
        <v>1908</v>
      </c>
      <c r="T756" t="s">
        <v>189</v>
      </c>
      <c r="U756" t="s">
        <v>91</v>
      </c>
      <c r="V756" t="s">
        <v>76</v>
      </c>
      <c r="W756" t="s">
        <v>69</v>
      </c>
      <c r="X756" t="s">
        <v>64</v>
      </c>
      <c r="Y756" t="s">
        <v>1013</v>
      </c>
      <c r="Z756" t="s">
        <v>60</v>
      </c>
      <c r="AA756" t="s">
        <v>64</v>
      </c>
      <c r="AB756" t="s">
        <v>56</v>
      </c>
      <c r="AC756" t="s">
        <v>64</v>
      </c>
      <c r="AD756" t="s">
        <v>1689</v>
      </c>
      <c r="AE756" t="s">
        <v>143</v>
      </c>
      <c r="AF756" t="s">
        <v>140</v>
      </c>
      <c r="AG756" t="s">
        <v>175</v>
      </c>
      <c r="AH756" t="s">
        <v>125</v>
      </c>
      <c r="AI756" t="s">
        <v>70</v>
      </c>
      <c r="AJ756" t="s">
        <v>1435</v>
      </c>
      <c r="AK756" t="s">
        <v>72</v>
      </c>
      <c r="AL756" t="s">
        <v>73</v>
      </c>
      <c r="AM756" t="s">
        <v>358</v>
      </c>
      <c r="AN756" t="s">
        <v>73</v>
      </c>
      <c r="AO756" t="s">
        <v>64</v>
      </c>
      <c r="AP756" t="s">
        <v>369</v>
      </c>
      <c r="AQ756" t="s">
        <v>99</v>
      </c>
      <c r="AR756" t="s">
        <v>105</v>
      </c>
      <c r="AS756" t="s">
        <v>99</v>
      </c>
      <c r="AT756" t="s">
        <v>327</v>
      </c>
      <c r="AU756" t="s">
        <v>175</v>
      </c>
      <c r="AV756" t="s">
        <v>73</v>
      </c>
      <c r="AW756" t="s">
        <v>81</v>
      </c>
      <c r="AX756" t="s">
        <v>284</v>
      </c>
      <c r="AY756" t="s">
        <v>4373</v>
      </c>
    </row>
    <row r="757" spans="1:51" x14ac:dyDescent="0.3">
      <c r="A757" t="s">
        <v>4374</v>
      </c>
      <c r="B757" t="s">
        <v>4375</v>
      </c>
      <c r="C757" s="1" t="str">
        <f t="shared" si="125"/>
        <v>21:1177</v>
      </c>
      <c r="D757" s="1" t="str">
        <f t="shared" si="122"/>
        <v>21:0246</v>
      </c>
      <c r="E757" t="s">
        <v>4118</v>
      </c>
      <c r="F757" t="s">
        <v>4376</v>
      </c>
      <c r="H757">
        <v>76.057912000000002</v>
      </c>
      <c r="I757">
        <v>-97.802591300000003</v>
      </c>
      <c r="J757" s="1" t="str">
        <f t="shared" si="123"/>
        <v>NGR bulk stream sediment</v>
      </c>
      <c r="K757" s="1" t="str">
        <f t="shared" si="124"/>
        <v>-35+80 mesh (500 µm - 177 µm) (Bathurst Is., 1997)</v>
      </c>
      <c r="O757">
        <v>1</v>
      </c>
      <c r="P757" t="s">
        <v>118</v>
      </c>
      <c r="Q757" t="s">
        <v>56</v>
      </c>
      <c r="R757" t="s">
        <v>435</v>
      </c>
      <c r="S757" t="s">
        <v>1356</v>
      </c>
      <c r="T757" t="s">
        <v>73</v>
      </c>
      <c r="U757" t="s">
        <v>94</v>
      </c>
      <c r="V757" t="s">
        <v>91</v>
      </c>
      <c r="W757" t="s">
        <v>140</v>
      </c>
      <c r="X757" t="s">
        <v>64</v>
      </c>
      <c r="Y757" t="s">
        <v>271</v>
      </c>
      <c r="Z757" t="s">
        <v>60</v>
      </c>
      <c r="AA757" t="s">
        <v>64</v>
      </c>
      <c r="AB757" t="s">
        <v>56</v>
      </c>
      <c r="AC757" t="s">
        <v>64</v>
      </c>
      <c r="AD757" t="s">
        <v>1644</v>
      </c>
      <c r="AE757" t="s">
        <v>143</v>
      </c>
      <c r="AF757" t="s">
        <v>1442</v>
      </c>
      <c r="AG757" t="s">
        <v>130</v>
      </c>
      <c r="AH757" t="s">
        <v>60</v>
      </c>
      <c r="AI757" t="s">
        <v>70</v>
      </c>
      <c r="AJ757" t="s">
        <v>1435</v>
      </c>
      <c r="AK757" t="s">
        <v>72</v>
      </c>
      <c r="AL757" t="s">
        <v>73</v>
      </c>
      <c r="AM757" t="s">
        <v>81</v>
      </c>
      <c r="AN757" t="s">
        <v>271</v>
      </c>
      <c r="AO757" t="s">
        <v>64</v>
      </c>
      <c r="AP757" t="s">
        <v>223</v>
      </c>
      <c r="AQ757" t="s">
        <v>555</v>
      </c>
      <c r="AR757" t="s">
        <v>75</v>
      </c>
      <c r="AS757" t="s">
        <v>56</v>
      </c>
      <c r="AT757" t="s">
        <v>271</v>
      </c>
      <c r="AU757" t="s">
        <v>167</v>
      </c>
      <c r="AV757" t="s">
        <v>73</v>
      </c>
      <c r="AW757" t="s">
        <v>230</v>
      </c>
      <c r="AX757" t="s">
        <v>583</v>
      </c>
      <c r="AY757" t="s">
        <v>4377</v>
      </c>
    </row>
    <row r="758" spans="1:51" x14ac:dyDescent="0.3">
      <c r="A758" t="s">
        <v>4378</v>
      </c>
      <c r="B758" t="s">
        <v>4379</v>
      </c>
      <c r="C758" s="1" t="str">
        <f t="shared" si="125"/>
        <v>21:1177</v>
      </c>
      <c r="D758" s="1" t="str">
        <f>HYPERLINK("http://geochem.nrcan.gc.ca/cdogs/content/svy/svy_e.htm", "")</f>
        <v/>
      </c>
      <c r="G758" s="1" t="str">
        <f>HYPERLINK("http://geochem.nrcan.gc.ca/cdogs/content/cr_/cr_00262_e.htm", "262")</f>
        <v>262</v>
      </c>
      <c r="J758" t="s">
        <v>1529</v>
      </c>
      <c r="K758" t="s">
        <v>1530</v>
      </c>
      <c r="O758">
        <v>8</v>
      </c>
      <c r="P758" t="s">
        <v>91</v>
      </c>
      <c r="Q758" t="s">
        <v>56</v>
      </c>
      <c r="R758" t="s">
        <v>273</v>
      </c>
      <c r="S758" t="s">
        <v>738</v>
      </c>
      <c r="T758" t="s">
        <v>73</v>
      </c>
      <c r="U758" t="s">
        <v>91</v>
      </c>
      <c r="V758" t="s">
        <v>351</v>
      </c>
      <c r="W758" t="s">
        <v>564</v>
      </c>
      <c r="X758" t="s">
        <v>118</v>
      </c>
      <c r="Y758" t="s">
        <v>3068</v>
      </c>
      <c r="Z758" t="s">
        <v>76</v>
      </c>
      <c r="AA758" t="s">
        <v>64</v>
      </c>
      <c r="AB758" t="s">
        <v>56</v>
      </c>
      <c r="AC758" t="s">
        <v>60</v>
      </c>
      <c r="AD758" t="s">
        <v>130</v>
      </c>
      <c r="AE758" t="s">
        <v>960</v>
      </c>
      <c r="AF758" t="s">
        <v>436</v>
      </c>
      <c r="AG758" t="s">
        <v>123</v>
      </c>
      <c r="AH758" t="s">
        <v>171</v>
      </c>
      <c r="AI758" t="s">
        <v>70</v>
      </c>
      <c r="AJ758" t="s">
        <v>1025</v>
      </c>
      <c r="AK758" t="s">
        <v>72</v>
      </c>
      <c r="AL758" t="s">
        <v>106</v>
      </c>
      <c r="AM758" t="s">
        <v>69</v>
      </c>
      <c r="AN758" t="s">
        <v>126</v>
      </c>
      <c r="AO758" t="s">
        <v>64</v>
      </c>
      <c r="AP758" t="s">
        <v>415</v>
      </c>
      <c r="AQ758" t="s">
        <v>607</v>
      </c>
      <c r="AR758" t="s">
        <v>298</v>
      </c>
      <c r="AS758" t="s">
        <v>80</v>
      </c>
      <c r="AT758" t="s">
        <v>354</v>
      </c>
      <c r="AU758" t="s">
        <v>258</v>
      </c>
      <c r="AV758" t="s">
        <v>106</v>
      </c>
      <c r="AW758" t="s">
        <v>485</v>
      </c>
      <c r="AX758" t="s">
        <v>582</v>
      </c>
      <c r="AY758" t="s">
        <v>2743</v>
      </c>
    </row>
    <row r="759" spans="1:51" x14ac:dyDescent="0.3">
      <c r="A759" t="s">
        <v>4380</v>
      </c>
      <c r="B759" t="s">
        <v>4381</v>
      </c>
      <c r="C759" s="1" t="str">
        <f t="shared" si="125"/>
        <v>21:1177</v>
      </c>
      <c r="D759" s="1" t="str">
        <f t="shared" ref="D759:D778" si="126">HYPERLINK("http://geochem.nrcan.gc.ca/cdogs/content/svy/svy210246_e.htm", "21:0246")</f>
        <v>21:0246</v>
      </c>
      <c r="E759" t="s">
        <v>4126</v>
      </c>
      <c r="F759" t="s">
        <v>4382</v>
      </c>
      <c r="H759">
        <v>76.196679599999996</v>
      </c>
      <c r="I759">
        <v>-103.8610493</v>
      </c>
      <c r="J759" s="1" t="str">
        <f t="shared" ref="J759:J778" si="127">HYPERLINK("http://geochem.nrcan.gc.ca/cdogs/content/kwd/kwd020030_e.htm", "NGR bulk stream sediment")</f>
        <v>NGR bulk stream sediment</v>
      </c>
      <c r="K759" s="1" t="str">
        <f t="shared" ref="K759:K778" si="128">HYPERLINK("http://geochem.nrcan.gc.ca/cdogs/content/kwd/kwd080103_e.htm", "-35+80 mesh (500 µm - 177 µm) (Bathurst Is., 1997)")</f>
        <v>-35+80 mesh (500 µm - 177 µm) (Bathurst Is., 1997)</v>
      </c>
      <c r="O759">
        <v>1</v>
      </c>
      <c r="P759" t="s">
        <v>89</v>
      </c>
      <c r="Q759" t="s">
        <v>56</v>
      </c>
      <c r="R759" t="s">
        <v>251</v>
      </c>
      <c r="S759" t="s">
        <v>934</v>
      </c>
      <c r="T759" t="s">
        <v>73</v>
      </c>
      <c r="U759" t="s">
        <v>64</v>
      </c>
      <c r="V759" t="s">
        <v>63</v>
      </c>
      <c r="W759" t="s">
        <v>288</v>
      </c>
      <c r="X759" t="s">
        <v>64</v>
      </c>
      <c r="Y759" t="s">
        <v>647</v>
      </c>
      <c r="Z759" t="s">
        <v>91</v>
      </c>
      <c r="AA759" t="s">
        <v>64</v>
      </c>
      <c r="AB759" t="s">
        <v>56</v>
      </c>
      <c r="AC759" t="s">
        <v>64</v>
      </c>
      <c r="AD759" t="s">
        <v>1461</v>
      </c>
      <c r="AE759" t="s">
        <v>143</v>
      </c>
      <c r="AF759" t="s">
        <v>57</v>
      </c>
      <c r="AG759" t="s">
        <v>175</v>
      </c>
      <c r="AH759" t="s">
        <v>93</v>
      </c>
      <c r="AI759" t="s">
        <v>70</v>
      </c>
      <c r="AJ759" t="s">
        <v>1435</v>
      </c>
      <c r="AK759" t="s">
        <v>72</v>
      </c>
      <c r="AL759" t="s">
        <v>73</v>
      </c>
      <c r="AM759" t="s">
        <v>68</v>
      </c>
      <c r="AN759" t="s">
        <v>73</v>
      </c>
      <c r="AO759" t="s">
        <v>64</v>
      </c>
      <c r="AP759" t="s">
        <v>369</v>
      </c>
      <c r="AQ759" t="s">
        <v>163</v>
      </c>
      <c r="AR759" t="s">
        <v>80</v>
      </c>
      <c r="AS759" t="s">
        <v>69</v>
      </c>
      <c r="AT759" t="s">
        <v>299</v>
      </c>
      <c r="AU759" t="s">
        <v>152</v>
      </c>
      <c r="AV759" t="s">
        <v>73</v>
      </c>
      <c r="AW759" t="s">
        <v>488</v>
      </c>
      <c r="AX759" t="s">
        <v>584</v>
      </c>
      <c r="AY759" t="s">
        <v>4383</v>
      </c>
    </row>
    <row r="760" spans="1:51" x14ac:dyDescent="0.3">
      <c r="A760" t="s">
        <v>4384</v>
      </c>
      <c r="B760" t="s">
        <v>4385</v>
      </c>
      <c r="C760" s="1" t="str">
        <f t="shared" si="125"/>
        <v>21:1177</v>
      </c>
      <c r="D760" s="1" t="str">
        <f t="shared" si="126"/>
        <v>21:0246</v>
      </c>
      <c r="E760" t="s">
        <v>4132</v>
      </c>
      <c r="F760" t="s">
        <v>4386</v>
      </c>
      <c r="H760">
        <v>76.242321099999998</v>
      </c>
      <c r="I760">
        <v>-103.70829259999999</v>
      </c>
      <c r="J760" s="1" t="str">
        <f t="shared" si="127"/>
        <v>NGR bulk stream sediment</v>
      </c>
      <c r="K760" s="1" t="str">
        <f t="shared" si="128"/>
        <v>-35+80 mesh (500 µm - 177 µm) (Bathurst Is., 1997)</v>
      </c>
      <c r="O760">
        <v>1</v>
      </c>
      <c r="P760" t="s">
        <v>89</v>
      </c>
      <c r="Q760" t="s">
        <v>56</v>
      </c>
      <c r="R760" t="s">
        <v>151</v>
      </c>
      <c r="S760" t="s">
        <v>188</v>
      </c>
      <c r="T760" t="s">
        <v>73</v>
      </c>
      <c r="U760" t="s">
        <v>64</v>
      </c>
      <c r="V760" t="s">
        <v>91</v>
      </c>
      <c r="W760" t="s">
        <v>190</v>
      </c>
      <c r="X760" t="s">
        <v>64</v>
      </c>
      <c r="Y760" t="s">
        <v>255</v>
      </c>
      <c r="Z760" t="s">
        <v>60</v>
      </c>
      <c r="AA760" t="s">
        <v>64</v>
      </c>
      <c r="AB760" t="s">
        <v>56</v>
      </c>
      <c r="AC760" t="s">
        <v>64</v>
      </c>
      <c r="AD760" t="s">
        <v>4277</v>
      </c>
      <c r="AE760" t="s">
        <v>143</v>
      </c>
      <c r="AF760" t="s">
        <v>140</v>
      </c>
      <c r="AG760" t="s">
        <v>144</v>
      </c>
      <c r="AH760" t="s">
        <v>176</v>
      </c>
      <c r="AI760" t="s">
        <v>70</v>
      </c>
      <c r="AJ760" t="s">
        <v>1435</v>
      </c>
      <c r="AK760" t="s">
        <v>72</v>
      </c>
      <c r="AL760" t="s">
        <v>73</v>
      </c>
      <c r="AM760" t="s">
        <v>125</v>
      </c>
      <c r="AN760" t="s">
        <v>152</v>
      </c>
      <c r="AO760" t="s">
        <v>64</v>
      </c>
      <c r="AP760" t="s">
        <v>369</v>
      </c>
      <c r="AQ760" t="s">
        <v>254</v>
      </c>
      <c r="AR760" t="s">
        <v>57</v>
      </c>
      <c r="AS760" t="s">
        <v>185</v>
      </c>
      <c r="AT760" t="s">
        <v>327</v>
      </c>
      <c r="AU760" t="s">
        <v>175</v>
      </c>
      <c r="AV760" t="s">
        <v>73</v>
      </c>
      <c r="AW760" t="s">
        <v>174</v>
      </c>
      <c r="AX760" t="s">
        <v>165</v>
      </c>
      <c r="AY760" t="s">
        <v>4387</v>
      </c>
    </row>
    <row r="761" spans="1:51" x14ac:dyDescent="0.3">
      <c r="A761" t="s">
        <v>4388</v>
      </c>
      <c r="B761" t="s">
        <v>4389</v>
      </c>
      <c r="C761" s="1" t="str">
        <f t="shared" si="125"/>
        <v>21:1177</v>
      </c>
      <c r="D761" s="1" t="str">
        <f t="shared" si="126"/>
        <v>21:0246</v>
      </c>
      <c r="E761" t="s">
        <v>4138</v>
      </c>
      <c r="F761" t="s">
        <v>4390</v>
      </c>
      <c r="H761">
        <v>76.252025500000002</v>
      </c>
      <c r="I761">
        <v>-103.5644964</v>
      </c>
      <c r="J761" s="1" t="str">
        <f t="shared" si="127"/>
        <v>NGR bulk stream sediment</v>
      </c>
      <c r="K761" s="1" t="str">
        <f t="shared" si="128"/>
        <v>-35+80 mesh (500 µm - 177 µm) (Bathurst Is., 1997)</v>
      </c>
      <c r="O761">
        <v>1</v>
      </c>
      <c r="P761" t="s">
        <v>89</v>
      </c>
      <c r="Q761" t="s">
        <v>56</v>
      </c>
      <c r="R761" t="s">
        <v>189</v>
      </c>
      <c r="S761" t="s">
        <v>369</v>
      </c>
      <c r="T761" t="s">
        <v>73</v>
      </c>
      <c r="U761" t="s">
        <v>64</v>
      </c>
      <c r="V761" t="s">
        <v>76</v>
      </c>
      <c r="W761" t="s">
        <v>254</v>
      </c>
      <c r="X761" t="s">
        <v>64</v>
      </c>
      <c r="Y761" t="s">
        <v>739</v>
      </c>
      <c r="Z761" t="s">
        <v>91</v>
      </c>
      <c r="AA761" t="s">
        <v>64</v>
      </c>
      <c r="AB761" t="s">
        <v>56</v>
      </c>
      <c r="AC761" t="s">
        <v>64</v>
      </c>
      <c r="AD761" t="s">
        <v>4391</v>
      </c>
      <c r="AE761" t="s">
        <v>143</v>
      </c>
      <c r="AF761" t="s">
        <v>190</v>
      </c>
      <c r="AG761" t="s">
        <v>144</v>
      </c>
      <c r="AH761" t="s">
        <v>60</v>
      </c>
      <c r="AI761" t="s">
        <v>70</v>
      </c>
      <c r="AJ761" t="s">
        <v>1435</v>
      </c>
      <c r="AK761" t="s">
        <v>72</v>
      </c>
      <c r="AL761" t="s">
        <v>73</v>
      </c>
      <c r="AM761" t="s">
        <v>231</v>
      </c>
      <c r="AN761" t="s">
        <v>230</v>
      </c>
      <c r="AO761" t="s">
        <v>64</v>
      </c>
      <c r="AP761" t="s">
        <v>369</v>
      </c>
      <c r="AQ761" t="s">
        <v>254</v>
      </c>
      <c r="AR761" t="s">
        <v>140</v>
      </c>
      <c r="AS761" t="s">
        <v>150</v>
      </c>
      <c r="AT761" t="s">
        <v>327</v>
      </c>
      <c r="AU761" t="s">
        <v>479</v>
      </c>
      <c r="AV761" t="s">
        <v>73</v>
      </c>
      <c r="AW761" t="s">
        <v>258</v>
      </c>
      <c r="AX761" t="s">
        <v>402</v>
      </c>
      <c r="AY761" t="s">
        <v>4392</v>
      </c>
    </row>
    <row r="762" spans="1:51" x14ac:dyDescent="0.3">
      <c r="A762" t="s">
        <v>4393</v>
      </c>
      <c r="B762" t="s">
        <v>4394</v>
      </c>
      <c r="C762" s="1" t="str">
        <f t="shared" si="125"/>
        <v>21:1177</v>
      </c>
      <c r="D762" s="1" t="str">
        <f t="shared" si="126"/>
        <v>21:0246</v>
      </c>
      <c r="E762" t="s">
        <v>4143</v>
      </c>
      <c r="F762" t="s">
        <v>4395</v>
      </c>
      <c r="H762">
        <v>76.2985975</v>
      </c>
      <c r="I762">
        <v>-103.1349587</v>
      </c>
      <c r="J762" s="1" t="str">
        <f t="shared" si="127"/>
        <v>NGR bulk stream sediment</v>
      </c>
      <c r="K762" s="1" t="str">
        <f t="shared" si="128"/>
        <v>-35+80 mesh (500 µm - 177 µm) (Bathurst Is., 1997)</v>
      </c>
      <c r="O762">
        <v>1</v>
      </c>
      <c r="P762" t="s">
        <v>89</v>
      </c>
      <c r="Q762" t="s">
        <v>56</v>
      </c>
      <c r="R762" t="s">
        <v>299</v>
      </c>
      <c r="S762" t="s">
        <v>1068</v>
      </c>
      <c r="T762" t="s">
        <v>73</v>
      </c>
      <c r="U762" t="s">
        <v>64</v>
      </c>
      <c r="V762" t="s">
        <v>118</v>
      </c>
      <c r="W762" t="s">
        <v>140</v>
      </c>
      <c r="X762" t="s">
        <v>64</v>
      </c>
      <c r="Y762" t="s">
        <v>296</v>
      </c>
      <c r="Z762" t="s">
        <v>91</v>
      </c>
      <c r="AA762" t="s">
        <v>64</v>
      </c>
      <c r="AB762" t="s">
        <v>56</v>
      </c>
      <c r="AC762" t="s">
        <v>271</v>
      </c>
      <c r="AD762" t="s">
        <v>1461</v>
      </c>
      <c r="AE762" t="s">
        <v>143</v>
      </c>
      <c r="AF762" t="s">
        <v>1442</v>
      </c>
      <c r="AG762" t="s">
        <v>479</v>
      </c>
      <c r="AH762" t="s">
        <v>123</v>
      </c>
      <c r="AI762" t="s">
        <v>70</v>
      </c>
      <c r="AJ762" t="s">
        <v>1435</v>
      </c>
      <c r="AK762" t="s">
        <v>72</v>
      </c>
      <c r="AL762" t="s">
        <v>73</v>
      </c>
      <c r="AM762" t="s">
        <v>126</v>
      </c>
      <c r="AN762" t="s">
        <v>189</v>
      </c>
      <c r="AO762" t="s">
        <v>64</v>
      </c>
      <c r="AP762" t="s">
        <v>369</v>
      </c>
      <c r="AQ762" t="s">
        <v>190</v>
      </c>
      <c r="AR762" t="s">
        <v>288</v>
      </c>
      <c r="AS762" t="s">
        <v>150</v>
      </c>
      <c r="AT762" t="s">
        <v>151</v>
      </c>
      <c r="AU762" t="s">
        <v>152</v>
      </c>
      <c r="AV762" t="s">
        <v>73</v>
      </c>
      <c r="AW762" t="s">
        <v>130</v>
      </c>
      <c r="AX762" t="s">
        <v>402</v>
      </c>
      <c r="AY762" t="s">
        <v>4396</v>
      </c>
    </row>
    <row r="763" spans="1:51" x14ac:dyDescent="0.3">
      <c r="A763" t="s">
        <v>4397</v>
      </c>
      <c r="B763" t="s">
        <v>4398</v>
      </c>
      <c r="C763" s="1" t="str">
        <f t="shared" si="125"/>
        <v>21:1177</v>
      </c>
      <c r="D763" s="1" t="str">
        <f t="shared" si="126"/>
        <v>21:0246</v>
      </c>
      <c r="E763" t="s">
        <v>4148</v>
      </c>
      <c r="F763" t="s">
        <v>4399</v>
      </c>
      <c r="H763">
        <v>76.293288899999993</v>
      </c>
      <c r="I763">
        <v>-103.0718859</v>
      </c>
      <c r="J763" s="1" t="str">
        <f t="shared" si="127"/>
        <v>NGR bulk stream sediment</v>
      </c>
      <c r="K763" s="1" t="str">
        <f t="shared" si="128"/>
        <v>-35+80 mesh (500 µm - 177 µm) (Bathurst Is., 1997)</v>
      </c>
      <c r="O763">
        <v>1</v>
      </c>
      <c r="P763" t="s">
        <v>89</v>
      </c>
      <c r="Q763" t="s">
        <v>56</v>
      </c>
      <c r="R763" t="s">
        <v>106</v>
      </c>
      <c r="S763" t="s">
        <v>92</v>
      </c>
      <c r="T763" t="s">
        <v>73</v>
      </c>
      <c r="U763" t="s">
        <v>64</v>
      </c>
      <c r="V763" t="s">
        <v>91</v>
      </c>
      <c r="W763" t="s">
        <v>105</v>
      </c>
      <c r="X763" t="s">
        <v>64</v>
      </c>
      <c r="Y763" t="s">
        <v>1643</v>
      </c>
      <c r="Z763" t="s">
        <v>60</v>
      </c>
      <c r="AA763" t="s">
        <v>64</v>
      </c>
      <c r="AB763" t="s">
        <v>56</v>
      </c>
      <c r="AC763" t="s">
        <v>64</v>
      </c>
      <c r="AD763" t="s">
        <v>1461</v>
      </c>
      <c r="AE763" t="s">
        <v>143</v>
      </c>
      <c r="AF763" t="s">
        <v>1442</v>
      </c>
      <c r="AG763" t="s">
        <v>144</v>
      </c>
      <c r="AH763" t="s">
        <v>435</v>
      </c>
      <c r="AI763" t="s">
        <v>70</v>
      </c>
      <c r="AJ763" t="s">
        <v>1435</v>
      </c>
      <c r="AK763" t="s">
        <v>72</v>
      </c>
      <c r="AL763" t="s">
        <v>73</v>
      </c>
      <c r="AM763" t="s">
        <v>435</v>
      </c>
      <c r="AN763" t="s">
        <v>271</v>
      </c>
      <c r="AO763" t="s">
        <v>64</v>
      </c>
      <c r="AP763" t="s">
        <v>369</v>
      </c>
      <c r="AQ763" t="s">
        <v>149</v>
      </c>
      <c r="AR763" t="s">
        <v>103</v>
      </c>
      <c r="AS763" t="s">
        <v>185</v>
      </c>
      <c r="AT763" t="s">
        <v>176</v>
      </c>
      <c r="AU763" t="s">
        <v>175</v>
      </c>
      <c r="AV763" t="s">
        <v>73</v>
      </c>
      <c r="AW763" t="s">
        <v>130</v>
      </c>
      <c r="AX763" t="s">
        <v>339</v>
      </c>
      <c r="AY763" t="s">
        <v>4400</v>
      </c>
    </row>
    <row r="764" spans="1:51" x14ac:dyDescent="0.3">
      <c r="A764" t="s">
        <v>4401</v>
      </c>
      <c r="B764" t="s">
        <v>4402</v>
      </c>
      <c r="C764" s="1" t="str">
        <f t="shared" si="125"/>
        <v>21:1177</v>
      </c>
      <c r="D764" s="1" t="str">
        <f t="shared" si="126"/>
        <v>21:0246</v>
      </c>
      <c r="E764" t="s">
        <v>4154</v>
      </c>
      <c r="F764" t="s">
        <v>4403</v>
      </c>
      <c r="H764">
        <v>76.237449299999994</v>
      </c>
      <c r="I764">
        <v>-102.6620783</v>
      </c>
      <c r="J764" s="1" t="str">
        <f t="shared" si="127"/>
        <v>NGR bulk stream sediment</v>
      </c>
      <c r="K764" s="1" t="str">
        <f t="shared" si="128"/>
        <v>-35+80 mesh (500 µm - 177 µm) (Bathurst Is., 1997)</v>
      </c>
      <c r="O764">
        <v>1</v>
      </c>
      <c r="P764" t="s">
        <v>89</v>
      </c>
      <c r="Q764" t="s">
        <v>56</v>
      </c>
      <c r="R764" t="s">
        <v>488</v>
      </c>
      <c r="S764" t="s">
        <v>244</v>
      </c>
      <c r="T764" t="s">
        <v>258</v>
      </c>
      <c r="U764" t="s">
        <v>64</v>
      </c>
      <c r="V764" t="s">
        <v>60</v>
      </c>
      <c r="W764" t="s">
        <v>254</v>
      </c>
      <c r="X764" t="s">
        <v>64</v>
      </c>
      <c r="Y764" t="s">
        <v>466</v>
      </c>
      <c r="Z764" t="s">
        <v>60</v>
      </c>
      <c r="AA764" t="s">
        <v>64</v>
      </c>
      <c r="AB764" t="s">
        <v>56</v>
      </c>
      <c r="AC764" t="s">
        <v>60</v>
      </c>
      <c r="AD764" t="s">
        <v>1461</v>
      </c>
      <c r="AE764" t="s">
        <v>143</v>
      </c>
      <c r="AF764" t="s">
        <v>1442</v>
      </c>
      <c r="AG764" t="s">
        <v>778</v>
      </c>
      <c r="AH764" t="s">
        <v>60</v>
      </c>
      <c r="AI764" t="s">
        <v>70</v>
      </c>
      <c r="AJ764" t="s">
        <v>1435</v>
      </c>
      <c r="AK764" t="s">
        <v>72</v>
      </c>
      <c r="AL764" t="s">
        <v>73</v>
      </c>
      <c r="AM764" t="s">
        <v>125</v>
      </c>
      <c r="AN764" t="s">
        <v>73</v>
      </c>
      <c r="AO764" t="s">
        <v>64</v>
      </c>
      <c r="AP764" t="s">
        <v>369</v>
      </c>
      <c r="AQ764" t="s">
        <v>254</v>
      </c>
      <c r="AR764" t="s">
        <v>55</v>
      </c>
      <c r="AS764" t="s">
        <v>185</v>
      </c>
      <c r="AT764" t="s">
        <v>106</v>
      </c>
      <c r="AU764" t="s">
        <v>167</v>
      </c>
      <c r="AV764" t="s">
        <v>73</v>
      </c>
      <c r="AW764" t="s">
        <v>174</v>
      </c>
      <c r="AX764" t="s">
        <v>165</v>
      </c>
      <c r="AY764" t="s">
        <v>4404</v>
      </c>
    </row>
    <row r="765" spans="1:51" x14ac:dyDescent="0.3">
      <c r="A765" t="s">
        <v>4405</v>
      </c>
      <c r="B765" t="s">
        <v>4406</v>
      </c>
      <c r="C765" s="1" t="str">
        <f t="shared" si="125"/>
        <v>21:1177</v>
      </c>
      <c r="D765" s="1" t="str">
        <f t="shared" si="126"/>
        <v>21:0246</v>
      </c>
      <c r="E765" t="s">
        <v>4159</v>
      </c>
      <c r="F765" t="s">
        <v>4407</v>
      </c>
      <c r="H765">
        <v>76.188564499999998</v>
      </c>
      <c r="I765">
        <v>-102.70713689999999</v>
      </c>
      <c r="J765" s="1" t="str">
        <f t="shared" si="127"/>
        <v>NGR bulk stream sediment</v>
      </c>
      <c r="K765" s="1" t="str">
        <f t="shared" si="128"/>
        <v>-35+80 mesh (500 µm - 177 µm) (Bathurst Is., 1997)</v>
      </c>
      <c r="O765">
        <v>1</v>
      </c>
      <c r="P765" t="s">
        <v>91</v>
      </c>
      <c r="Q765" t="s">
        <v>56</v>
      </c>
      <c r="R765" t="s">
        <v>251</v>
      </c>
      <c r="S765" t="s">
        <v>934</v>
      </c>
      <c r="T765" t="s">
        <v>73</v>
      </c>
      <c r="U765" t="s">
        <v>64</v>
      </c>
      <c r="V765" t="s">
        <v>118</v>
      </c>
      <c r="W765" t="s">
        <v>80</v>
      </c>
      <c r="X765" t="s">
        <v>64</v>
      </c>
      <c r="Y765" t="s">
        <v>1957</v>
      </c>
      <c r="Z765" t="s">
        <v>60</v>
      </c>
      <c r="AA765" t="s">
        <v>64</v>
      </c>
      <c r="AB765" t="s">
        <v>56</v>
      </c>
      <c r="AC765" t="s">
        <v>64</v>
      </c>
      <c r="AD765" t="s">
        <v>1689</v>
      </c>
      <c r="AE765" t="s">
        <v>143</v>
      </c>
      <c r="AF765" t="s">
        <v>336</v>
      </c>
      <c r="AG765" t="s">
        <v>479</v>
      </c>
      <c r="AH765" t="s">
        <v>251</v>
      </c>
      <c r="AI765" t="s">
        <v>70</v>
      </c>
      <c r="AJ765" t="s">
        <v>1435</v>
      </c>
      <c r="AK765" t="s">
        <v>72</v>
      </c>
      <c r="AL765" t="s">
        <v>174</v>
      </c>
      <c r="AM765" t="s">
        <v>147</v>
      </c>
      <c r="AN765" t="s">
        <v>73</v>
      </c>
      <c r="AO765" t="s">
        <v>64</v>
      </c>
      <c r="AP765" t="s">
        <v>369</v>
      </c>
      <c r="AQ765" t="s">
        <v>190</v>
      </c>
      <c r="AR765" t="s">
        <v>80</v>
      </c>
      <c r="AS765" t="s">
        <v>190</v>
      </c>
      <c r="AT765" t="s">
        <v>125</v>
      </c>
      <c r="AU765" t="s">
        <v>230</v>
      </c>
      <c r="AV765" t="s">
        <v>73</v>
      </c>
      <c r="AW765" t="s">
        <v>106</v>
      </c>
      <c r="AX765" t="s">
        <v>144</v>
      </c>
      <c r="AY765" t="s">
        <v>4408</v>
      </c>
    </row>
    <row r="766" spans="1:51" x14ac:dyDescent="0.3">
      <c r="A766" t="s">
        <v>4409</v>
      </c>
      <c r="B766" t="s">
        <v>4410</v>
      </c>
      <c r="C766" s="1" t="str">
        <f t="shared" si="125"/>
        <v>21:1177</v>
      </c>
      <c r="D766" s="1" t="str">
        <f t="shared" si="126"/>
        <v>21:0246</v>
      </c>
      <c r="E766" t="s">
        <v>4164</v>
      </c>
      <c r="F766" t="s">
        <v>4411</v>
      </c>
      <c r="H766">
        <v>76.1093738</v>
      </c>
      <c r="I766">
        <v>-102.8677612</v>
      </c>
      <c r="J766" s="1" t="str">
        <f t="shared" si="127"/>
        <v>NGR bulk stream sediment</v>
      </c>
      <c r="K766" s="1" t="str">
        <f t="shared" si="128"/>
        <v>-35+80 mesh (500 µm - 177 µm) (Bathurst Is., 1997)</v>
      </c>
      <c r="O766">
        <v>1</v>
      </c>
      <c r="P766" t="s">
        <v>89</v>
      </c>
      <c r="Q766" t="s">
        <v>56</v>
      </c>
      <c r="R766" t="s">
        <v>147</v>
      </c>
      <c r="S766" t="s">
        <v>1109</v>
      </c>
      <c r="T766" t="s">
        <v>73</v>
      </c>
      <c r="U766" t="s">
        <v>64</v>
      </c>
      <c r="V766" t="s">
        <v>118</v>
      </c>
      <c r="W766" t="s">
        <v>193</v>
      </c>
      <c r="X766" t="s">
        <v>64</v>
      </c>
      <c r="Y766" t="s">
        <v>253</v>
      </c>
      <c r="Z766" t="s">
        <v>60</v>
      </c>
      <c r="AA766" t="s">
        <v>64</v>
      </c>
      <c r="AB766" t="s">
        <v>56</v>
      </c>
      <c r="AC766" t="s">
        <v>64</v>
      </c>
      <c r="AD766" t="s">
        <v>1644</v>
      </c>
      <c r="AE766" t="s">
        <v>122</v>
      </c>
      <c r="AF766" t="s">
        <v>103</v>
      </c>
      <c r="AG766" t="s">
        <v>167</v>
      </c>
      <c r="AH766" t="s">
        <v>256</v>
      </c>
      <c r="AI766" t="s">
        <v>70</v>
      </c>
      <c r="AJ766" t="s">
        <v>1435</v>
      </c>
      <c r="AK766" t="s">
        <v>72</v>
      </c>
      <c r="AL766" t="s">
        <v>73</v>
      </c>
      <c r="AM766" t="s">
        <v>147</v>
      </c>
      <c r="AN766" t="s">
        <v>106</v>
      </c>
      <c r="AO766" t="s">
        <v>64</v>
      </c>
      <c r="AP766" t="s">
        <v>369</v>
      </c>
      <c r="AQ766" t="s">
        <v>163</v>
      </c>
      <c r="AR766" t="s">
        <v>288</v>
      </c>
      <c r="AS766" t="s">
        <v>190</v>
      </c>
      <c r="AT766" t="s">
        <v>176</v>
      </c>
      <c r="AU766" t="s">
        <v>230</v>
      </c>
      <c r="AV766" t="s">
        <v>73</v>
      </c>
      <c r="AW766" t="s">
        <v>81</v>
      </c>
      <c r="AX766" t="s">
        <v>402</v>
      </c>
      <c r="AY766" t="s">
        <v>4412</v>
      </c>
    </row>
    <row r="767" spans="1:51" x14ac:dyDescent="0.3">
      <c r="A767" t="s">
        <v>4413</v>
      </c>
      <c r="B767" t="s">
        <v>4414</v>
      </c>
      <c r="C767" s="1" t="str">
        <f t="shared" si="125"/>
        <v>21:1177</v>
      </c>
      <c r="D767" s="1" t="str">
        <f t="shared" si="126"/>
        <v>21:0246</v>
      </c>
      <c r="E767" t="s">
        <v>4171</v>
      </c>
      <c r="F767" t="s">
        <v>4415</v>
      </c>
      <c r="H767">
        <v>76.092053500000006</v>
      </c>
      <c r="I767">
        <v>-103.11309369999999</v>
      </c>
      <c r="J767" s="1" t="str">
        <f t="shared" si="127"/>
        <v>NGR bulk stream sediment</v>
      </c>
      <c r="K767" s="1" t="str">
        <f t="shared" si="128"/>
        <v>-35+80 mesh (500 µm - 177 µm) (Bathurst Is., 1997)</v>
      </c>
      <c r="O767">
        <v>1</v>
      </c>
      <c r="P767" t="s">
        <v>89</v>
      </c>
      <c r="Q767" t="s">
        <v>56</v>
      </c>
      <c r="R767" t="s">
        <v>168</v>
      </c>
      <c r="S767" t="s">
        <v>1184</v>
      </c>
      <c r="T767" t="s">
        <v>73</v>
      </c>
      <c r="U767" t="s">
        <v>64</v>
      </c>
      <c r="V767" t="s">
        <v>63</v>
      </c>
      <c r="W767" t="s">
        <v>356</v>
      </c>
      <c r="X767" t="s">
        <v>64</v>
      </c>
      <c r="Y767" t="s">
        <v>4416</v>
      </c>
      <c r="Z767" t="s">
        <v>60</v>
      </c>
      <c r="AA767" t="s">
        <v>64</v>
      </c>
      <c r="AB767" t="s">
        <v>56</v>
      </c>
      <c r="AC767" t="s">
        <v>64</v>
      </c>
      <c r="AD767" t="s">
        <v>1644</v>
      </c>
      <c r="AE767" t="s">
        <v>143</v>
      </c>
      <c r="AF767" t="s">
        <v>311</v>
      </c>
      <c r="AG767" t="s">
        <v>230</v>
      </c>
      <c r="AH767" t="s">
        <v>100</v>
      </c>
      <c r="AI767" t="s">
        <v>70</v>
      </c>
      <c r="AJ767" t="s">
        <v>1435</v>
      </c>
      <c r="AK767" t="s">
        <v>72</v>
      </c>
      <c r="AL767" t="s">
        <v>73</v>
      </c>
      <c r="AM767" t="s">
        <v>93</v>
      </c>
      <c r="AN767" t="s">
        <v>73</v>
      </c>
      <c r="AO767" t="s">
        <v>64</v>
      </c>
      <c r="AP767" t="s">
        <v>342</v>
      </c>
      <c r="AQ767" t="s">
        <v>55</v>
      </c>
      <c r="AR767" t="s">
        <v>204</v>
      </c>
      <c r="AS767" t="s">
        <v>254</v>
      </c>
      <c r="AT767" t="s">
        <v>358</v>
      </c>
      <c r="AU767" t="s">
        <v>258</v>
      </c>
      <c r="AV767" t="s">
        <v>175</v>
      </c>
      <c r="AW767" t="s">
        <v>106</v>
      </c>
      <c r="AX767" t="s">
        <v>322</v>
      </c>
      <c r="AY767" t="s">
        <v>4417</v>
      </c>
    </row>
    <row r="768" spans="1:51" x14ac:dyDescent="0.3">
      <c r="A768" t="s">
        <v>4418</v>
      </c>
      <c r="B768" t="s">
        <v>4419</v>
      </c>
      <c r="C768" s="1" t="str">
        <f t="shared" si="125"/>
        <v>21:1177</v>
      </c>
      <c r="D768" s="1" t="str">
        <f t="shared" si="126"/>
        <v>21:0246</v>
      </c>
      <c r="E768" t="s">
        <v>4178</v>
      </c>
      <c r="F768" t="s">
        <v>4420</v>
      </c>
      <c r="H768">
        <v>76.083944799999998</v>
      </c>
      <c r="I768">
        <v>-103.938914</v>
      </c>
      <c r="J768" s="1" t="str">
        <f t="shared" si="127"/>
        <v>NGR bulk stream sediment</v>
      </c>
      <c r="K768" s="1" t="str">
        <f t="shared" si="128"/>
        <v>-35+80 mesh (500 µm - 177 µm) (Bathurst Is., 1997)</v>
      </c>
      <c r="O768">
        <v>1</v>
      </c>
      <c r="P768" t="s">
        <v>91</v>
      </c>
      <c r="Q768" t="s">
        <v>56</v>
      </c>
      <c r="R768" t="s">
        <v>212</v>
      </c>
      <c r="S768" t="s">
        <v>206</v>
      </c>
      <c r="T768" t="s">
        <v>73</v>
      </c>
      <c r="U768" t="s">
        <v>64</v>
      </c>
      <c r="V768" t="s">
        <v>76</v>
      </c>
      <c r="W768" t="s">
        <v>160</v>
      </c>
      <c r="X768" t="s">
        <v>64</v>
      </c>
      <c r="Y768" t="s">
        <v>488</v>
      </c>
      <c r="Z768" t="s">
        <v>60</v>
      </c>
      <c r="AA768" t="s">
        <v>64</v>
      </c>
      <c r="AB768" t="s">
        <v>56</v>
      </c>
      <c r="AC768" t="s">
        <v>64</v>
      </c>
      <c r="AD768" t="s">
        <v>1461</v>
      </c>
      <c r="AE768" t="s">
        <v>114</v>
      </c>
      <c r="AF768" t="s">
        <v>57</v>
      </c>
      <c r="AG768" t="s">
        <v>144</v>
      </c>
      <c r="AH768" t="s">
        <v>299</v>
      </c>
      <c r="AI768" t="s">
        <v>70</v>
      </c>
      <c r="AJ768" t="s">
        <v>1435</v>
      </c>
      <c r="AK768" t="s">
        <v>72</v>
      </c>
      <c r="AL768" t="s">
        <v>73</v>
      </c>
      <c r="AM768" t="s">
        <v>358</v>
      </c>
      <c r="AN768" t="s">
        <v>174</v>
      </c>
      <c r="AO768" t="s">
        <v>64</v>
      </c>
      <c r="AP768" t="s">
        <v>369</v>
      </c>
      <c r="AQ768" t="s">
        <v>149</v>
      </c>
      <c r="AR768" t="s">
        <v>160</v>
      </c>
      <c r="AS768" t="s">
        <v>69</v>
      </c>
      <c r="AT768" t="s">
        <v>327</v>
      </c>
      <c r="AU768" t="s">
        <v>175</v>
      </c>
      <c r="AV768" t="s">
        <v>73</v>
      </c>
      <c r="AW768" t="s">
        <v>130</v>
      </c>
      <c r="AX768" t="s">
        <v>339</v>
      </c>
      <c r="AY768" t="s">
        <v>4421</v>
      </c>
    </row>
    <row r="769" spans="1:51" x14ac:dyDescent="0.3">
      <c r="A769" t="s">
        <v>4422</v>
      </c>
      <c r="B769" t="s">
        <v>4423</v>
      </c>
      <c r="C769" s="1" t="str">
        <f t="shared" ref="C769:C800" si="129">HYPERLINK("http://geochem.nrcan.gc.ca/cdogs/content/bdl/bdl211177_e.htm", "21:1177")</f>
        <v>21:1177</v>
      </c>
      <c r="D769" s="1" t="str">
        <f t="shared" si="126"/>
        <v>21:0246</v>
      </c>
      <c r="E769" t="s">
        <v>4184</v>
      </c>
      <c r="F769" t="s">
        <v>4424</v>
      </c>
      <c r="H769">
        <v>76.088277500000004</v>
      </c>
      <c r="I769">
        <v>-103.502568</v>
      </c>
      <c r="J769" s="1" t="str">
        <f t="shared" si="127"/>
        <v>NGR bulk stream sediment</v>
      </c>
      <c r="K769" s="1" t="str">
        <f t="shared" si="128"/>
        <v>-35+80 mesh (500 µm - 177 µm) (Bathurst Is., 1997)</v>
      </c>
      <c r="O769">
        <v>1</v>
      </c>
      <c r="P769" t="s">
        <v>89</v>
      </c>
      <c r="Q769" t="s">
        <v>56</v>
      </c>
      <c r="R769" t="s">
        <v>231</v>
      </c>
      <c r="S769" t="s">
        <v>343</v>
      </c>
      <c r="T769" t="s">
        <v>73</v>
      </c>
      <c r="U769" t="s">
        <v>64</v>
      </c>
      <c r="V769" t="s">
        <v>76</v>
      </c>
      <c r="W769" t="s">
        <v>124</v>
      </c>
      <c r="X769" t="s">
        <v>64</v>
      </c>
      <c r="Y769" t="s">
        <v>141</v>
      </c>
      <c r="Z769" t="s">
        <v>60</v>
      </c>
      <c r="AA769" t="s">
        <v>64</v>
      </c>
      <c r="AB769" t="s">
        <v>56</v>
      </c>
      <c r="AC769" t="s">
        <v>64</v>
      </c>
      <c r="AD769" t="s">
        <v>1689</v>
      </c>
      <c r="AE769" t="s">
        <v>143</v>
      </c>
      <c r="AF769" t="s">
        <v>163</v>
      </c>
      <c r="AG769" t="s">
        <v>167</v>
      </c>
      <c r="AH769" t="s">
        <v>126</v>
      </c>
      <c r="AI769" t="s">
        <v>70</v>
      </c>
      <c r="AJ769" t="s">
        <v>1435</v>
      </c>
      <c r="AK769" t="s">
        <v>72</v>
      </c>
      <c r="AL769" t="s">
        <v>73</v>
      </c>
      <c r="AM769" t="s">
        <v>91</v>
      </c>
      <c r="AN769" t="s">
        <v>258</v>
      </c>
      <c r="AO769" t="s">
        <v>64</v>
      </c>
      <c r="AP769" t="s">
        <v>369</v>
      </c>
      <c r="AQ769" t="s">
        <v>69</v>
      </c>
      <c r="AR769" t="s">
        <v>160</v>
      </c>
      <c r="AS769" t="s">
        <v>150</v>
      </c>
      <c r="AT769" t="s">
        <v>580</v>
      </c>
      <c r="AU769" t="s">
        <v>152</v>
      </c>
      <c r="AV769" t="s">
        <v>73</v>
      </c>
      <c r="AW769" t="s">
        <v>130</v>
      </c>
      <c r="AX769" t="s">
        <v>284</v>
      </c>
      <c r="AY769" t="s">
        <v>4425</v>
      </c>
    </row>
    <row r="770" spans="1:51" x14ac:dyDescent="0.3">
      <c r="A770" t="s">
        <v>4426</v>
      </c>
      <c r="B770" t="s">
        <v>4427</v>
      </c>
      <c r="C770" s="1" t="str">
        <f t="shared" si="129"/>
        <v>21:1177</v>
      </c>
      <c r="D770" s="1" t="str">
        <f t="shared" si="126"/>
        <v>21:0246</v>
      </c>
      <c r="E770" t="s">
        <v>4189</v>
      </c>
      <c r="F770" t="s">
        <v>4428</v>
      </c>
      <c r="H770">
        <v>76.072711900000002</v>
      </c>
      <c r="I770">
        <v>-103.3567142</v>
      </c>
      <c r="J770" s="1" t="str">
        <f t="shared" si="127"/>
        <v>NGR bulk stream sediment</v>
      </c>
      <c r="K770" s="1" t="str">
        <f t="shared" si="128"/>
        <v>-35+80 mesh (500 µm - 177 µm) (Bathurst Is., 1997)</v>
      </c>
      <c r="O770">
        <v>1</v>
      </c>
      <c r="P770" t="s">
        <v>89</v>
      </c>
      <c r="Q770" t="s">
        <v>56</v>
      </c>
      <c r="R770" t="s">
        <v>218</v>
      </c>
      <c r="S770" t="s">
        <v>1184</v>
      </c>
      <c r="T770" t="s">
        <v>73</v>
      </c>
      <c r="U770" t="s">
        <v>64</v>
      </c>
      <c r="V770" t="s">
        <v>118</v>
      </c>
      <c r="W770" t="s">
        <v>541</v>
      </c>
      <c r="X770" t="s">
        <v>64</v>
      </c>
      <c r="Y770" t="s">
        <v>840</v>
      </c>
      <c r="Z770" t="s">
        <v>60</v>
      </c>
      <c r="AA770" t="s">
        <v>64</v>
      </c>
      <c r="AB770" t="s">
        <v>56</v>
      </c>
      <c r="AC770" t="s">
        <v>64</v>
      </c>
      <c r="AD770" t="s">
        <v>1689</v>
      </c>
      <c r="AE770" t="s">
        <v>143</v>
      </c>
      <c r="AF770" t="s">
        <v>1442</v>
      </c>
      <c r="AG770" t="s">
        <v>479</v>
      </c>
      <c r="AH770" t="s">
        <v>123</v>
      </c>
      <c r="AI770" t="s">
        <v>70</v>
      </c>
      <c r="AJ770" t="s">
        <v>1435</v>
      </c>
      <c r="AK770" t="s">
        <v>72</v>
      </c>
      <c r="AL770" t="s">
        <v>73</v>
      </c>
      <c r="AM770" t="s">
        <v>123</v>
      </c>
      <c r="AN770" t="s">
        <v>488</v>
      </c>
      <c r="AO770" t="s">
        <v>64</v>
      </c>
      <c r="AP770" t="s">
        <v>369</v>
      </c>
      <c r="AQ770" t="s">
        <v>149</v>
      </c>
      <c r="AR770" t="s">
        <v>274</v>
      </c>
      <c r="AS770" t="s">
        <v>254</v>
      </c>
      <c r="AT770" t="s">
        <v>60</v>
      </c>
      <c r="AU770" t="s">
        <v>230</v>
      </c>
      <c r="AV770" t="s">
        <v>73</v>
      </c>
      <c r="AW770" t="s">
        <v>81</v>
      </c>
      <c r="AX770" t="s">
        <v>339</v>
      </c>
      <c r="AY770" t="s">
        <v>4429</v>
      </c>
    </row>
    <row r="771" spans="1:51" x14ac:dyDescent="0.3">
      <c r="A771" t="s">
        <v>4430</v>
      </c>
      <c r="B771" t="s">
        <v>4431</v>
      </c>
      <c r="C771" s="1" t="str">
        <f t="shared" si="129"/>
        <v>21:1177</v>
      </c>
      <c r="D771" s="1" t="str">
        <f t="shared" si="126"/>
        <v>21:0246</v>
      </c>
      <c r="E771" t="s">
        <v>4193</v>
      </c>
      <c r="F771" t="s">
        <v>4432</v>
      </c>
      <c r="H771">
        <v>76.260294400000006</v>
      </c>
      <c r="I771">
        <v>-100.4942887</v>
      </c>
      <c r="J771" s="1" t="str">
        <f t="shared" si="127"/>
        <v>NGR bulk stream sediment</v>
      </c>
      <c r="K771" s="1" t="str">
        <f t="shared" si="128"/>
        <v>-35+80 mesh (500 µm - 177 µm) (Bathurst Is., 1997)</v>
      </c>
      <c r="O771">
        <v>1</v>
      </c>
      <c r="P771" t="s">
        <v>91</v>
      </c>
      <c r="Q771" t="s">
        <v>56</v>
      </c>
      <c r="R771" t="s">
        <v>74</v>
      </c>
      <c r="S771" t="s">
        <v>437</v>
      </c>
      <c r="T771" t="s">
        <v>73</v>
      </c>
      <c r="U771" t="s">
        <v>64</v>
      </c>
      <c r="V771" t="s">
        <v>150</v>
      </c>
      <c r="W771" t="s">
        <v>324</v>
      </c>
      <c r="X771" t="s">
        <v>64</v>
      </c>
      <c r="Y771" t="s">
        <v>3741</v>
      </c>
      <c r="Z771" t="s">
        <v>91</v>
      </c>
      <c r="AA771" t="s">
        <v>64</v>
      </c>
      <c r="AB771" t="s">
        <v>56</v>
      </c>
      <c r="AC771" t="s">
        <v>64</v>
      </c>
      <c r="AD771" t="s">
        <v>1644</v>
      </c>
      <c r="AE771" t="s">
        <v>188</v>
      </c>
      <c r="AF771" t="s">
        <v>351</v>
      </c>
      <c r="AG771" t="s">
        <v>152</v>
      </c>
      <c r="AH771" t="s">
        <v>270</v>
      </c>
      <c r="AI771" t="s">
        <v>70</v>
      </c>
      <c r="AJ771" t="s">
        <v>1435</v>
      </c>
      <c r="AK771" t="s">
        <v>72</v>
      </c>
      <c r="AL771" t="s">
        <v>73</v>
      </c>
      <c r="AM771" t="s">
        <v>300</v>
      </c>
      <c r="AN771" t="s">
        <v>358</v>
      </c>
      <c r="AO771" t="s">
        <v>64</v>
      </c>
      <c r="AP771" t="s">
        <v>507</v>
      </c>
      <c r="AQ771" t="s">
        <v>274</v>
      </c>
      <c r="AR771" t="s">
        <v>114</v>
      </c>
      <c r="AS771" t="s">
        <v>160</v>
      </c>
      <c r="AT771" t="s">
        <v>173</v>
      </c>
      <c r="AU771" t="s">
        <v>130</v>
      </c>
      <c r="AV771" t="s">
        <v>152</v>
      </c>
      <c r="AW771" t="s">
        <v>60</v>
      </c>
      <c r="AX771" t="s">
        <v>811</v>
      </c>
      <c r="AY771" t="s">
        <v>3828</v>
      </c>
    </row>
    <row r="772" spans="1:51" x14ac:dyDescent="0.3">
      <c r="A772" t="s">
        <v>4433</v>
      </c>
      <c r="B772" t="s">
        <v>4434</v>
      </c>
      <c r="C772" s="1" t="str">
        <f t="shared" si="129"/>
        <v>21:1177</v>
      </c>
      <c r="D772" s="1" t="str">
        <f t="shared" si="126"/>
        <v>21:0246</v>
      </c>
      <c r="E772" t="s">
        <v>4198</v>
      </c>
      <c r="F772" t="s">
        <v>4435</v>
      </c>
      <c r="H772">
        <v>76.624444800000006</v>
      </c>
      <c r="I772">
        <v>-100.3393157</v>
      </c>
      <c r="J772" s="1" t="str">
        <f t="shared" si="127"/>
        <v>NGR bulk stream sediment</v>
      </c>
      <c r="K772" s="1" t="str">
        <f t="shared" si="128"/>
        <v>-35+80 mesh (500 µm - 177 µm) (Bathurst Is., 1997)</v>
      </c>
      <c r="O772">
        <v>1</v>
      </c>
      <c r="P772" t="s">
        <v>89</v>
      </c>
      <c r="Q772" t="s">
        <v>56</v>
      </c>
      <c r="R772" t="s">
        <v>327</v>
      </c>
      <c r="S772" t="s">
        <v>223</v>
      </c>
      <c r="T772" t="s">
        <v>73</v>
      </c>
      <c r="U772" t="s">
        <v>64</v>
      </c>
      <c r="V772" t="s">
        <v>91</v>
      </c>
      <c r="W772" t="s">
        <v>150</v>
      </c>
      <c r="X772" t="s">
        <v>64</v>
      </c>
      <c r="Y772" t="s">
        <v>459</v>
      </c>
      <c r="Z772" t="s">
        <v>271</v>
      </c>
      <c r="AA772" t="s">
        <v>64</v>
      </c>
      <c r="AB772" t="s">
        <v>56</v>
      </c>
      <c r="AC772" t="s">
        <v>64</v>
      </c>
      <c r="AD772" t="s">
        <v>4391</v>
      </c>
      <c r="AE772" t="s">
        <v>143</v>
      </c>
      <c r="AF772" t="s">
        <v>1442</v>
      </c>
      <c r="AG772" t="s">
        <v>144</v>
      </c>
      <c r="AH772" t="s">
        <v>212</v>
      </c>
      <c r="AI772" t="s">
        <v>70</v>
      </c>
      <c r="AJ772" t="s">
        <v>1435</v>
      </c>
      <c r="AK772" t="s">
        <v>72</v>
      </c>
      <c r="AL772" t="s">
        <v>73</v>
      </c>
      <c r="AM772" t="s">
        <v>225</v>
      </c>
      <c r="AN772" t="s">
        <v>174</v>
      </c>
      <c r="AO772" t="s">
        <v>64</v>
      </c>
      <c r="AP772" t="s">
        <v>369</v>
      </c>
      <c r="AQ772" t="s">
        <v>150</v>
      </c>
      <c r="AR772" t="s">
        <v>336</v>
      </c>
      <c r="AS772" t="s">
        <v>185</v>
      </c>
      <c r="AT772" t="s">
        <v>488</v>
      </c>
      <c r="AU772" t="s">
        <v>167</v>
      </c>
      <c r="AV772" t="s">
        <v>73</v>
      </c>
      <c r="AW772" t="s">
        <v>230</v>
      </c>
      <c r="AX772" t="s">
        <v>817</v>
      </c>
      <c r="AY772" t="s">
        <v>4436</v>
      </c>
    </row>
    <row r="773" spans="1:51" x14ac:dyDescent="0.3">
      <c r="A773" t="s">
        <v>4437</v>
      </c>
      <c r="B773" t="s">
        <v>4438</v>
      </c>
      <c r="C773" s="1" t="str">
        <f t="shared" si="129"/>
        <v>21:1177</v>
      </c>
      <c r="D773" s="1" t="str">
        <f t="shared" si="126"/>
        <v>21:0246</v>
      </c>
      <c r="E773" t="s">
        <v>4202</v>
      </c>
      <c r="F773" t="s">
        <v>4439</v>
      </c>
      <c r="H773">
        <v>76.581670599999995</v>
      </c>
      <c r="I773">
        <v>-100.56186820000001</v>
      </c>
      <c r="J773" s="1" t="str">
        <f t="shared" si="127"/>
        <v>NGR bulk stream sediment</v>
      </c>
      <c r="K773" s="1" t="str">
        <f t="shared" si="128"/>
        <v>-35+80 mesh (500 µm - 177 µm) (Bathurst Is., 1997)</v>
      </c>
      <c r="O773">
        <v>1</v>
      </c>
      <c r="P773" t="s">
        <v>89</v>
      </c>
      <c r="Q773" t="s">
        <v>56</v>
      </c>
      <c r="R773" t="s">
        <v>218</v>
      </c>
      <c r="S773" t="s">
        <v>343</v>
      </c>
      <c r="T773" t="s">
        <v>73</v>
      </c>
      <c r="U773" t="s">
        <v>64</v>
      </c>
      <c r="V773" t="s">
        <v>63</v>
      </c>
      <c r="W773" t="s">
        <v>607</v>
      </c>
      <c r="X773" t="s">
        <v>64</v>
      </c>
      <c r="Y773" t="s">
        <v>1713</v>
      </c>
      <c r="Z773" t="s">
        <v>91</v>
      </c>
      <c r="AA773" t="s">
        <v>64</v>
      </c>
      <c r="AB773" t="s">
        <v>56</v>
      </c>
      <c r="AC773" t="s">
        <v>64</v>
      </c>
      <c r="AD773" t="s">
        <v>1689</v>
      </c>
      <c r="AE773" t="s">
        <v>143</v>
      </c>
      <c r="AF773" t="s">
        <v>288</v>
      </c>
      <c r="AG773" t="s">
        <v>175</v>
      </c>
      <c r="AH773" t="s">
        <v>242</v>
      </c>
      <c r="AI773" t="s">
        <v>70</v>
      </c>
      <c r="AJ773" t="s">
        <v>1435</v>
      </c>
      <c r="AK773" t="s">
        <v>72</v>
      </c>
      <c r="AL773" t="s">
        <v>73</v>
      </c>
      <c r="AM773" t="s">
        <v>147</v>
      </c>
      <c r="AN773" t="s">
        <v>73</v>
      </c>
      <c r="AO773" t="s">
        <v>64</v>
      </c>
      <c r="AP773" t="s">
        <v>369</v>
      </c>
      <c r="AQ773" t="s">
        <v>163</v>
      </c>
      <c r="AR773" t="s">
        <v>204</v>
      </c>
      <c r="AS773" t="s">
        <v>190</v>
      </c>
      <c r="AT773" t="s">
        <v>231</v>
      </c>
      <c r="AU773" t="s">
        <v>174</v>
      </c>
      <c r="AV773" t="s">
        <v>152</v>
      </c>
      <c r="AW773" t="s">
        <v>488</v>
      </c>
      <c r="AX773" t="s">
        <v>339</v>
      </c>
      <c r="AY773" t="s">
        <v>4440</v>
      </c>
    </row>
    <row r="774" spans="1:51" x14ac:dyDescent="0.3">
      <c r="A774" t="s">
        <v>4441</v>
      </c>
      <c r="B774" t="s">
        <v>4442</v>
      </c>
      <c r="C774" s="1" t="str">
        <f t="shared" si="129"/>
        <v>21:1177</v>
      </c>
      <c r="D774" s="1" t="str">
        <f t="shared" si="126"/>
        <v>21:0246</v>
      </c>
      <c r="E774" t="s">
        <v>4207</v>
      </c>
      <c r="F774" t="s">
        <v>4443</v>
      </c>
      <c r="H774">
        <v>76.518758500000004</v>
      </c>
      <c r="I774">
        <v>-100.6683049</v>
      </c>
      <c r="J774" s="1" t="str">
        <f t="shared" si="127"/>
        <v>NGR bulk stream sediment</v>
      </c>
      <c r="K774" s="1" t="str">
        <f t="shared" si="128"/>
        <v>-35+80 mesh (500 µm - 177 µm) (Bathurst Is., 1997)</v>
      </c>
      <c r="O774">
        <v>1</v>
      </c>
      <c r="P774" t="s">
        <v>118</v>
      </c>
      <c r="Q774" t="s">
        <v>56</v>
      </c>
      <c r="R774" t="s">
        <v>313</v>
      </c>
      <c r="S774" t="s">
        <v>581</v>
      </c>
      <c r="T774" t="s">
        <v>73</v>
      </c>
      <c r="U774" t="s">
        <v>64</v>
      </c>
      <c r="V774" t="s">
        <v>185</v>
      </c>
      <c r="W774" t="s">
        <v>356</v>
      </c>
      <c r="X774" t="s">
        <v>271</v>
      </c>
      <c r="Y774" t="s">
        <v>68</v>
      </c>
      <c r="Z774" t="s">
        <v>91</v>
      </c>
      <c r="AA774" t="s">
        <v>64</v>
      </c>
      <c r="AB774" t="s">
        <v>56</v>
      </c>
      <c r="AC774" t="s">
        <v>64</v>
      </c>
      <c r="AD774" t="s">
        <v>1644</v>
      </c>
      <c r="AE774" t="s">
        <v>143</v>
      </c>
      <c r="AF774" t="s">
        <v>357</v>
      </c>
      <c r="AG774" t="s">
        <v>152</v>
      </c>
      <c r="AH774" t="s">
        <v>309</v>
      </c>
      <c r="AI774" t="s">
        <v>70</v>
      </c>
      <c r="AJ774" t="s">
        <v>1435</v>
      </c>
      <c r="AK774" t="s">
        <v>72</v>
      </c>
      <c r="AL774" t="s">
        <v>73</v>
      </c>
      <c r="AM774" t="s">
        <v>265</v>
      </c>
      <c r="AN774" t="s">
        <v>488</v>
      </c>
      <c r="AO774" t="s">
        <v>64</v>
      </c>
      <c r="AP774" t="s">
        <v>507</v>
      </c>
      <c r="AQ774" t="s">
        <v>105</v>
      </c>
      <c r="AR774" t="s">
        <v>193</v>
      </c>
      <c r="AS774" t="s">
        <v>55</v>
      </c>
      <c r="AT774" t="s">
        <v>145</v>
      </c>
      <c r="AU774" t="s">
        <v>271</v>
      </c>
      <c r="AV774" t="s">
        <v>230</v>
      </c>
      <c r="AW774" t="s">
        <v>580</v>
      </c>
      <c r="AX774" t="s">
        <v>919</v>
      </c>
      <c r="AY774" t="s">
        <v>4444</v>
      </c>
    </row>
    <row r="775" spans="1:51" x14ac:dyDescent="0.3">
      <c r="A775" t="s">
        <v>4445</v>
      </c>
      <c r="B775" t="s">
        <v>4446</v>
      </c>
      <c r="C775" s="1" t="str">
        <f t="shared" si="129"/>
        <v>21:1177</v>
      </c>
      <c r="D775" s="1" t="str">
        <f t="shared" si="126"/>
        <v>21:0246</v>
      </c>
      <c r="E775" t="s">
        <v>4212</v>
      </c>
      <c r="F775" t="s">
        <v>4447</v>
      </c>
      <c r="H775">
        <v>76.400533600000003</v>
      </c>
      <c r="I775">
        <v>-101.3111348</v>
      </c>
      <c r="J775" s="1" t="str">
        <f t="shared" si="127"/>
        <v>NGR bulk stream sediment</v>
      </c>
      <c r="K775" s="1" t="str">
        <f t="shared" si="128"/>
        <v>-35+80 mesh (500 µm - 177 µm) (Bathurst Is., 1997)</v>
      </c>
      <c r="O775">
        <v>1</v>
      </c>
      <c r="P775" t="s">
        <v>89</v>
      </c>
      <c r="Q775" t="s">
        <v>56</v>
      </c>
      <c r="R775" t="s">
        <v>230</v>
      </c>
      <c r="S775" t="s">
        <v>206</v>
      </c>
      <c r="T775" t="s">
        <v>73</v>
      </c>
      <c r="U775" t="s">
        <v>64</v>
      </c>
      <c r="V775" t="s">
        <v>271</v>
      </c>
      <c r="W775" t="s">
        <v>63</v>
      </c>
      <c r="X775" t="s">
        <v>64</v>
      </c>
      <c r="Y775" t="s">
        <v>919</v>
      </c>
      <c r="Z775" t="s">
        <v>271</v>
      </c>
      <c r="AA775" t="s">
        <v>64</v>
      </c>
      <c r="AB775" t="s">
        <v>56</v>
      </c>
      <c r="AC775" t="s">
        <v>64</v>
      </c>
      <c r="AD775" t="s">
        <v>4391</v>
      </c>
      <c r="AE775" t="s">
        <v>143</v>
      </c>
      <c r="AF775" t="s">
        <v>1442</v>
      </c>
      <c r="AG775" t="s">
        <v>1512</v>
      </c>
      <c r="AH775" t="s">
        <v>258</v>
      </c>
      <c r="AI775" t="s">
        <v>70</v>
      </c>
      <c r="AJ775" t="s">
        <v>1435</v>
      </c>
      <c r="AK775" t="s">
        <v>72</v>
      </c>
      <c r="AL775" t="s">
        <v>73</v>
      </c>
      <c r="AM775" t="s">
        <v>106</v>
      </c>
      <c r="AN775" t="s">
        <v>73</v>
      </c>
      <c r="AO775" t="s">
        <v>64</v>
      </c>
      <c r="AP775" t="s">
        <v>369</v>
      </c>
      <c r="AQ775" t="s">
        <v>226</v>
      </c>
      <c r="AR775" t="s">
        <v>254</v>
      </c>
      <c r="AS775" t="s">
        <v>118</v>
      </c>
      <c r="AT775" t="s">
        <v>258</v>
      </c>
      <c r="AU775" t="s">
        <v>144</v>
      </c>
      <c r="AV775" t="s">
        <v>73</v>
      </c>
      <c r="AW775" t="s">
        <v>175</v>
      </c>
      <c r="AX775" t="s">
        <v>778</v>
      </c>
      <c r="AY775" t="s">
        <v>4448</v>
      </c>
    </row>
    <row r="776" spans="1:51" x14ac:dyDescent="0.3">
      <c r="A776" t="s">
        <v>4449</v>
      </c>
      <c r="B776" t="s">
        <v>4450</v>
      </c>
      <c r="C776" s="1" t="str">
        <f t="shared" si="129"/>
        <v>21:1177</v>
      </c>
      <c r="D776" s="1" t="str">
        <f t="shared" si="126"/>
        <v>21:0246</v>
      </c>
      <c r="E776" t="s">
        <v>4217</v>
      </c>
      <c r="F776" t="s">
        <v>4451</v>
      </c>
      <c r="H776">
        <v>76.137587199999999</v>
      </c>
      <c r="I776">
        <v>-101.74252199999999</v>
      </c>
      <c r="J776" s="1" t="str">
        <f t="shared" si="127"/>
        <v>NGR bulk stream sediment</v>
      </c>
      <c r="K776" s="1" t="str">
        <f t="shared" si="128"/>
        <v>-35+80 mesh (500 µm - 177 µm) (Bathurst Is., 1997)</v>
      </c>
      <c r="O776">
        <v>1</v>
      </c>
      <c r="P776" t="s">
        <v>60</v>
      </c>
      <c r="Q776" t="s">
        <v>56</v>
      </c>
      <c r="R776" t="s">
        <v>189</v>
      </c>
      <c r="S776" t="s">
        <v>369</v>
      </c>
      <c r="T776" t="s">
        <v>174</v>
      </c>
      <c r="U776" t="s">
        <v>64</v>
      </c>
      <c r="V776" t="s">
        <v>60</v>
      </c>
      <c r="W776" t="s">
        <v>185</v>
      </c>
      <c r="X776" t="s">
        <v>64</v>
      </c>
      <c r="Y776" t="s">
        <v>704</v>
      </c>
      <c r="Z776" t="s">
        <v>60</v>
      </c>
      <c r="AA776" t="s">
        <v>64</v>
      </c>
      <c r="AB776" t="s">
        <v>56</v>
      </c>
      <c r="AC776" t="s">
        <v>64</v>
      </c>
      <c r="AD776" t="s">
        <v>4391</v>
      </c>
      <c r="AE776" t="s">
        <v>143</v>
      </c>
      <c r="AF776" t="s">
        <v>1442</v>
      </c>
      <c r="AG776" t="s">
        <v>144</v>
      </c>
      <c r="AH776" t="s">
        <v>488</v>
      </c>
      <c r="AI776" t="s">
        <v>70</v>
      </c>
      <c r="AJ776" t="s">
        <v>1435</v>
      </c>
      <c r="AK776" t="s">
        <v>72</v>
      </c>
      <c r="AL776" t="s">
        <v>73</v>
      </c>
      <c r="AM776" t="s">
        <v>327</v>
      </c>
      <c r="AN776" t="s">
        <v>230</v>
      </c>
      <c r="AO776" t="s">
        <v>64</v>
      </c>
      <c r="AP776" t="s">
        <v>369</v>
      </c>
      <c r="AQ776" t="s">
        <v>826</v>
      </c>
      <c r="AR776" t="s">
        <v>149</v>
      </c>
      <c r="AS776" t="s">
        <v>94</v>
      </c>
      <c r="AT776" t="s">
        <v>81</v>
      </c>
      <c r="AU776" t="s">
        <v>167</v>
      </c>
      <c r="AV776" t="s">
        <v>73</v>
      </c>
      <c r="AW776" t="s">
        <v>152</v>
      </c>
      <c r="AX776" t="s">
        <v>297</v>
      </c>
      <c r="AY776" t="s">
        <v>4452</v>
      </c>
    </row>
    <row r="777" spans="1:51" x14ac:dyDescent="0.3">
      <c r="A777" t="s">
        <v>4453</v>
      </c>
      <c r="B777" t="s">
        <v>4454</v>
      </c>
      <c r="C777" s="1" t="str">
        <f t="shared" si="129"/>
        <v>21:1177</v>
      </c>
      <c r="D777" s="1" t="str">
        <f t="shared" si="126"/>
        <v>21:0246</v>
      </c>
      <c r="E777" t="s">
        <v>4223</v>
      </c>
      <c r="F777" t="s">
        <v>4455</v>
      </c>
      <c r="H777">
        <v>76.206983199999996</v>
      </c>
      <c r="I777">
        <v>-101.4732719</v>
      </c>
      <c r="J777" s="1" t="str">
        <f t="shared" si="127"/>
        <v>NGR bulk stream sediment</v>
      </c>
      <c r="K777" s="1" t="str">
        <f t="shared" si="128"/>
        <v>-35+80 mesh (500 µm - 177 µm) (Bathurst Is., 1997)</v>
      </c>
      <c r="O777">
        <v>1</v>
      </c>
      <c r="P777" t="s">
        <v>60</v>
      </c>
      <c r="Q777" t="s">
        <v>56</v>
      </c>
      <c r="R777" t="s">
        <v>580</v>
      </c>
      <c r="S777" t="s">
        <v>97</v>
      </c>
      <c r="T777" t="s">
        <v>258</v>
      </c>
      <c r="U777" t="s">
        <v>64</v>
      </c>
      <c r="V777" t="s">
        <v>60</v>
      </c>
      <c r="W777" t="s">
        <v>75</v>
      </c>
      <c r="X777" t="s">
        <v>64</v>
      </c>
      <c r="Y777" t="s">
        <v>258</v>
      </c>
      <c r="Z777" t="s">
        <v>60</v>
      </c>
      <c r="AA777" t="s">
        <v>64</v>
      </c>
      <c r="AB777" t="s">
        <v>56</v>
      </c>
      <c r="AC777" t="s">
        <v>64</v>
      </c>
      <c r="AD777" t="s">
        <v>4277</v>
      </c>
      <c r="AE777" t="s">
        <v>143</v>
      </c>
      <c r="AF777" t="s">
        <v>1442</v>
      </c>
      <c r="AG777" t="s">
        <v>144</v>
      </c>
      <c r="AH777" t="s">
        <v>189</v>
      </c>
      <c r="AI777" t="s">
        <v>70</v>
      </c>
      <c r="AJ777" t="s">
        <v>1435</v>
      </c>
      <c r="AK777" t="s">
        <v>72</v>
      </c>
      <c r="AL777" t="s">
        <v>73</v>
      </c>
      <c r="AM777" t="s">
        <v>225</v>
      </c>
      <c r="AN777" t="s">
        <v>258</v>
      </c>
      <c r="AO777" t="s">
        <v>64</v>
      </c>
      <c r="AP777" t="s">
        <v>369</v>
      </c>
      <c r="AQ777" t="s">
        <v>75</v>
      </c>
      <c r="AR777" t="s">
        <v>336</v>
      </c>
      <c r="AS777" t="s">
        <v>63</v>
      </c>
      <c r="AT777" t="s">
        <v>153</v>
      </c>
      <c r="AU777" t="s">
        <v>479</v>
      </c>
      <c r="AV777" t="s">
        <v>73</v>
      </c>
      <c r="AW777" t="s">
        <v>258</v>
      </c>
      <c r="AX777" t="s">
        <v>165</v>
      </c>
      <c r="AY777" t="s">
        <v>4456</v>
      </c>
    </row>
    <row r="778" spans="1:51" x14ac:dyDescent="0.3">
      <c r="A778" t="s">
        <v>4457</v>
      </c>
      <c r="B778" t="s">
        <v>4458</v>
      </c>
      <c r="C778" s="1" t="str">
        <f t="shared" si="129"/>
        <v>21:1177</v>
      </c>
      <c r="D778" s="1" t="str">
        <f t="shared" si="126"/>
        <v>21:0246</v>
      </c>
      <c r="E778" t="s">
        <v>4229</v>
      </c>
      <c r="F778" t="s">
        <v>4459</v>
      </c>
      <c r="H778">
        <v>76.2359139</v>
      </c>
      <c r="I778">
        <v>-101.14359159999999</v>
      </c>
      <c r="J778" s="1" t="str">
        <f t="shared" si="127"/>
        <v>NGR bulk stream sediment</v>
      </c>
      <c r="K778" s="1" t="str">
        <f t="shared" si="128"/>
        <v>-35+80 mesh (500 µm - 177 µm) (Bathurst Is., 1997)</v>
      </c>
      <c r="O778">
        <v>1</v>
      </c>
      <c r="P778" t="s">
        <v>60</v>
      </c>
      <c r="Q778" t="s">
        <v>56</v>
      </c>
      <c r="R778" t="s">
        <v>75</v>
      </c>
      <c r="S778" t="s">
        <v>685</v>
      </c>
      <c r="T778" t="s">
        <v>194</v>
      </c>
      <c r="U778" t="s">
        <v>64</v>
      </c>
      <c r="V778" t="s">
        <v>94</v>
      </c>
      <c r="W778" t="s">
        <v>288</v>
      </c>
      <c r="X778" t="s">
        <v>118</v>
      </c>
      <c r="Y778" t="s">
        <v>1550</v>
      </c>
      <c r="Z778" t="s">
        <v>118</v>
      </c>
      <c r="AA778" t="s">
        <v>64</v>
      </c>
      <c r="AB778" t="s">
        <v>56</v>
      </c>
      <c r="AC778" t="s">
        <v>60</v>
      </c>
      <c r="AD778" t="s">
        <v>668</v>
      </c>
      <c r="AE778" t="s">
        <v>143</v>
      </c>
      <c r="AF778" t="s">
        <v>312</v>
      </c>
      <c r="AG778" t="s">
        <v>479</v>
      </c>
      <c r="AH778" t="s">
        <v>428</v>
      </c>
      <c r="AI778" t="s">
        <v>70</v>
      </c>
      <c r="AJ778" t="s">
        <v>1435</v>
      </c>
      <c r="AK778" t="s">
        <v>72</v>
      </c>
      <c r="AL778" t="s">
        <v>271</v>
      </c>
      <c r="AM778" t="s">
        <v>446</v>
      </c>
      <c r="AN778" t="s">
        <v>176</v>
      </c>
      <c r="AO778" t="s">
        <v>60</v>
      </c>
      <c r="AP778" t="s">
        <v>209</v>
      </c>
      <c r="AQ778" t="s">
        <v>140</v>
      </c>
      <c r="AR778" t="s">
        <v>607</v>
      </c>
      <c r="AS778" t="s">
        <v>254</v>
      </c>
      <c r="AT778" t="s">
        <v>145</v>
      </c>
      <c r="AU778" t="s">
        <v>152</v>
      </c>
      <c r="AV778" t="s">
        <v>230</v>
      </c>
      <c r="AW778" t="s">
        <v>327</v>
      </c>
      <c r="AX778" t="s">
        <v>167</v>
      </c>
      <c r="AY778" t="s">
        <v>4460</v>
      </c>
    </row>
    <row r="779" spans="1:51" x14ac:dyDescent="0.3">
      <c r="A779" t="s">
        <v>4461</v>
      </c>
      <c r="B779" t="s">
        <v>4462</v>
      </c>
      <c r="C779" s="1" t="str">
        <f t="shared" si="129"/>
        <v>21:1177</v>
      </c>
      <c r="D779" s="1" t="str">
        <f>HYPERLINK("http://geochem.nrcan.gc.ca/cdogs/content/svy/svy_e.htm", "")</f>
        <v/>
      </c>
      <c r="G779" s="1" t="str">
        <f>HYPERLINK("http://geochem.nrcan.gc.ca/cdogs/content/cr_/cr_00311_e.htm", "311")</f>
        <v>311</v>
      </c>
      <c r="J779" t="s">
        <v>1529</v>
      </c>
      <c r="K779" t="s">
        <v>1530</v>
      </c>
      <c r="O779">
        <v>8</v>
      </c>
      <c r="P779" t="s">
        <v>89</v>
      </c>
      <c r="Q779" t="s">
        <v>56</v>
      </c>
      <c r="R779" t="s">
        <v>150</v>
      </c>
      <c r="S779" t="s">
        <v>1703</v>
      </c>
      <c r="T779" t="s">
        <v>73</v>
      </c>
      <c r="U779" t="s">
        <v>64</v>
      </c>
      <c r="V779" t="s">
        <v>150</v>
      </c>
      <c r="W779" t="s">
        <v>720</v>
      </c>
      <c r="X779" t="s">
        <v>271</v>
      </c>
      <c r="Y779" t="s">
        <v>4225</v>
      </c>
      <c r="Z779" t="s">
        <v>94</v>
      </c>
      <c r="AA779" t="s">
        <v>64</v>
      </c>
      <c r="AB779" t="s">
        <v>56</v>
      </c>
      <c r="AC779" t="s">
        <v>271</v>
      </c>
      <c r="AD779" t="s">
        <v>793</v>
      </c>
      <c r="AE779" t="s">
        <v>143</v>
      </c>
      <c r="AF779" t="s">
        <v>1442</v>
      </c>
      <c r="AG779" t="s">
        <v>258</v>
      </c>
      <c r="AH779" t="s">
        <v>98</v>
      </c>
      <c r="AI779" t="s">
        <v>70</v>
      </c>
      <c r="AJ779" t="s">
        <v>1435</v>
      </c>
      <c r="AK779" t="s">
        <v>72</v>
      </c>
      <c r="AL779" t="s">
        <v>271</v>
      </c>
      <c r="AM779" t="s">
        <v>270</v>
      </c>
      <c r="AN779" t="s">
        <v>176</v>
      </c>
      <c r="AO779" t="s">
        <v>64</v>
      </c>
      <c r="AP779" t="s">
        <v>401</v>
      </c>
      <c r="AQ779" t="s">
        <v>607</v>
      </c>
      <c r="AR779" t="s">
        <v>342</v>
      </c>
      <c r="AS779" t="s">
        <v>80</v>
      </c>
      <c r="AT779" t="s">
        <v>94</v>
      </c>
      <c r="AU779" t="s">
        <v>106</v>
      </c>
      <c r="AV779" t="s">
        <v>174</v>
      </c>
      <c r="AW779" t="s">
        <v>123</v>
      </c>
      <c r="AX779" t="s">
        <v>175</v>
      </c>
      <c r="AY779" t="s">
        <v>4463</v>
      </c>
    </row>
    <row r="780" spans="1:51" x14ac:dyDescent="0.3">
      <c r="A780" t="s">
        <v>4464</v>
      </c>
      <c r="B780" t="s">
        <v>4465</v>
      </c>
      <c r="C780" s="1" t="str">
        <f t="shared" si="129"/>
        <v>21:1177</v>
      </c>
      <c r="D780" s="1" t="str">
        <f>HYPERLINK("http://geochem.nrcan.gc.ca/cdogs/content/svy/svy210246_e.htm", "21:0246")</f>
        <v>21:0246</v>
      </c>
      <c r="E780" t="s">
        <v>4237</v>
      </c>
      <c r="F780" t="s">
        <v>4466</v>
      </c>
      <c r="H780">
        <v>76.176099100000002</v>
      </c>
      <c r="I780">
        <v>-104.3585612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HYPERLINK("http://geochem.nrcan.gc.ca/cdogs/content/kwd/kwd080103_e.htm", "-35+80 mesh (500 µm - 177 µm) (Bathurst Is., 1997)")</f>
        <v>-35+80 mesh (500 µm - 177 µm) (Bathurst Is., 1997)</v>
      </c>
      <c r="O780">
        <v>1</v>
      </c>
      <c r="P780" t="s">
        <v>89</v>
      </c>
      <c r="Q780" t="s">
        <v>56</v>
      </c>
      <c r="R780" t="s">
        <v>76</v>
      </c>
      <c r="S780" t="s">
        <v>685</v>
      </c>
      <c r="T780" t="s">
        <v>176</v>
      </c>
      <c r="U780" t="s">
        <v>64</v>
      </c>
      <c r="V780" t="s">
        <v>113</v>
      </c>
      <c r="W780" t="s">
        <v>382</v>
      </c>
      <c r="X780" t="s">
        <v>271</v>
      </c>
      <c r="Y780" t="s">
        <v>1902</v>
      </c>
      <c r="Z780" t="s">
        <v>91</v>
      </c>
      <c r="AA780" t="s">
        <v>64</v>
      </c>
      <c r="AB780" t="s">
        <v>56</v>
      </c>
      <c r="AC780" t="s">
        <v>64</v>
      </c>
      <c r="AD780" t="s">
        <v>1644</v>
      </c>
      <c r="AE780" t="s">
        <v>143</v>
      </c>
      <c r="AF780" t="s">
        <v>105</v>
      </c>
      <c r="AG780" t="s">
        <v>479</v>
      </c>
      <c r="AH780" t="s">
        <v>275</v>
      </c>
      <c r="AI780" t="s">
        <v>70</v>
      </c>
      <c r="AJ780" t="s">
        <v>1435</v>
      </c>
      <c r="AK780" t="s">
        <v>72</v>
      </c>
      <c r="AL780" t="s">
        <v>73</v>
      </c>
      <c r="AM780" t="s">
        <v>146</v>
      </c>
      <c r="AN780" t="s">
        <v>106</v>
      </c>
      <c r="AO780" t="s">
        <v>64</v>
      </c>
      <c r="AP780" t="s">
        <v>342</v>
      </c>
      <c r="AQ780" t="s">
        <v>57</v>
      </c>
      <c r="AR780" t="s">
        <v>325</v>
      </c>
      <c r="AS780" t="s">
        <v>55</v>
      </c>
      <c r="AT780" t="s">
        <v>123</v>
      </c>
      <c r="AU780" t="s">
        <v>174</v>
      </c>
      <c r="AV780" t="s">
        <v>73</v>
      </c>
      <c r="AW780" t="s">
        <v>106</v>
      </c>
      <c r="AX780" t="s">
        <v>566</v>
      </c>
      <c r="AY780" t="s">
        <v>2032</v>
      </c>
    </row>
    <row r="781" spans="1:51" x14ac:dyDescent="0.3">
      <c r="A781" t="s">
        <v>4467</v>
      </c>
      <c r="B781" t="s">
        <v>4468</v>
      </c>
      <c r="C781" s="1" t="str">
        <f t="shared" si="129"/>
        <v>21:1177</v>
      </c>
      <c r="D781" s="1" t="str">
        <f>HYPERLINK("http://geochem.nrcan.gc.ca/cdogs/content/svy/svy210246_e.htm", "21:0246")</f>
        <v>21:0246</v>
      </c>
      <c r="E781" t="s">
        <v>4243</v>
      </c>
      <c r="F781" t="s">
        <v>4469</v>
      </c>
      <c r="H781">
        <v>76.204293000000007</v>
      </c>
      <c r="I781">
        <v>-104.276443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HYPERLINK("http://geochem.nrcan.gc.ca/cdogs/content/kwd/kwd080103_e.htm", "-35+80 mesh (500 µm - 177 µm) (Bathurst Is., 1997)")</f>
        <v>-35+80 mesh (500 µm - 177 µm) (Bathurst Is., 1997)</v>
      </c>
      <c r="O781">
        <v>1</v>
      </c>
      <c r="P781" t="s">
        <v>89</v>
      </c>
      <c r="Q781" t="s">
        <v>56</v>
      </c>
      <c r="R781" t="s">
        <v>123</v>
      </c>
      <c r="S781" t="s">
        <v>92</v>
      </c>
      <c r="T781" t="s">
        <v>73</v>
      </c>
      <c r="U781" t="s">
        <v>64</v>
      </c>
      <c r="V781" t="s">
        <v>76</v>
      </c>
      <c r="W781" t="s">
        <v>124</v>
      </c>
      <c r="X781" t="s">
        <v>64</v>
      </c>
      <c r="Y781" t="s">
        <v>3720</v>
      </c>
      <c r="Z781" t="s">
        <v>60</v>
      </c>
      <c r="AA781" t="s">
        <v>64</v>
      </c>
      <c r="AB781" t="s">
        <v>56</v>
      </c>
      <c r="AC781" t="s">
        <v>271</v>
      </c>
      <c r="AD781" t="s">
        <v>1461</v>
      </c>
      <c r="AE781" t="s">
        <v>143</v>
      </c>
      <c r="AF781" t="s">
        <v>1442</v>
      </c>
      <c r="AG781" t="s">
        <v>479</v>
      </c>
      <c r="AH781" t="s">
        <v>91</v>
      </c>
      <c r="AI781" t="s">
        <v>70</v>
      </c>
      <c r="AJ781" t="s">
        <v>1435</v>
      </c>
      <c r="AK781" t="s">
        <v>72</v>
      </c>
      <c r="AL781" t="s">
        <v>73</v>
      </c>
      <c r="AM781" t="s">
        <v>101</v>
      </c>
      <c r="AN781" t="s">
        <v>81</v>
      </c>
      <c r="AO781" t="s">
        <v>64</v>
      </c>
      <c r="AP781" t="s">
        <v>369</v>
      </c>
      <c r="AQ781" t="s">
        <v>163</v>
      </c>
      <c r="AR781" t="s">
        <v>288</v>
      </c>
      <c r="AS781" t="s">
        <v>150</v>
      </c>
      <c r="AT781" t="s">
        <v>435</v>
      </c>
      <c r="AU781" t="s">
        <v>230</v>
      </c>
      <c r="AV781" t="s">
        <v>73</v>
      </c>
      <c r="AW781" t="s">
        <v>488</v>
      </c>
      <c r="AX781" t="s">
        <v>566</v>
      </c>
      <c r="AY781" t="s">
        <v>4470</v>
      </c>
    </row>
    <row r="782" spans="1:51" x14ac:dyDescent="0.3">
      <c r="A782" t="s">
        <v>4471</v>
      </c>
      <c r="B782" t="s">
        <v>4472</v>
      </c>
      <c r="C782" s="1" t="str">
        <f t="shared" si="129"/>
        <v>21:1177</v>
      </c>
      <c r="D782" s="1" t="str">
        <f>HYPERLINK("http://geochem.nrcan.gc.ca/cdogs/content/svy/svy210246_e.htm", "21:0246")</f>
        <v>21:0246</v>
      </c>
      <c r="E782" t="s">
        <v>4249</v>
      </c>
      <c r="F782" t="s">
        <v>4473</v>
      </c>
      <c r="H782">
        <v>76.215453299999993</v>
      </c>
      <c r="I782">
        <v>-104.0116125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HYPERLINK("http://geochem.nrcan.gc.ca/cdogs/content/kwd/kwd080103_e.htm", "-35+80 mesh (500 µm - 177 µm) (Bathurst Is., 1997)")</f>
        <v>-35+80 mesh (500 µm - 177 µm) (Bathurst Is., 1997)</v>
      </c>
      <c r="O782">
        <v>1</v>
      </c>
      <c r="P782" t="s">
        <v>60</v>
      </c>
      <c r="Q782" t="s">
        <v>56</v>
      </c>
      <c r="R782" t="s">
        <v>231</v>
      </c>
      <c r="S782" t="s">
        <v>934</v>
      </c>
      <c r="T782" t="s">
        <v>73</v>
      </c>
      <c r="U782" t="s">
        <v>64</v>
      </c>
      <c r="V782" t="s">
        <v>118</v>
      </c>
      <c r="W782" t="s">
        <v>140</v>
      </c>
      <c r="X782" t="s">
        <v>64</v>
      </c>
      <c r="Y782" t="s">
        <v>1973</v>
      </c>
      <c r="Z782" t="s">
        <v>91</v>
      </c>
      <c r="AA782" t="s">
        <v>64</v>
      </c>
      <c r="AB782" t="s">
        <v>56</v>
      </c>
      <c r="AC782" t="s">
        <v>271</v>
      </c>
      <c r="AD782" t="s">
        <v>1461</v>
      </c>
      <c r="AE782" t="s">
        <v>143</v>
      </c>
      <c r="AF782" t="s">
        <v>1442</v>
      </c>
      <c r="AG782" t="s">
        <v>167</v>
      </c>
      <c r="AH782" t="s">
        <v>169</v>
      </c>
      <c r="AI782" t="s">
        <v>70</v>
      </c>
      <c r="AJ782" t="s">
        <v>1435</v>
      </c>
      <c r="AK782" t="s">
        <v>72</v>
      </c>
      <c r="AL782" t="s">
        <v>73</v>
      </c>
      <c r="AM782" t="s">
        <v>101</v>
      </c>
      <c r="AN782" t="s">
        <v>81</v>
      </c>
      <c r="AO782" t="s">
        <v>64</v>
      </c>
      <c r="AP782" t="s">
        <v>369</v>
      </c>
      <c r="AQ782" t="s">
        <v>163</v>
      </c>
      <c r="AR782" t="s">
        <v>357</v>
      </c>
      <c r="AS782" t="s">
        <v>69</v>
      </c>
      <c r="AT782" t="s">
        <v>299</v>
      </c>
      <c r="AU782" t="s">
        <v>230</v>
      </c>
      <c r="AV782" t="s">
        <v>73</v>
      </c>
      <c r="AW782" t="s">
        <v>488</v>
      </c>
      <c r="AX782" t="s">
        <v>842</v>
      </c>
      <c r="AY782" t="s">
        <v>4474</v>
      </c>
    </row>
    <row r="783" spans="1:51" x14ac:dyDescent="0.3">
      <c r="A783" t="s">
        <v>4475</v>
      </c>
      <c r="B783" t="s">
        <v>4476</v>
      </c>
      <c r="C783" s="1" t="str">
        <f t="shared" si="129"/>
        <v>21:1177</v>
      </c>
      <c r="D783" s="1" t="str">
        <f>HYPERLINK("http://geochem.nrcan.gc.ca/cdogs/content/svy/svy210246_e.htm", "21:0246")</f>
        <v>21:0246</v>
      </c>
      <c r="E783" t="s">
        <v>4256</v>
      </c>
      <c r="F783" t="s">
        <v>4477</v>
      </c>
      <c r="H783">
        <v>76.088675199999997</v>
      </c>
      <c r="I783">
        <v>-104.2302366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HYPERLINK("http://geochem.nrcan.gc.ca/cdogs/content/kwd/kwd080103_e.htm", "-35+80 mesh (500 µm - 177 µm) (Bathurst Is., 1997)")</f>
        <v>-35+80 mesh (500 µm - 177 µm) (Bathurst Is., 1997)</v>
      </c>
      <c r="O783">
        <v>1</v>
      </c>
      <c r="P783" t="s">
        <v>89</v>
      </c>
      <c r="Q783" t="s">
        <v>56</v>
      </c>
      <c r="R783" t="s">
        <v>265</v>
      </c>
      <c r="S783" t="s">
        <v>934</v>
      </c>
      <c r="T783" t="s">
        <v>271</v>
      </c>
      <c r="U783" t="s">
        <v>64</v>
      </c>
      <c r="V783" t="s">
        <v>63</v>
      </c>
      <c r="W783" t="s">
        <v>288</v>
      </c>
      <c r="X783" t="s">
        <v>271</v>
      </c>
      <c r="Y783" t="s">
        <v>3317</v>
      </c>
      <c r="Z783" t="s">
        <v>91</v>
      </c>
      <c r="AA783" t="s">
        <v>64</v>
      </c>
      <c r="AB783" t="s">
        <v>56</v>
      </c>
      <c r="AC783" t="s">
        <v>64</v>
      </c>
      <c r="AD783" t="s">
        <v>1689</v>
      </c>
      <c r="AE783" t="s">
        <v>143</v>
      </c>
      <c r="AF783" t="s">
        <v>103</v>
      </c>
      <c r="AG783" t="s">
        <v>479</v>
      </c>
      <c r="AH783" t="s">
        <v>307</v>
      </c>
      <c r="AI783" t="s">
        <v>70</v>
      </c>
      <c r="AJ783" t="s">
        <v>1435</v>
      </c>
      <c r="AK783" t="s">
        <v>72</v>
      </c>
      <c r="AL783" t="s">
        <v>73</v>
      </c>
      <c r="AM783" t="s">
        <v>93</v>
      </c>
      <c r="AN783" t="s">
        <v>189</v>
      </c>
      <c r="AO783" t="s">
        <v>64</v>
      </c>
      <c r="AP783" t="s">
        <v>369</v>
      </c>
      <c r="AQ783" t="s">
        <v>336</v>
      </c>
      <c r="AR783" t="s">
        <v>382</v>
      </c>
      <c r="AS783" t="s">
        <v>254</v>
      </c>
      <c r="AT783" t="s">
        <v>91</v>
      </c>
      <c r="AU783" t="s">
        <v>230</v>
      </c>
      <c r="AV783" t="s">
        <v>73</v>
      </c>
      <c r="AW783" t="s">
        <v>106</v>
      </c>
      <c r="AX783" t="s">
        <v>205</v>
      </c>
      <c r="AY783" t="s">
        <v>4478</v>
      </c>
    </row>
    <row r="784" spans="1:51" x14ac:dyDescent="0.3">
      <c r="A784" t="s">
        <v>4479</v>
      </c>
      <c r="B784" t="s">
        <v>4480</v>
      </c>
      <c r="C784" s="1" t="str">
        <f t="shared" si="129"/>
        <v>21:1177</v>
      </c>
      <c r="D784" s="1" t="str">
        <f>HYPERLINK("http://geochem.nrcan.gc.ca/cdogs/content/svy/svy_e.htm", "")</f>
        <v/>
      </c>
      <c r="G784" s="1" t="str">
        <f>HYPERLINK("http://geochem.nrcan.gc.ca/cdogs/content/cr_/cr_00261_e.htm", "261")</f>
        <v>261</v>
      </c>
      <c r="J784" t="s">
        <v>1529</v>
      </c>
      <c r="K784" t="s">
        <v>1530</v>
      </c>
      <c r="O784">
        <v>8</v>
      </c>
      <c r="P784" t="s">
        <v>89</v>
      </c>
      <c r="Q784" t="s">
        <v>56</v>
      </c>
      <c r="R784" t="s">
        <v>149</v>
      </c>
      <c r="S784" t="s">
        <v>1210</v>
      </c>
      <c r="T784" t="s">
        <v>73</v>
      </c>
      <c r="U784" t="s">
        <v>64</v>
      </c>
      <c r="V784" t="s">
        <v>78</v>
      </c>
      <c r="W784" t="s">
        <v>1139</v>
      </c>
      <c r="X784" t="s">
        <v>94</v>
      </c>
      <c r="Y784" t="s">
        <v>4481</v>
      </c>
      <c r="Z784" t="s">
        <v>94</v>
      </c>
      <c r="AA784" t="s">
        <v>64</v>
      </c>
      <c r="AB784" t="s">
        <v>56</v>
      </c>
      <c r="AC784" t="s">
        <v>64</v>
      </c>
      <c r="AD784" t="s">
        <v>164</v>
      </c>
      <c r="AE784" t="s">
        <v>437</v>
      </c>
      <c r="AF784" t="s">
        <v>269</v>
      </c>
      <c r="AG784" t="s">
        <v>488</v>
      </c>
      <c r="AH784" t="s">
        <v>163</v>
      </c>
      <c r="AI784" t="s">
        <v>70</v>
      </c>
      <c r="AJ784" t="s">
        <v>1025</v>
      </c>
      <c r="AK784" t="s">
        <v>72</v>
      </c>
      <c r="AL784" t="s">
        <v>81</v>
      </c>
      <c r="AM784" t="s">
        <v>75</v>
      </c>
      <c r="AN784" t="s">
        <v>153</v>
      </c>
      <c r="AO784" t="s">
        <v>64</v>
      </c>
      <c r="AP784" t="s">
        <v>2692</v>
      </c>
      <c r="AQ784" t="s">
        <v>325</v>
      </c>
      <c r="AR784" t="s">
        <v>351</v>
      </c>
      <c r="AS784" t="s">
        <v>204</v>
      </c>
      <c r="AT784" t="s">
        <v>207</v>
      </c>
      <c r="AU784" t="s">
        <v>130</v>
      </c>
      <c r="AV784" t="s">
        <v>81</v>
      </c>
      <c r="AW784" t="s">
        <v>256</v>
      </c>
      <c r="AX784" t="s">
        <v>640</v>
      </c>
      <c r="AY784" t="s">
        <v>4482</v>
      </c>
    </row>
    <row r="785" spans="1:51" x14ac:dyDescent="0.3">
      <c r="A785" t="s">
        <v>4483</v>
      </c>
      <c r="B785" t="s">
        <v>4484</v>
      </c>
      <c r="C785" s="1" t="str">
        <f t="shared" si="129"/>
        <v>21:1177</v>
      </c>
      <c r="D785" s="1" t="str">
        <f t="shared" ref="D785:D813" si="130">HYPERLINK("http://geochem.nrcan.gc.ca/cdogs/content/svy/svy210246_e.htm", "21:0246")</f>
        <v>21:0246</v>
      </c>
      <c r="E785" t="s">
        <v>3965</v>
      </c>
      <c r="F785" t="s">
        <v>4485</v>
      </c>
      <c r="H785">
        <v>75.991485900000001</v>
      </c>
      <c r="I785">
        <v>-97.629588900000002</v>
      </c>
      <c r="J785" s="1" t="str">
        <f t="shared" ref="J785:J813" si="131">HYPERLINK("http://geochem.nrcan.gc.ca/cdogs/content/kwd/kwd020030_e.htm", "NGR bulk stream sediment")</f>
        <v>NGR bulk stream sediment</v>
      </c>
      <c r="K785" s="1" t="str">
        <f t="shared" ref="K785:K813" si="132">HYPERLINK("http://geochem.nrcan.gc.ca/cdogs/content/kwd/kwd080102_e.htm", "-80 mesh (177 µm) (Bathurst Is., 1997)")</f>
        <v>-80 mesh (177 µm) (Bathurst Is., 1997)</v>
      </c>
      <c r="O785">
        <v>1</v>
      </c>
      <c r="P785" t="s">
        <v>113</v>
      </c>
      <c r="Q785" t="s">
        <v>56</v>
      </c>
      <c r="R785" t="s">
        <v>118</v>
      </c>
      <c r="S785" t="s">
        <v>201</v>
      </c>
      <c r="T785" t="s">
        <v>256</v>
      </c>
      <c r="U785" t="s">
        <v>163</v>
      </c>
      <c r="V785" t="s">
        <v>118</v>
      </c>
      <c r="W785" t="s">
        <v>79</v>
      </c>
      <c r="X785" t="s">
        <v>64</v>
      </c>
      <c r="Y785" t="s">
        <v>488</v>
      </c>
      <c r="Z785" t="s">
        <v>94</v>
      </c>
      <c r="AA785" t="s">
        <v>64</v>
      </c>
      <c r="AB785" t="s">
        <v>56</v>
      </c>
      <c r="AC785" t="s">
        <v>94</v>
      </c>
      <c r="AD785" t="s">
        <v>297</v>
      </c>
      <c r="AE785" t="s">
        <v>4167</v>
      </c>
      <c r="AF785" t="s">
        <v>1442</v>
      </c>
      <c r="AG785" t="s">
        <v>327</v>
      </c>
      <c r="AH785" t="s">
        <v>242</v>
      </c>
      <c r="AI785" t="s">
        <v>70</v>
      </c>
      <c r="AJ785" t="s">
        <v>1025</v>
      </c>
      <c r="AK785" t="s">
        <v>72</v>
      </c>
      <c r="AL785" t="s">
        <v>152</v>
      </c>
      <c r="AM785" t="s">
        <v>147</v>
      </c>
      <c r="AN785" t="s">
        <v>91</v>
      </c>
      <c r="AO785" t="s">
        <v>89</v>
      </c>
      <c r="AP785" t="s">
        <v>206</v>
      </c>
      <c r="AQ785" t="s">
        <v>163</v>
      </c>
      <c r="AR785" t="s">
        <v>124</v>
      </c>
      <c r="AS785" t="s">
        <v>56</v>
      </c>
      <c r="AT785" t="s">
        <v>435</v>
      </c>
      <c r="AU785" t="s">
        <v>152</v>
      </c>
      <c r="AV785" t="s">
        <v>73</v>
      </c>
      <c r="AW785" t="s">
        <v>130</v>
      </c>
      <c r="AX785" t="s">
        <v>746</v>
      </c>
      <c r="AY785" t="s">
        <v>4486</v>
      </c>
    </row>
    <row r="786" spans="1:51" x14ac:dyDescent="0.3">
      <c r="A786" t="s">
        <v>4487</v>
      </c>
      <c r="B786" t="s">
        <v>4488</v>
      </c>
      <c r="C786" s="1" t="str">
        <f t="shared" si="129"/>
        <v>21:1177</v>
      </c>
      <c r="D786" s="1" t="str">
        <f t="shared" si="130"/>
        <v>21:0246</v>
      </c>
      <c r="E786" t="s">
        <v>3971</v>
      </c>
      <c r="F786" t="s">
        <v>4489</v>
      </c>
      <c r="H786">
        <v>75.979210300000005</v>
      </c>
      <c r="I786">
        <v>-97.754108700000003</v>
      </c>
      <c r="J786" s="1" t="str">
        <f t="shared" si="131"/>
        <v>NGR bulk stream sediment</v>
      </c>
      <c r="K786" s="1" t="str">
        <f t="shared" si="132"/>
        <v>-80 mesh (177 µm) (Bathurst Is., 1997)</v>
      </c>
      <c r="O786">
        <v>1</v>
      </c>
      <c r="P786" t="s">
        <v>89</v>
      </c>
      <c r="Q786" t="s">
        <v>56</v>
      </c>
      <c r="R786" t="s">
        <v>435</v>
      </c>
      <c r="S786" t="s">
        <v>283</v>
      </c>
      <c r="T786" t="s">
        <v>60</v>
      </c>
      <c r="U786" t="s">
        <v>94</v>
      </c>
      <c r="V786" t="s">
        <v>76</v>
      </c>
      <c r="W786" t="s">
        <v>104</v>
      </c>
      <c r="X786" t="s">
        <v>64</v>
      </c>
      <c r="Y786" t="s">
        <v>739</v>
      </c>
      <c r="Z786" t="s">
        <v>160</v>
      </c>
      <c r="AA786" t="s">
        <v>64</v>
      </c>
      <c r="AB786" t="s">
        <v>56</v>
      </c>
      <c r="AC786" t="s">
        <v>91</v>
      </c>
      <c r="AD786" t="s">
        <v>142</v>
      </c>
      <c r="AE786" t="s">
        <v>143</v>
      </c>
      <c r="AF786" t="s">
        <v>382</v>
      </c>
      <c r="AG786" t="s">
        <v>152</v>
      </c>
      <c r="AH786" t="s">
        <v>147</v>
      </c>
      <c r="AI786" t="s">
        <v>70</v>
      </c>
      <c r="AJ786" t="s">
        <v>1435</v>
      </c>
      <c r="AK786" t="s">
        <v>72</v>
      </c>
      <c r="AL786" t="s">
        <v>73</v>
      </c>
      <c r="AM786" t="s">
        <v>168</v>
      </c>
      <c r="AN786" t="s">
        <v>212</v>
      </c>
      <c r="AO786" t="s">
        <v>64</v>
      </c>
      <c r="AP786" t="s">
        <v>369</v>
      </c>
      <c r="AQ786" t="s">
        <v>124</v>
      </c>
      <c r="AR786" t="s">
        <v>59</v>
      </c>
      <c r="AS786" t="s">
        <v>55</v>
      </c>
      <c r="AT786" t="s">
        <v>169</v>
      </c>
      <c r="AU786" t="s">
        <v>258</v>
      </c>
      <c r="AV786" t="s">
        <v>73</v>
      </c>
      <c r="AW786" t="s">
        <v>125</v>
      </c>
      <c r="AX786" t="s">
        <v>232</v>
      </c>
      <c r="AY786" t="s">
        <v>4490</v>
      </c>
    </row>
    <row r="787" spans="1:51" x14ac:dyDescent="0.3">
      <c r="A787" t="s">
        <v>4491</v>
      </c>
      <c r="B787" t="s">
        <v>4492</v>
      </c>
      <c r="C787" s="1" t="str">
        <f t="shared" si="129"/>
        <v>21:1177</v>
      </c>
      <c r="D787" s="1" t="str">
        <f t="shared" si="130"/>
        <v>21:0246</v>
      </c>
      <c r="E787" t="s">
        <v>3977</v>
      </c>
      <c r="F787" t="s">
        <v>4493</v>
      </c>
      <c r="H787">
        <v>75.946613099999993</v>
      </c>
      <c r="I787">
        <v>-97.650776899999997</v>
      </c>
      <c r="J787" s="1" t="str">
        <f t="shared" si="131"/>
        <v>NGR bulk stream sediment</v>
      </c>
      <c r="K787" s="1" t="str">
        <f t="shared" si="132"/>
        <v>-80 mesh (177 µm) (Bathurst Is., 1997)</v>
      </c>
      <c r="O787">
        <v>1</v>
      </c>
      <c r="P787" t="s">
        <v>89</v>
      </c>
      <c r="Q787" t="s">
        <v>56</v>
      </c>
      <c r="R787" t="s">
        <v>151</v>
      </c>
      <c r="S787" t="s">
        <v>201</v>
      </c>
      <c r="T787" t="s">
        <v>60</v>
      </c>
      <c r="U787" t="s">
        <v>271</v>
      </c>
      <c r="V787" t="s">
        <v>91</v>
      </c>
      <c r="W787" t="s">
        <v>541</v>
      </c>
      <c r="X787" t="s">
        <v>64</v>
      </c>
      <c r="Y787" t="s">
        <v>271</v>
      </c>
      <c r="Z787" t="s">
        <v>288</v>
      </c>
      <c r="AA787" t="s">
        <v>64</v>
      </c>
      <c r="AB787" t="s">
        <v>56</v>
      </c>
      <c r="AC787" t="s">
        <v>64</v>
      </c>
      <c r="AD787" t="s">
        <v>740</v>
      </c>
      <c r="AE787" t="s">
        <v>143</v>
      </c>
      <c r="AF787" t="s">
        <v>55</v>
      </c>
      <c r="AG787" t="s">
        <v>144</v>
      </c>
      <c r="AH787" t="s">
        <v>101</v>
      </c>
      <c r="AI787" t="s">
        <v>70</v>
      </c>
      <c r="AJ787" t="s">
        <v>1435</v>
      </c>
      <c r="AK787" t="s">
        <v>72</v>
      </c>
      <c r="AL787" t="s">
        <v>73</v>
      </c>
      <c r="AM787" t="s">
        <v>168</v>
      </c>
      <c r="AN787" t="s">
        <v>212</v>
      </c>
      <c r="AO787" t="s">
        <v>64</v>
      </c>
      <c r="AP787" t="s">
        <v>369</v>
      </c>
      <c r="AQ787" t="s">
        <v>160</v>
      </c>
      <c r="AR787" t="s">
        <v>541</v>
      </c>
      <c r="AS787" t="s">
        <v>190</v>
      </c>
      <c r="AT787" t="s">
        <v>592</v>
      </c>
      <c r="AU787" t="s">
        <v>230</v>
      </c>
      <c r="AV787" t="s">
        <v>152</v>
      </c>
      <c r="AW787" t="s">
        <v>125</v>
      </c>
      <c r="AX787" t="s">
        <v>245</v>
      </c>
      <c r="AY787" t="s">
        <v>4494</v>
      </c>
    </row>
    <row r="788" spans="1:51" x14ac:dyDescent="0.3">
      <c r="A788" t="s">
        <v>4495</v>
      </c>
      <c r="B788" t="s">
        <v>4496</v>
      </c>
      <c r="C788" s="1" t="str">
        <f t="shared" si="129"/>
        <v>21:1177</v>
      </c>
      <c r="D788" s="1" t="str">
        <f t="shared" si="130"/>
        <v>21:0246</v>
      </c>
      <c r="E788" t="s">
        <v>3983</v>
      </c>
      <c r="F788" t="s">
        <v>4497</v>
      </c>
      <c r="H788">
        <v>75.900967600000001</v>
      </c>
      <c r="I788">
        <v>-97.670247799999999</v>
      </c>
      <c r="J788" s="1" t="str">
        <f t="shared" si="131"/>
        <v>NGR bulk stream sediment</v>
      </c>
      <c r="K788" s="1" t="str">
        <f t="shared" si="132"/>
        <v>-80 mesh (177 µm) (Bathurst Is., 1997)</v>
      </c>
      <c r="O788">
        <v>1</v>
      </c>
      <c r="P788" t="s">
        <v>89</v>
      </c>
      <c r="Q788" t="s">
        <v>56</v>
      </c>
      <c r="R788" t="s">
        <v>68</v>
      </c>
      <c r="S788" t="s">
        <v>1037</v>
      </c>
      <c r="T788" t="s">
        <v>327</v>
      </c>
      <c r="U788" t="s">
        <v>64</v>
      </c>
      <c r="V788" t="s">
        <v>76</v>
      </c>
      <c r="W788" t="s">
        <v>848</v>
      </c>
      <c r="X788" t="s">
        <v>64</v>
      </c>
      <c r="Y788" t="s">
        <v>2588</v>
      </c>
      <c r="Z788" t="s">
        <v>166</v>
      </c>
      <c r="AA788" t="s">
        <v>64</v>
      </c>
      <c r="AB788" t="s">
        <v>56</v>
      </c>
      <c r="AC788" t="s">
        <v>60</v>
      </c>
      <c r="AD788" t="s">
        <v>142</v>
      </c>
      <c r="AE788" t="s">
        <v>143</v>
      </c>
      <c r="AF788" t="s">
        <v>103</v>
      </c>
      <c r="AG788" t="s">
        <v>167</v>
      </c>
      <c r="AH788" t="s">
        <v>118</v>
      </c>
      <c r="AI788" t="s">
        <v>70</v>
      </c>
      <c r="AJ788" t="s">
        <v>1435</v>
      </c>
      <c r="AK788" t="s">
        <v>72</v>
      </c>
      <c r="AL788" t="s">
        <v>73</v>
      </c>
      <c r="AM788" t="s">
        <v>75</v>
      </c>
      <c r="AN788" t="s">
        <v>299</v>
      </c>
      <c r="AO788" t="s">
        <v>64</v>
      </c>
      <c r="AP788" t="s">
        <v>79</v>
      </c>
      <c r="AQ788" t="s">
        <v>607</v>
      </c>
      <c r="AR788" t="s">
        <v>97</v>
      </c>
      <c r="AS788" t="s">
        <v>124</v>
      </c>
      <c r="AT788" t="s">
        <v>118</v>
      </c>
      <c r="AU788" t="s">
        <v>271</v>
      </c>
      <c r="AV788" t="s">
        <v>174</v>
      </c>
      <c r="AW788" t="s">
        <v>76</v>
      </c>
      <c r="AX788" t="s">
        <v>1979</v>
      </c>
      <c r="AY788" t="s">
        <v>4498</v>
      </c>
    </row>
    <row r="789" spans="1:51" x14ac:dyDescent="0.3">
      <c r="A789" t="s">
        <v>4499</v>
      </c>
      <c r="B789" t="s">
        <v>4500</v>
      </c>
      <c r="C789" s="1" t="str">
        <f t="shared" si="129"/>
        <v>21:1177</v>
      </c>
      <c r="D789" s="1" t="str">
        <f t="shared" si="130"/>
        <v>21:0246</v>
      </c>
      <c r="E789" t="s">
        <v>3988</v>
      </c>
      <c r="F789" t="s">
        <v>4501</v>
      </c>
      <c r="H789">
        <v>75.8637497</v>
      </c>
      <c r="I789">
        <v>-97.735644199999996</v>
      </c>
      <c r="J789" s="1" t="str">
        <f t="shared" si="131"/>
        <v>NGR bulk stream sediment</v>
      </c>
      <c r="K789" s="1" t="str">
        <f t="shared" si="132"/>
        <v>-80 mesh (177 µm) (Bathurst Is., 1997)</v>
      </c>
      <c r="O789">
        <v>1</v>
      </c>
      <c r="P789" t="s">
        <v>89</v>
      </c>
      <c r="Q789" t="s">
        <v>56</v>
      </c>
      <c r="R789" t="s">
        <v>73</v>
      </c>
      <c r="S789" t="s">
        <v>1433</v>
      </c>
      <c r="T789" t="s">
        <v>176</v>
      </c>
      <c r="U789" t="s">
        <v>91</v>
      </c>
      <c r="V789" t="s">
        <v>91</v>
      </c>
      <c r="W789" t="s">
        <v>320</v>
      </c>
      <c r="X789" t="s">
        <v>64</v>
      </c>
      <c r="Y789" t="s">
        <v>771</v>
      </c>
      <c r="Z789" t="s">
        <v>78</v>
      </c>
      <c r="AA789" t="s">
        <v>64</v>
      </c>
      <c r="AB789" t="s">
        <v>56</v>
      </c>
      <c r="AC789" t="s">
        <v>60</v>
      </c>
      <c r="AD789" t="s">
        <v>740</v>
      </c>
      <c r="AE789" t="s">
        <v>143</v>
      </c>
      <c r="AF789" t="s">
        <v>311</v>
      </c>
      <c r="AG789" t="s">
        <v>167</v>
      </c>
      <c r="AH789" t="s">
        <v>592</v>
      </c>
      <c r="AI789" t="s">
        <v>70</v>
      </c>
      <c r="AJ789" t="s">
        <v>1435</v>
      </c>
      <c r="AK789" t="s">
        <v>72</v>
      </c>
      <c r="AL789" t="s">
        <v>73</v>
      </c>
      <c r="AM789" t="s">
        <v>403</v>
      </c>
      <c r="AN789" t="s">
        <v>60</v>
      </c>
      <c r="AO789" t="s">
        <v>64</v>
      </c>
      <c r="AP789" t="s">
        <v>369</v>
      </c>
      <c r="AQ789" t="s">
        <v>357</v>
      </c>
      <c r="AR789" t="s">
        <v>59</v>
      </c>
      <c r="AS789" t="s">
        <v>274</v>
      </c>
      <c r="AT789" t="s">
        <v>169</v>
      </c>
      <c r="AU789" t="s">
        <v>174</v>
      </c>
      <c r="AV789" t="s">
        <v>73</v>
      </c>
      <c r="AW789" t="s">
        <v>435</v>
      </c>
      <c r="AX789" t="s">
        <v>314</v>
      </c>
      <c r="AY789" t="s">
        <v>4502</v>
      </c>
    </row>
    <row r="790" spans="1:51" x14ac:dyDescent="0.3">
      <c r="A790" t="s">
        <v>4503</v>
      </c>
      <c r="B790" t="s">
        <v>4504</v>
      </c>
      <c r="C790" s="1" t="str">
        <f t="shared" si="129"/>
        <v>21:1177</v>
      </c>
      <c r="D790" s="1" t="str">
        <f t="shared" si="130"/>
        <v>21:0246</v>
      </c>
      <c r="E790" t="s">
        <v>3995</v>
      </c>
      <c r="F790" t="s">
        <v>4505</v>
      </c>
      <c r="H790">
        <v>75.891652699999995</v>
      </c>
      <c r="I790">
        <v>-97.9165457</v>
      </c>
      <c r="J790" s="1" t="str">
        <f t="shared" si="131"/>
        <v>NGR bulk stream sediment</v>
      </c>
      <c r="K790" s="1" t="str">
        <f t="shared" si="132"/>
        <v>-80 mesh (177 µm) (Bathurst Is., 1997)</v>
      </c>
      <c r="O790">
        <v>1</v>
      </c>
      <c r="P790" t="s">
        <v>89</v>
      </c>
      <c r="Q790" t="s">
        <v>56</v>
      </c>
      <c r="R790" t="s">
        <v>81</v>
      </c>
      <c r="S790" t="s">
        <v>323</v>
      </c>
      <c r="T790" t="s">
        <v>168</v>
      </c>
      <c r="U790" t="s">
        <v>140</v>
      </c>
      <c r="V790" t="s">
        <v>271</v>
      </c>
      <c r="W790" t="s">
        <v>185</v>
      </c>
      <c r="X790" t="s">
        <v>64</v>
      </c>
      <c r="Y790" t="s">
        <v>967</v>
      </c>
      <c r="Z790" t="s">
        <v>60</v>
      </c>
      <c r="AA790" t="s">
        <v>64</v>
      </c>
      <c r="AB790" t="s">
        <v>56</v>
      </c>
      <c r="AC790" t="s">
        <v>64</v>
      </c>
      <c r="AD790" t="s">
        <v>1644</v>
      </c>
      <c r="AE790" t="s">
        <v>143</v>
      </c>
      <c r="AF790" t="s">
        <v>1442</v>
      </c>
      <c r="AG790" t="s">
        <v>144</v>
      </c>
      <c r="AH790" t="s">
        <v>258</v>
      </c>
      <c r="AI790" t="s">
        <v>70</v>
      </c>
      <c r="AJ790" t="s">
        <v>1435</v>
      </c>
      <c r="AK790" t="s">
        <v>72</v>
      </c>
      <c r="AL790" t="s">
        <v>73</v>
      </c>
      <c r="AM790" t="s">
        <v>130</v>
      </c>
      <c r="AN790" t="s">
        <v>176</v>
      </c>
      <c r="AO790" t="s">
        <v>64</v>
      </c>
      <c r="AP790" t="s">
        <v>1753</v>
      </c>
      <c r="AQ790" t="s">
        <v>238</v>
      </c>
      <c r="AR790" t="s">
        <v>63</v>
      </c>
      <c r="AS790" t="s">
        <v>56</v>
      </c>
      <c r="AT790" t="s">
        <v>230</v>
      </c>
      <c r="AU790" t="s">
        <v>1051</v>
      </c>
      <c r="AV790" t="s">
        <v>73</v>
      </c>
      <c r="AW790" t="s">
        <v>479</v>
      </c>
      <c r="AX790" t="s">
        <v>793</v>
      </c>
      <c r="AY790" t="s">
        <v>4506</v>
      </c>
    </row>
    <row r="791" spans="1:51" x14ac:dyDescent="0.3">
      <c r="A791" t="s">
        <v>4507</v>
      </c>
      <c r="B791" t="s">
        <v>4508</v>
      </c>
      <c r="C791" s="1" t="str">
        <f t="shared" si="129"/>
        <v>21:1177</v>
      </c>
      <c r="D791" s="1" t="str">
        <f t="shared" si="130"/>
        <v>21:0246</v>
      </c>
      <c r="E791" t="s">
        <v>4000</v>
      </c>
      <c r="F791" t="s">
        <v>4509</v>
      </c>
      <c r="H791">
        <v>75.890996099999995</v>
      </c>
      <c r="I791">
        <v>-97.930157800000003</v>
      </c>
      <c r="J791" s="1" t="str">
        <f t="shared" si="131"/>
        <v>NGR bulk stream sediment</v>
      </c>
      <c r="K791" s="1" t="str">
        <f t="shared" si="132"/>
        <v>-80 mesh (177 µm) (Bathurst Is., 1997)</v>
      </c>
      <c r="O791">
        <v>1</v>
      </c>
      <c r="P791" t="s">
        <v>89</v>
      </c>
      <c r="Q791" t="s">
        <v>56</v>
      </c>
      <c r="R791" t="s">
        <v>73</v>
      </c>
      <c r="S791" t="s">
        <v>1036</v>
      </c>
      <c r="T791" t="s">
        <v>358</v>
      </c>
      <c r="U791" t="s">
        <v>60</v>
      </c>
      <c r="V791" t="s">
        <v>76</v>
      </c>
      <c r="W791" t="s">
        <v>61</v>
      </c>
      <c r="X791" t="s">
        <v>271</v>
      </c>
      <c r="Y791" t="s">
        <v>2517</v>
      </c>
      <c r="Z791" t="s">
        <v>209</v>
      </c>
      <c r="AA791" t="s">
        <v>64</v>
      </c>
      <c r="AB791" t="s">
        <v>56</v>
      </c>
      <c r="AC791" t="s">
        <v>64</v>
      </c>
      <c r="AD791" t="s">
        <v>740</v>
      </c>
      <c r="AE791" t="s">
        <v>143</v>
      </c>
      <c r="AF791" t="s">
        <v>80</v>
      </c>
      <c r="AG791" t="s">
        <v>167</v>
      </c>
      <c r="AH791" t="s">
        <v>218</v>
      </c>
      <c r="AI791" t="s">
        <v>70</v>
      </c>
      <c r="AJ791" t="s">
        <v>1435</v>
      </c>
      <c r="AK791" t="s">
        <v>72</v>
      </c>
      <c r="AL791" t="s">
        <v>153</v>
      </c>
      <c r="AM791" t="s">
        <v>99</v>
      </c>
      <c r="AN791" t="s">
        <v>251</v>
      </c>
      <c r="AO791" t="s">
        <v>64</v>
      </c>
      <c r="AP791" t="s">
        <v>369</v>
      </c>
      <c r="AQ791" t="s">
        <v>524</v>
      </c>
      <c r="AR791" t="s">
        <v>285</v>
      </c>
      <c r="AS791" t="s">
        <v>204</v>
      </c>
      <c r="AT791" t="s">
        <v>168</v>
      </c>
      <c r="AU791" t="s">
        <v>271</v>
      </c>
      <c r="AV791" t="s">
        <v>174</v>
      </c>
      <c r="AW791" t="s">
        <v>218</v>
      </c>
      <c r="AX791" t="s">
        <v>195</v>
      </c>
      <c r="AY791" t="s">
        <v>4510</v>
      </c>
    </row>
    <row r="792" spans="1:51" x14ac:dyDescent="0.3">
      <c r="A792" t="s">
        <v>4511</v>
      </c>
      <c r="B792" t="s">
        <v>4512</v>
      </c>
      <c r="C792" s="1" t="str">
        <f t="shared" si="129"/>
        <v>21:1177</v>
      </c>
      <c r="D792" s="1" t="str">
        <f t="shared" si="130"/>
        <v>21:0246</v>
      </c>
      <c r="E792" t="s">
        <v>4005</v>
      </c>
      <c r="F792" t="s">
        <v>4513</v>
      </c>
      <c r="H792">
        <v>75.856546899999998</v>
      </c>
      <c r="I792">
        <v>-98.093897900000002</v>
      </c>
      <c r="J792" s="1" t="str">
        <f t="shared" si="131"/>
        <v>NGR bulk stream sediment</v>
      </c>
      <c r="K792" s="1" t="str">
        <f t="shared" si="132"/>
        <v>-80 mesh (177 µm) (Bathurst Is., 1997)</v>
      </c>
      <c r="O792">
        <v>1</v>
      </c>
      <c r="P792" t="s">
        <v>89</v>
      </c>
      <c r="Q792" t="s">
        <v>56</v>
      </c>
      <c r="R792" t="s">
        <v>176</v>
      </c>
      <c r="S792" t="s">
        <v>437</v>
      </c>
      <c r="T792" t="s">
        <v>307</v>
      </c>
      <c r="U792" t="s">
        <v>150</v>
      </c>
      <c r="V792" t="s">
        <v>91</v>
      </c>
      <c r="W792" t="s">
        <v>607</v>
      </c>
      <c r="X792" t="s">
        <v>64</v>
      </c>
      <c r="Y792" t="s">
        <v>1551</v>
      </c>
      <c r="Z792" t="s">
        <v>149</v>
      </c>
      <c r="AA792" t="s">
        <v>64</v>
      </c>
      <c r="AB792" t="s">
        <v>56</v>
      </c>
      <c r="AC792" t="s">
        <v>64</v>
      </c>
      <c r="AD792" t="s">
        <v>353</v>
      </c>
      <c r="AE792" t="s">
        <v>2781</v>
      </c>
      <c r="AF792" t="s">
        <v>274</v>
      </c>
      <c r="AG792" t="s">
        <v>1512</v>
      </c>
      <c r="AH792" t="s">
        <v>358</v>
      </c>
      <c r="AI792" t="s">
        <v>70</v>
      </c>
      <c r="AJ792" t="s">
        <v>1435</v>
      </c>
      <c r="AK792" t="s">
        <v>72</v>
      </c>
      <c r="AL792" t="s">
        <v>73</v>
      </c>
      <c r="AM792" t="s">
        <v>168</v>
      </c>
      <c r="AN792" t="s">
        <v>130</v>
      </c>
      <c r="AO792" t="s">
        <v>64</v>
      </c>
      <c r="AP792" t="s">
        <v>369</v>
      </c>
      <c r="AQ792" t="s">
        <v>55</v>
      </c>
      <c r="AR792" t="s">
        <v>325</v>
      </c>
      <c r="AS792" t="s">
        <v>69</v>
      </c>
      <c r="AT792" t="s">
        <v>435</v>
      </c>
      <c r="AU792" t="s">
        <v>175</v>
      </c>
      <c r="AV792" t="s">
        <v>73</v>
      </c>
      <c r="AW792" t="s">
        <v>488</v>
      </c>
      <c r="AX792" t="s">
        <v>402</v>
      </c>
      <c r="AY792" t="s">
        <v>4514</v>
      </c>
    </row>
    <row r="793" spans="1:51" x14ac:dyDescent="0.3">
      <c r="A793" t="s">
        <v>4515</v>
      </c>
      <c r="B793" t="s">
        <v>4516</v>
      </c>
      <c r="C793" s="1" t="str">
        <f t="shared" si="129"/>
        <v>21:1177</v>
      </c>
      <c r="D793" s="1" t="str">
        <f t="shared" si="130"/>
        <v>21:0246</v>
      </c>
      <c r="E793" t="s">
        <v>4010</v>
      </c>
      <c r="F793" t="s">
        <v>4517</v>
      </c>
      <c r="H793">
        <v>76.585300200000006</v>
      </c>
      <c r="I793">
        <v>-98.535899499999999</v>
      </c>
      <c r="J793" s="1" t="str">
        <f t="shared" si="131"/>
        <v>NGR bulk stream sediment</v>
      </c>
      <c r="K793" s="1" t="str">
        <f t="shared" si="132"/>
        <v>-80 mesh (177 µm) (Bathurst Is., 1997)</v>
      </c>
      <c r="O793">
        <v>1</v>
      </c>
      <c r="P793" t="s">
        <v>89</v>
      </c>
      <c r="Q793" t="s">
        <v>56</v>
      </c>
      <c r="R793" t="s">
        <v>275</v>
      </c>
      <c r="S793" t="s">
        <v>1203</v>
      </c>
      <c r="T793" t="s">
        <v>82</v>
      </c>
      <c r="U793" t="s">
        <v>76</v>
      </c>
      <c r="V793" t="s">
        <v>118</v>
      </c>
      <c r="W793" t="s">
        <v>114</v>
      </c>
      <c r="X793" t="s">
        <v>60</v>
      </c>
      <c r="Y793" t="s">
        <v>733</v>
      </c>
      <c r="Z793" t="s">
        <v>113</v>
      </c>
      <c r="AA793" t="s">
        <v>64</v>
      </c>
      <c r="AB793" t="s">
        <v>56</v>
      </c>
      <c r="AC793" t="s">
        <v>76</v>
      </c>
      <c r="AD793" t="s">
        <v>686</v>
      </c>
      <c r="AE793" t="s">
        <v>143</v>
      </c>
      <c r="AF793" t="s">
        <v>79</v>
      </c>
      <c r="AG793" t="s">
        <v>81</v>
      </c>
      <c r="AH793" t="s">
        <v>118</v>
      </c>
      <c r="AI793" t="s">
        <v>70</v>
      </c>
      <c r="AJ793" t="s">
        <v>1435</v>
      </c>
      <c r="AK793" t="s">
        <v>72</v>
      </c>
      <c r="AL793" t="s">
        <v>174</v>
      </c>
      <c r="AM793" t="s">
        <v>428</v>
      </c>
      <c r="AN793" t="s">
        <v>358</v>
      </c>
      <c r="AO793" t="s">
        <v>64</v>
      </c>
      <c r="AP793" t="s">
        <v>97</v>
      </c>
      <c r="AQ793" t="s">
        <v>357</v>
      </c>
      <c r="AR793" t="s">
        <v>128</v>
      </c>
      <c r="AS793" t="s">
        <v>160</v>
      </c>
      <c r="AT793" t="s">
        <v>251</v>
      </c>
      <c r="AU793" t="s">
        <v>258</v>
      </c>
      <c r="AV793" t="s">
        <v>73</v>
      </c>
      <c r="AW793" t="s">
        <v>225</v>
      </c>
      <c r="AX793" t="s">
        <v>850</v>
      </c>
      <c r="AY793" t="s">
        <v>3035</v>
      </c>
    </row>
    <row r="794" spans="1:51" x14ac:dyDescent="0.3">
      <c r="A794" t="s">
        <v>4518</v>
      </c>
      <c r="B794" t="s">
        <v>4519</v>
      </c>
      <c r="C794" s="1" t="str">
        <f t="shared" si="129"/>
        <v>21:1177</v>
      </c>
      <c r="D794" s="1" t="str">
        <f t="shared" si="130"/>
        <v>21:0246</v>
      </c>
      <c r="E794" t="s">
        <v>4015</v>
      </c>
      <c r="F794" t="s">
        <v>4520</v>
      </c>
      <c r="H794">
        <v>76.663191699999999</v>
      </c>
      <c r="I794">
        <v>-98.614328599999993</v>
      </c>
      <c r="J794" s="1" t="str">
        <f t="shared" si="131"/>
        <v>NGR bulk stream sediment</v>
      </c>
      <c r="K794" s="1" t="str">
        <f t="shared" si="132"/>
        <v>-80 mesh (177 µm) (Bathurst Is., 1997)</v>
      </c>
      <c r="O794">
        <v>1</v>
      </c>
      <c r="P794" t="s">
        <v>76</v>
      </c>
      <c r="Q794" t="s">
        <v>56</v>
      </c>
      <c r="R794" t="s">
        <v>485</v>
      </c>
      <c r="S794" t="s">
        <v>3190</v>
      </c>
      <c r="T794" t="s">
        <v>207</v>
      </c>
      <c r="U794" t="s">
        <v>185</v>
      </c>
      <c r="V794" t="s">
        <v>94</v>
      </c>
      <c r="W794" t="s">
        <v>524</v>
      </c>
      <c r="X794" t="s">
        <v>60</v>
      </c>
      <c r="Y794" t="s">
        <v>733</v>
      </c>
      <c r="Z794" t="s">
        <v>185</v>
      </c>
      <c r="AA794" t="s">
        <v>64</v>
      </c>
      <c r="AB794" t="s">
        <v>56</v>
      </c>
      <c r="AC794" t="s">
        <v>64</v>
      </c>
      <c r="AD794" t="s">
        <v>1434</v>
      </c>
      <c r="AE794" t="s">
        <v>143</v>
      </c>
      <c r="AF794" t="s">
        <v>720</v>
      </c>
      <c r="AG794" t="s">
        <v>125</v>
      </c>
      <c r="AH794" t="s">
        <v>82</v>
      </c>
      <c r="AI794" t="s">
        <v>70</v>
      </c>
      <c r="AJ794" t="s">
        <v>1435</v>
      </c>
      <c r="AK794" t="s">
        <v>72</v>
      </c>
      <c r="AL794" t="s">
        <v>73</v>
      </c>
      <c r="AM794" t="s">
        <v>275</v>
      </c>
      <c r="AN794" t="s">
        <v>358</v>
      </c>
      <c r="AO794" t="s">
        <v>64</v>
      </c>
      <c r="AP794" t="s">
        <v>918</v>
      </c>
      <c r="AQ794" t="s">
        <v>274</v>
      </c>
      <c r="AR794" t="s">
        <v>541</v>
      </c>
      <c r="AS794" t="s">
        <v>69</v>
      </c>
      <c r="AT794" t="s">
        <v>173</v>
      </c>
      <c r="AU794" t="s">
        <v>271</v>
      </c>
      <c r="AV794" t="s">
        <v>73</v>
      </c>
      <c r="AW794" t="s">
        <v>225</v>
      </c>
      <c r="AX794" t="s">
        <v>301</v>
      </c>
      <c r="AY794" t="s">
        <v>4521</v>
      </c>
    </row>
    <row r="795" spans="1:51" x14ac:dyDescent="0.3">
      <c r="A795" t="s">
        <v>4522</v>
      </c>
      <c r="B795" t="s">
        <v>4523</v>
      </c>
      <c r="C795" s="1" t="str">
        <f t="shared" si="129"/>
        <v>21:1177</v>
      </c>
      <c r="D795" s="1" t="str">
        <f t="shared" si="130"/>
        <v>21:0246</v>
      </c>
      <c r="E795" t="s">
        <v>4021</v>
      </c>
      <c r="F795" t="s">
        <v>4524</v>
      </c>
      <c r="H795">
        <v>76.663191999999995</v>
      </c>
      <c r="I795">
        <v>-98.529083999999997</v>
      </c>
      <c r="J795" s="1" t="str">
        <f t="shared" si="131"/>
        <v>NGR bulk stream sediment</v>
      </c>
      <c r="K795" s="1" t="str">
        <f t="shared" si="132"/>
        <v>-80 mesh (177 µm) (Bathurst Is., 1997)</v>
      </c>
      <c r="O795">
        <v>1</v>
      </c>
      <c r="P795" t="s">
        <v>89</v>
      </c>
      <c r="Q795" t="s">
        <v>56</v>
      </c>
      <c r="R795" t="s">
        <v>118</v>
      </c>
      <c r="S795" t="s">
        <v>912</v>
      </c>
      <c r="T795" t="s">
        <v>444</v>
      </c>
      <c r="U795" t="s">
        <v>118</v>
      </c>
      <c r="V795" t="s">
        <v>118</v>
      </c>
      <c r="W795" t="s">
        <v>399</v>
      </c>
      <c r="X795" t="s">
        <v>60</v>
      </c>
      <c r="Y795" t="s">
        <v>2747</v>
      </c>
      <c r="Z795" t="s">
        <v>113</v>
      </c>
      <c r="AA795" t="s">
        <v>64</v>
      </c>
      <c r="AB795" t="s">
        <v>56</v>
      </c>
      <c r="AC795" t="s">
        <v>60</v>
      </c>
      <c r="AD795" t="s">
        <v>205</v>
      </c>
      <c r="AE795" t="s">
        <v>143</v>
      </c>
      <c r="AF795" t="s">
        <v>298</v>
      </c>
      <c r="AG795" t="s">
        <v>327</v>
      </c>
      <c r="AH795" t="s">
        <v>265</v>
      </c>
      <c r="AI795" t="s">
        <v>70</v>
      </c>
      <c r="AJ795" t="s">
        <v>1435</v>
      </c>
      <c r="AK795" t="s">
        <v>72</v>
      </c>
      <c r="AL795" t="s">
        <v>73</v>
      </c>
      <c r="AM795" t="s">
        <v>118</v>
      </c>
      <c r="AN795" t="s">
        <v>580</v>
      </c>
      <c r="AO795" t="s">
        <v>64</v>
      </c>
      <c r="AP795" t="s">
        <v>4252</v>
      </c>
      <c r="AQ795" t="s">
        <v>140</v>
      </c>
      <c r="AR795" t="s">
        <v>382</v>
      </c>
      <c r="AS795" t="s">
        <v>149</v>
      </c>
      <c r="AT795" t="s">
        <v>91</v>
      </c>
      <c r="AU795" t="s">
        <v>230</v>
      </c>
      <c r="AV795" t="s">
        <v>73</v>
      </c>
      <c r="AW795" t="s">
        <v>580</v>
      </c>
      <c r="AX795" t="s">
        <v>1434</v>
      </c>
      <c r="AY795" t="s">
        <v>4525</v>
      </c>
    </row>
    <row r="796" spans="1:51" x14ac:dyDescent="0.3">
      <c r="A796" t="s">
        <v>4526</v>
      </c>
      <c r="B796" t="s">
        <v>4527</v>
      </c>
      <c r="C796" s="1" t="str">
        <f t="shared" si="129"/>
        <v>21:1177</v>
      </c>
      <c r="D796" s="1" t="str">
        <f t="shared" si="130"/>
        <v>21:0246</v>
      </c>
      <c r="E796" t="s">
        <v>4026</v>
      </c>
      <c r="F796" t="s">
        <v>4528</v>
      </c>
      <c r="H796">
        <v>76.616889599999993</v>
      </c>
      <c r="I796">
        <v>-98.398623400000005</v>
      </c>
      <c r="J796" s="1" t="str">
        <f t="shared" si="131"/>
        <v>NGR bulk stream sediment</v>
      </c>
      <c r="K796" s="1" t="str">
        <f t="shared" si="132"/>
        <v>-80 mesh (177 µm) (Bathurst Is., 1997)</v>
      </c>
      <c r="O796">
        <v>1</v>
      </c>
      <c r="P796" t="s">
        <v>89</v>
      </c>
      <c r="Q796" t="s">
        <v>56</v>
      </c>
      <c r="R796" t="s">
        <v>423</v>
      </c>
      <c r="S796" t="s">
        <v>917</v>
      </c>
      <c r="T796" t="s">
        <v>162</v>
      </c>
      <c r="U796" t="s">
        <v>60</v>
      </c>
      <c r="V796" t="s">
        <v>63</v>
      </c>
      <c r="W796" t="s">
        <v>170</v>
      </c>
      <c r="X796" t="s">
        <v>91</v>
      </c>
      <c r="Y796" t="s">
        <v>4529</v>
      </c>
      <c r="Z796" t="s">
        <v>185</v>
      </c>
      <c r="AA796" t="s">
        <v>64</v>
      </c>
      <c r="AB796" t="s">
        <v>56</v>
      </c>
      <c r="AC796" t="s">
        <v>118</v>
      </c>
      <c r="AD796" t="s">
        <v>245</v>
      </c>
      <c r="AE796" t="s">
        <v>143</v>
      </c>
      <c r="AF796" t="s">
        <v>720</v>
      </c>
      <c r="AG796" t="s">
        <v>145</v>
      </c>
      <c r="AH796" t="s">
        <v>514</v>
      </c>
      <c r="AI796" t="s">
        <v>70</v>
      </c>
      <c r="AJ796" t="s">
        <v>1435</v>
      </c>
      <c r="AK796" t="s">
        <v>72</v>
      </c>
      <c r="AL796" t="s">
        <v>73</v>
      </c>
      <c r="AM796" t="s">
        <v>354</v>
      </c>
      <c r="AN796" t="s">
        <v>225</v>
      </c>
      <c r="AO796" t="s">
        <v>64</v>
      </c>
      <c r="AP796" t="s">
        <v>1349</v>
      </c>
      <c r="AQ796" t="s">
        <v>204</v>
      </c>
      <c r="AR796" t="s">
        <v>79</v>
      </c>
      <c r="AS796" t="s">
        <v>57</v>
      </c>
      <c r="AT796" t="s">
        <v>93</v>
      </c>
      <c r="AU796" t="s">
        <v>271</v>
      </c>
      <c r="AV796" t="s">
        <v>175</v>
      </c>
      <c r="AW796" t="s">
        <v>435</v>
      </c>
      <c r="AX796" t="s">
        <v>479</v>
      </c>
      <c r="AY796" t="s">
        <v>4530</v>
      </c>
    </row>
    <row r="797" spans="1:51" x14ac:dyDescent="0.3">
      <c r="A797" t="s">
        <v>4531</v>
      </c>
      <c r="B797" t="s">
        <v>4532</v>
      </c>
      <c r="C797" s="1" t="str">
        <f t="shared" si="129"/>
        <v>21:1177</v>
      </c>
      <c r="D797" s="1" t="str">
        <f t="shared" si="130"/>
        <v>21:0246</v>
      </c>
      <c r="E797" t="s">
        <v>4032</v>
      </c>
      <c r="F797" t="s">
        <v>4533</v>
      </c>
      <c r="H797">
        <v>76.604910700000005</v>
      </c>
      <c r="I797">
        <v>-98.331708800000001</v>
      </c>
      <c r="J797" s="1" t="str">
        <f t="shared" si="131"/>
        <v>NGR bulk stream sediment</v>
      </c>
      <c r="K797" s="1" t="str">
        <f t="shared" si="132"/>
        <v>-80 mesh (177 µm) (Bathurst Is., 1997)</v>
      </c>
      <c r="O797">
        <v>1</v>
      </c>
      <c r="P797" t="s">
        <v>91</v>
      </c>
      <c r="Q797" t="s">
        <v>56</v>
      </c>
      <c r="R797" t="s">
        <v>231</v>
      </c>
      <c r="S797" t="s">
        <v>1288</v>
      </c>
      <c r="T797" t="s">
        <v>256</v>
      </c>
      <c r="U797" t="s">
        <v>118</v>
      </c>
      <c r="V797" t="s">
        <v>91</v>
      </c>
      <c r="W797" t="s">
        <v>311</v>
      </c>
      <c r="X797" t="s">
        <v>64</v>
      </c>
      <c r="Y797" t="s">
        <v>2519</v>
      </c>
      <c r="Z797" t="s">
        <v>113</v>
      </c>
      <c r="AA797" t="s">
        <v>64</v>
      </c>
      <c r="AB797" t="s">
        <v>56</v>
      </c>
      <c r="AC797" t="s">
        <v>91</v>
      </c>
      <c r="AD797" t="s">
        <v>144</v>
      </c>
      <c r="AE797" t="s">
        <v>143</v>
      </c>
      <c r="AF797" t="s">
        <v>288</v>
      </c>
      <c r="AG797" t="s">
        <v>175</v>
      </c>
      <c r="AH797" t="s">
        <v>101</v>
      </c>
      <c r="AI797" t="s">
        <v>70</v>
      </c>
      <c r="AJ797" t="s">
        <v>1435</v>
      </c>
      <c r="AK797" t="s">
        <v>72</v>
      </c>
      <c r="AL797" t="s">
        <v>73</v>
      </c>
      <c r="AM797" t="s">
        <v>74</v>
      </c>
      <c r="AN797" t="s">
        <v>81</v>
      </c>
      <c r="AO797" t="s">
        <v>64</v>
      </c>
      <c r="AP797" t="s">
        <v>369</v>
      </c>
      <c r="AQ797" t="s">
        <v>105</v>
      </c>
      <c r="AR797" t="s">
        <v>78</v>
      </c>
      <c r="AS797" t="s">
        <v>190</v>
      </c>
      <c r="AT797" t="s">
        <v>231</v>
      </c>
      <c r="AU797" t="s">
        <v>174</v>
      </c>
      <c r="AV797" t="s">
        <v>73</v>
      </c>
      <c r="AW797" t="s">
        <v>60</v>
      </c>
      <c r="AX797" t="s">
        <v>205</v>
      </c>
      <c r="AY797" t="s">
        <v>4534</v>
      </c>
    </row>
    <row r="798" spans="1:51" x14ac:dyDescent="0.3">
      <c r="A798" t="s">
        <v>4535</v>
      </c>
      <c r="B798" t="s">
        <v>4536</v>
      </c>
      <c r="C798" s="1" t="str">
        <f t="shared" si="129"/>
        <v>21:1177</v>
      </c>
      <c r="D798" s="1" t="str">
        <f t="shared" si="130"/>
        <v>21:0246</v>
      </c>
      <c r="E798" t="s">
        <v>4037</v>
      </c>
      <c r="F798" t="s">
        <v>4537</v>
      </c>
      <c r="H798">
        <v>76.580760100000006</v>
      </c>
      <c r="I798">
        <v>-98.1964641</v>
      </c>
      <c r="J798" s="1" t="str">
        <f t="shared" si="131"/>
        <v>NGR bulk stream sediment</v>
      </c>
      <c r="K798" s="1" t="str">
        <f t="shared" si="132"/>
        <v>-80 mesh (177 µm) (Bathurst Is., 1997)</v>
      </c>
      <c r="O798">
        <v>1</v>
      </c>
      <c r="P798" t="s">
        <v>89</v>
      </c>
      <c r="Q798" t="s">
        <v>56</v>
      </c>
      <c r="R798" t="s">
        <v>76</v>
      </c>
      <c r="S798" t="s">
        <v>1064</v>
      </c>
      <c r="T798" t="s">
        <v>256</v>
      </c>
      <c r="U798" t="s">
        <v>118</v>
      </c>
      <c r="V798" t="s">
        <v>76</v>
      </c>
      <c r="W798" t="s">
        <v>78</v>
      </c>
      <c r="X798" t="s">
        <v>271</v>
      </c>
      <c r="Y798" t="s">
        <v>268</v>
      </c>
      <c r="Z798" t="s">
        <v>113</v>
      </c>
      <c r="AA798" t="s">
        <v>64</v>
      </c>
      <c r="AB798" t="s">
        <v>56</v>
      </c>
      <c r="AC798" t="s">
        <v>91</v>
      </c>
      <c r="AD798" t="s">
        <v>811</v>
      </c>
      <c r="AE798" t="s">
        <v>143</v>
      </c>
      <c r="AF798" t="s">
        <v>210</v>
      </c>
      <c r="AG798" t="s">
        <v>175</v>
      </c>
      <c r="AH798" t="s">
        <v>251</v>
      </c>
      <c r="AI798" t="s">
        <v>70</v>
      </c>
      <c r="AJ798" t="s">
        <v>1435</v>
      </c>
      <c r="AK798" t="s">
        <v>72</v>
      </c>
      <c r="AL798" t="s">
        <v>73</v>
      </c>
      <c r="AM798" t="s">
        <v>328</v>
      </c>
      <c r="AN798" t="s">
        <v>60</v>
      </c>
      <c r="AO798" t="s">
        <v>64</v>
      </c>
      <c r="AP798" t="s">
        <v>369</v>
      </c>
      <c r="AQ798" t="s">
        <v>171</v>
      </c>
      <c r="AR798" t="s">
        <v>193</v>
      </c>
      <c r="AS798" t="s">
        <v>163</v>
      </c>
      <c r="AT798" t="s">
        <v>126</v>
      </c>
      <c r="AU798" t="s">
        <v>174</v>
      </c>
      <c r="AV798" t="s">
        <v>73</v>
      </c>
      <c r="AW798" t="s">
        <v>225</v>
      </c>
      <c r="AX798" t="s">
        <v>811</v>
      </c>
      <c r="AY798" t="s">
        <v>2985</v>
      </c>
    </row>
    <row r="799" spans="1:51" x14ac:dyDescent="0.3">
      <c r="A799" t="s">
        <v>4538</v>
      </c>
      <c r="B799" t="s">
        <v>4539</v>
      </c>
      <c r="C799" s="1" t="str">
        <f t="shared" si="129"/>
        <v>21:1177</v>
      </c>
      <c r="D799" s="1" t="str">
        <f t="shared" si="130"/>
        <v>21:0246</v>
      </c>
      <c r="E799" t="s">
        <v>4042</v>
      </c>
      <c r="F799" t="s">
        <v>4540</v>
      </c>
      <c r="H799">
        <v>76.560621400000002</v>
      </c>
      <c r="I799">
        <v>-98.305461399999999</v>
      </c>
      <c r="J799" s="1" t="str">
        <f t="shared" si="131"/>
        <v>NGR bulk stream sediment</v>
      </c>
      <c r="K799" s="1" t="str">
        <f t="shared" si="132"/>
        <v>-80 mesh (177 µm) (Bathurst Is., 1997)</v>
      </c>
      <c r="O799">
        <v>1</v>
      </c>
      <c r="P799" t="s">
        <v>89</v>
      </c>
      <c r="Q799" t="s">
        <v>56</v>
      </c>
      <c r="R799" t="s">
        <v>194</v>
      </c>
      <c r="S799" t="s">
        <v>738</v>
      </c>
      <c r="T799" t="s">
        <v>176</v>
      </c>
      <c r="U799" t="s">
        <v>91</v>
      </c>
      <c r="V799" t="s">
        <v>185</v>
      </c>
      <c r="W799" t="s">
        <v>351</v>
      </c>
      <c r="X799" t="s">
        <v>91</v>
      </c>
      <c r="Y799" t="s">
        <v>231</v>
      </c>
      <c r="Z799" t="s">
        <v>113</v>
      </c>
      <c r="AA799" t="s">
        <v>64</v>
      </c>
      <c r="AB799" t="s">
        <v>56</v>
      </c>
      <c r="AC799" t="s">
        <v>64</v>
      </c>
      <c r="AD799" t="s">
        <v>967</v>
      </c>
      <c r="AE799" t="s">
        <v>96</v>
      </c>
      <c r="AF799" t="s">
        <v>370</v>
      </c>
      <c r="AG799" t="s">
        <v>152</v>
      </c>
      <c r="AH799" t="s">
        <v>113</v>
      </c>
      <c r="AI799" t="s">
        <v>70</v>
      </c>
      <c r="AJ799" t="s">
        <v>1435</v>
      </c>
      <c r="AK799" t="s">
        <v>72</v>
      </c>
      <c r="AL799" t="s">
        <v>73</v>
      </c>
      <c r="AM799" t="s">
        <v>211</v>
      </c>
      <c r="AN799" t="s">
        <v>488</v>
      </c>
      <c r="AO799" t="s">
        <v>64</v>
      </c>
      <c r="AP799" t="s">
        <v>285</v>
      </c>
      <c r="AQ799" t="s">
        <v>325</v>
      </c>
      <c r="AR799" t="s">
        <v>312</v>
      </c>
      <c r="AS799" t="s">
        <v>80</v>
      </c>
      <c r="AT799" t="s">
        <v>82</v>
      </c>
      <c r="AU799" t="s">
        <v>81</v>
      </c>
      <c r="AV799" t="s">
        <v>73</v>
      </c>
      <c r="AW799" t="s">
        <v>91</v>
      </c>
      <c r="AX799" t="s">
        <v>417</v>
      </c>
      <c r="AY799" t="s">
        <v>4541</v>
      </c>
    </row>
    <row r="800" spans="1:51" x14ac:dyDescent="0.3">
      <c r="A800" t="s">
        <v>4542</v>
      </c>
      <c r="B800" t="s">
        <v>4543</v>
      </c>
      <c r="C800" s="1" t="str">
        <f t="shared" si="129"/>
        <v>21:1177</v>
      </c>
      <c r="D800" s="1" t="str">
        <f t="shared" si="130"/>
        <v>21:0246</v>
      </c>
      <c r="E800" t="s">
        <v>4049</v>
      </c>
      <c r="F800" t="s">
        <v>4544</v>
      </c>
      <c r="H800">
        <v>76.539173099999999</v>
      </c>
      <c r="I800">
        <v>-98.154640000000001</v>
      </c>
      <c r="J800" s="1" t="str">
        <f t="shared" si="131"/>
        <v>NGR bulk stream sediment</v>
      </c>
      <c r="K800" s="1" t="str">
        <f t="shared" si="132"/>
        <v>-80 mesh (177 µm) (Bathurst Is., 1997)</v>
      </c>
      <c r="O800">
        <v>1</v>
      </c>
      <c r="P800" t="s">
        <v>89</v>
      </c>
      <c r="Q800" t="s">
        <v>56</v>
      </c>
      <c r="R800" t="s">
        <v>242</v>
      </c>
      <c r="S800" t="s">
        <v>547</v>
      </c>
      <c r="T800" t="s">
        <v>68</v>
      </c>
      <c r="U800" t="s">
        <v>63</v>
      </c>
      <c r="V800" t="s">
        <v>76</v>
      </c>
      <c r="W800" t="s">
        <v>288</v>
      </c>
      <c r="X800" t="s">
        <v>64</v>
      </c>
      <c r="Y800" t="s">
        <v>81</v>
      </c>
      <c r="Z800" t="s">
        <v>94</v>
      </c>
      <c r="AA800" t="s">
        <v>64</v>
      </c>
      <c r="AB800" t="s">
        <v>56</v>
      </c>
      <c r="AC800" t="s">
        <v>271</v>
      </c>
      <c r="AD800" t="s">
        <v>205</v>
      </c>
      <c r="AE800" t="s">
        <v>143</v>
      </c>
      <c r="AF800" t="s">
        <v>104</v>
      </c>
      <c r="AG800" t="s">
        <v>271</v>
      </c>
      <c r="AH800" t="s">
        <v>147</v>
      </c>
      <c r="AI800" t="s">
        <v>70</v>
      </c>
      <c r="AJ800" t="s">
        <v>1435</v>
      </c>
      <c r="AK800" t="s">
        <v>72</v>
      </c>
      <c r="AL800" t="s">
        <v>152</v>
      </c>
      <c r="AM800" t="s">
        <v>242</v>
      </c>
      <c r="AN800" t="s">
        <v>271</v>
      </c>
      <c r="AO800" t="s">
        <v>64</v>
      </c>
      <c r="AP800" t="s">
        <v>312</v>
      </c>
      <c r="AQ800" t="s">
        <v>57</v>
      </c>
      <c r="AR800" t="s">
        <v>78</v>
      </c>
      <c r="AS800" t="s">
        <v>149</v>
      </c>
      <c r="AT800" t="s">
        <v>299</v>
      </c>
      <c r="AU800" t="s">
        <v>174</v>
      </c>
      <c r="AV800" t="s">
        <v>73</v>
      </c>
      <c r="AW800" t="s">
        <v>225</v>
      </c>
      <c r="AX800" t="s">
        <v>780</v>
      </c>
      <c r="AY800" t="s">
        <v>2446</v>
      </c>
    </row>
    <row r="801" spans="1:51" x14ac:dyDescent="0.3">
      <c r="A801" t="s">
        <v>4545</v>
      </c>
      <c r="B801" t="s">
        <v>4546</v>
      </c>
      <c r="C801" s="1" t="str">
        <f t="shared" ref="C801:C832" si="133">HYPERLINK("http://geochem.nrcan.gc.ca/cdogs/content/bdl/bdl211177_e.htm", "21:1177")</f>
        <v>21:1177</v>
      </c>
      <c r="D801" s="1" t="str">
        <f t="shared" si="130"/>
        <v>21:0246</v>
      </c>
      <c r="E801" t="s">
        <v>4054</v>
      </c>
      <c r="F801" t="s">
        <v>4547</v>
      </c>
      <c r="H801">
        <v>76.545133899999996</v>
      </c>
      <c r="I801">
        <v>-97.862053500000002</v>
      </c>
      <c r="J801" s="1" t="str">
        <f t="shared" si="131"/>
        <v>NGR bulk stream sediment</v>
      </c>
      <c r="K801" s="1" t="str">
        <f t="shared" si="132"/>
        <v>-80 mesh (177 µm) (Bathurst Is., 1997)</v>
      </c>
      <c r="O801">
        <v>1</v>
      </c>
      <c r="P801" t="s">
        <v>89</v>
      </c>
      <c r="Q801" t="s">
        <v>56</v>
      </c>
      <c r="R801" t="s">
        <v>147</v>
      </c>
      <c r="S801" t="s">
        <v>201</v>
      </c>
      <c r="T801" t="s">
        <v>185</v>
      </c>
      <c r="U801" t="s">
        <v>63</v>
      </c>
      <c r="V801" t="s">
        <v>76</v>
      </c>
      <c r="W801" t="s">
        <v>325</v>
      </c>
      <c r="X801" t="s">
        <v>271</v>
      </c>
      <c r="Y801" t="s">
        <v>426</v>
      </c>
      <c r="Z801" t="s">
        <v>94</v>
      </c>
      <c r="AA801" t="s">
        <v>64</v>
      </c>
      <c r="AB801" t="s">
        <v>56</v>
      </c>
      <c r="AC801" t="s">
        <v>76</v>
      </c>
      <c r="AD801" t="s">
        <v>746</v>
      </c>
      <c r="AE801" t="s">
        <v>143</v>
      </c>
      <c r="AF801" t="s">
        <v>356</v>
      </c>
      <c r="AG801" t="s">
        <v>152</v>
      </c>
      <c r="AH801" t="s">
        <v>169</v>
      </c>
      <c r="AI801" t="s">
        <v>70</v>
      </c>
      <c r="AJ801" t="s">
        <v>1435</v>
      </c>
      <c r="AK801" t="s">
        <v>72</v>
      </c>
      <c r="AL801" t="s">
        <v>73</v>
      </c>
      <c r="AM801" t="s">
        <v>93</v>
      </c>
      <c r="AN801" t="s">
        <v>130</v>
      </c>
      <c r="AO801" t="s">
        <v>64</v>
      </c>
      <c r="AP801" t="s">
        <v>369</v>
      </c>
      <c r="AQ801" t="s">
        <v>55</v>
      </c>
      <c r="AR801" t="s">
        <v>80</v>
      </c>
      <c r="AS801" t="s">
        <v>163</v>
      </c>
      <c r="AT801" t="s">
        <v>125</v>
      </c>
      <c r="AU801" t="s">
        <v>230</v>
      </c>
      <c r="AV801" t="s">
        <v>73</v>
      </c>
      <c r="AW801" t="s">
        <v>153</v>
      </c>
      <c r="AX801" t="s">
        <v>566</v>
      </c>
      <c r="AY801" t="s">
        <v>4548</v>
      </c>
    </row>
    <row r="802" spans="1:51" x14ac:dyDescent="0.3">
      <c r="A802" t="s">
        <v>4549</v>
      </c>
      <c r="B802" t="s">
        <v>4550</v>
      </c>
      <c r="C802" s="1" t="str">
        <f t="shared" si="133"/>
        <v>21:1177</v>
      </c>
      <c r="D802" s="1" t="str">
        <f t="shared" si="130"/>
        <v>21:0246</v>
      </c>
      <c r="E802" t="s">
        <v>4059</v>
      </c>
      <c r="F802" t="s">
        <v>4551</v>
      </c>
      <c r="H802">
        <v>76.519392800000006</v>
      </c>
      <c r="I802">
        <v>-97.913151600000006</v>
      </c>
      <c r="J802" s="1" t="str">
        <f t="shared" si="131"/>
        <v>NGR bulk stream sediment</v>
      </c>
      <c r="K802" s="1" t="str">
        <f t="shared" si="132"/>
        <v>-80 mesh (177 µm) (Bathurst Is., 1997)</v>
      </c>
      <c r="O802">
        <v>1</v>
      </c>
      <c r="P802" t="s">
        <v>89</v>
      </c>
      <c r="Q802" t="s">
        <v>56</v>
      </c>
      <c r="R802" t="s">
        <v>76</v>
      </c>
      <c r="S802" t="s">
        <v>161</v>
      </c>
      <c r="T802" t="s">
        <v>147</v>
      </c>
      <c r="U802" t="s">
        <v>118</v>
      </c>
      <c r="V802" t="s">
        <v>91</v>
      </c>
      <c r="W802" t="s">
        <v>124</v>
      </c>
      <c r="X802" t="s">
        <v>64</v>
      </c>
      <c r="Y802" t="s">
        <v>2519</v>
      </c>
      <c r="Z802" t="s">
        <v>63</v>
      </c>
      <c r="AA802" t="s">
        <v>64</v>
      </c>
      <c r="AB802" t="s">
        <v>56</v>
      </c>
      <c r="AC802" t="s">
        <v>64</v>
      </c>
      <c r="AD802" t="s">
        <v>144</v>
      </c>
      <c r="AE802" t="s">
        <v>143</v>
      </c>
      <c r="AF802" t="s">
        <v>273</v>
      </c>
      <c r="AG802" t="s">
        <v>152</v>
      </c>
      <c r="AH802" t="s">
        <v>145</v>
      </c>
      <c r="AI802" t="s">
        <v>70</v>
      </c>
      <c r="AJ802" t="s">
        <v>1435</v>
      </c>
      <c r="AK802" t="s">
        <v>72</v>
      </c>
      <c r="AL802" t="s">
        <v>73</v>
      </c>
      <c r="AM802" t="s">
        <v>251</v>
      </c>
      <c r="AN802" t="s">
        <v>225</v>
      </c>
      <c r="AO802" t="s">
        <v>64</v>
      </c>
      <c r="AP802" t="s">
        <v>369</v>
      </c>
      <c r="AQ802" t="s">
        <v>336</v>
      </c>
      <c r="AR802" t="s">
        <v>124</v>
      </c>
      <c r="AS802" t="s">
        <v>69</v>
      </c>
      <c r="AT802" t="s">
        <v>125</v>
      </c>
      <c r="AU802" t="s">
        <v>152</v>
      </c>
      <c r="AV802" t="s">
        <v>73</v>
      </c>
      <c r="AW802" t="s">
        <v>106</v>
      </c>
      <c r="AX802" t="s">
        <v>919</v>
      </c>
      <c r="AY802" t="s">
        <v>4552</v>
      </c>
    </row>
    <row r="803" spans="1:51" x14ac:dyDescent="0.3">
      <c r="A803" t="s">
        <v>4553</v>
      </c>
      <c r="B803" t="s">
        <v>4554</v>
      </c>
      <c r="C803" s="1" t="str">
        <f t="shared" si="133"/>
        <v>21:1177</v>
      </c>
      <c r="D803" s="1" t="str">
        <f t="shared" si="130"/>
        <v>21:0246</v>
      </c>
      <c r="E803" t="s">
        <v>4064</v>
      </c>
      <c r="F803" t="s">
        <v>4555</v>
      </c>
      <c r="H803">
        <v>76.071470399999995</v>
      </c>
      <c r="I803">
        <v>-97.755105499999999</v>
      </c>
      <c r="J803" s="1" t="str">
        <f t="shared" si="131"/>
        <v>NGR bulk stream sediment</v>
      </c>
      <c r="K803" s="1" t="str">
        <f t="shared" si="132"/>
        <v>-80 mesh (177 µm) (Bathurst Is., 1997)</v>
      </c>
      <c r="O803">
        <v>1</v>
      </c>
      <c r="P803" t="s">
        <v>89</v>
      </c>
      <c r="Q803" t="s">
        <v>56</v>
      </c>
      <c r="R803" t="s">
        <v>435</v>
      </c>
      <c r="S803" t="s">
        <v>1320</v>
      </c>
      <c r="T803" t="s">
        <v>225</v>
      </c>
      <c r="U803" t="s">
        <v>75</v>
      </c>
      <c r="V803" t="s">
        <v>76</v>
      </c>
      <c r="W803" t="s">
        <v>193</v>
      </c>
      <c r="X803" t="s">
        <v>64</v>
      </c>
      <c r="Y803" t="s">
        <v>81</v>
      </c>
      <c r="Z803" t="s">
        <v>185</v>
      </c>
      <c r="AA803" t="s">
        <v>64</v>
      </c>
      <c r="AB803" t="s">
        <v>56</v>
      </c>
      <c r="AC803" t="s">
        <v>76</v>
      </c>
      <c r="AD803" t="s">
        <v>778</v>
      </c>
      <c r="AE803" t="s">
        <v>143</v>
      </c>
      <c r="AF803" t="s">
        <v>311</v>
      </c>
      <c r="AG803" t="s">
        <v>258</v>
      </c>
      <c r="AH803" t="s">
        <v>592</v>
      </c>
      <c r="AI803" t="s">
        <v>70</v>
      </c>
      <c r="AJ803" t="s">
        <v>1435</v>
      </c>
      <c r="AK803" t="s">
        <v>72</v>
      </c>
      <c r="AL803" t="s">
        <v>73</v>
      </c>
      <c r="AM803" t="s">
        <v>218</v>
      </c>
      <c r="AN803" t="s">
        <v>176</v>
      </c>
      <c r="AO803" t="s">
        <v>64</v>
      </c>
      <c r="AP803" t="s">
        <v>369</v>
      </c>
      <c r="AQ803" t="s">
        <v>105</v>
      </c>
      <c r="AR803" t="s">
        <v>204</v>
      </c>
      <c r="AS803" t="s">
        <v>190</v>
      </c>
      <c r="AT803" t="s">
        <v>435</v>
      </c>
      <c r="AU803" t="s">
        <v>174</v>
      </c>
      <c r="AV803" t="s">
        <v>73</v>
      </c>
      <c r="AW803" t="s">
        <v>212</v>
      </c>
      <c r="AX803" t="s">
        <v>811</v>
      </c>
      <c r="AY803" t="s">
        <v>3308</v>
      </c>
    </row>
    <row r="804" spans="1:51" x14ac:dyDescent="0.3">
      <c r="A804" t="s">
        <v>4556</v>
      </c>
      <c r="B804" t="s">
        <v>4557</v>
      </c>
      <c r="C804" s="1" t="str">
        <f t="shared" si="133"/>
        <v>21:1177</v>
      </c>
      <c r="D804" s="1" t="str">
        <f t="shared" si="130"/>
        <v>21:0246</v>
      </c>
      <c r="E804" t="s">
        <v>4069</v>
      </c>
      <c r="F804" t="s">
        <v>4558</v>
      </c>
      <c r="H804">
        <v>76.138195499999995</v>
      </c>
      <c r="I804">
        <v>-97.499354499999995</v>
      </c>
      <c r="J804" s="1" t="str">
        <f t="shared" si="131"/>
        <v>NGR bulk stream sediment</v>
      </c>
      <c r="K804" s="1" t="str">
        <f t="shared" si="132"/>
        <v>-80 mesh (177 µm) (Bathurst Is., 1997)</v>
      </c>
      <c r="O804">
        <v>1</v>
      </c>
      <c r="P804" t="s">
        <v>89</v>
      </c>
      <c r="Q804" t="s">
        <v>56</v>
      </c>
      <c r="R804" t="s">
        <v>256</v>
      </c>
      <c r="S804" t="s">
        <v>4559</v>
      </c>
      <c r="T804" t="s">
        <v>592</v>
      </c>
      <c r="U804" t="s">
        <v>185</v>
      </c>
      <c r="V804" t="s">
        <v>91</v>
      </c>
      <c r="W804" t="s">
        <v>382</v>
      </c>
      <c r="X804" t="s">
        <v>64</v>
      </c>
      <c r="Y804" t="s">
        <v>677</v>
      </c>
      <c r="Z804" t="s">
        <v>254</v>
      </c>
      <c r="AA804" t="s">
        <v>64</v>
      </c>
      <c r="AB804" t="s">
        <v>56</v>
      </c>
      <c r="AC804" t="s">
        <v>91</v>
      </c>
      <c r="AD804" t="s">
        <v>793</v>
      </c>
      <c r="AE804" t="s">
        <v>143</v>
      </c>
      <c r="AF804" t="s">
        <v>105</v>
      </c>
      <c r="AG804" t="s">
        <v>175</v>
      </c>
      <c r="AH804" t="s">
        <v>126</v>
      </c>
      <c r="AI804" t="s">
        <v>70</v>
      </c>
      <c r="AJ804" t="s">
        <v>1435</v>
      </c>
      <c r="AK804" t="s">
        <v>72</v>
      </c>
      <c r="AL804" t="s">
        <v>73</v>
      </c>
      <c r="AM804" t="s">
        <v>169</v>
      </c>
      <c r="AN804" t="s">
        <v>106</v>
      </c>
      <c r="AO804" t="s">
        <v>64</v>
      </c>
      <c r="AP804" t="s">
        <v>412</v>
      </c>
      <c r="AQ804" t="s">
        <v>163</v>
      </c>
      <c r="AR804" t="s">
        <v>357</v>
      </c>
      <c r="AS804" t="s">
        <v>56</v>
      </c>
      <c r="AT804" t="s">
        <v>176</v>
      </c>
      <c r="AU804" t="s">
        <v>230</v>
      </c>
      <c r="AV804" t="s">
        <v>73</v>
      </c>
      <c r="AW804" t="s">
        <v>106</v>
      </c>
      <c r="AX804" t="s">
        <v>568</v>
      </c>
      <c r="AY804" t="s">
        <v>4560</v>
      </c>
    </row>
    <row r="805" spans="1:51" x14ac:dyDescent="0.3">
      <c r="A805" t="s">
        <v>4561</v>
      </c>
      <c r="B805" t="s">
        <v>4562</v>
      </c>
      <c r="C805" s="1" t="str">
        <f t="shared" si="133"/>
        <v>21:1177</v>
      </c>
      <c r="D805" s="1" t="str">
        <f t="shared" si="130"/>
        <v>21:0246</v>
      </c>
      <c r="E805" t="s">
        <v>4074</v>
      </c>
      <c r="F805" t="s">
        <v>4563</v>
      </c>
      <c r="H805">
        <v>76.202159899999998</v>
      </c>
      <c r="I805">
        <v>-97.523607600000005</v>
      </c>
      <c r="J805" s="1" t="str">
        <f t="shared" si="131"/>
        <v>NGR bulk stream sediment</v>
      </c>
      <c r="K805" s="1" t="str">
        <f t="shared" si="132"/>
        <v>-80 mesh (177 µm) (Bathurst Is., 1997)</v>
      </c>
      <c r="O805">
        <v>1</v>
      </c>
      <c r="P805" t="s">
        <v>91</v>
      </c>
      <c r="Q805" t="s">
        <v>56</v>
      </c>
      <c r="R805" t="s">
        <v>275</v>
      </c>
      <c r="S805" t="s">
        <v>335</v>
      </c>
      <c r="T805" t="s">
        <v>327</v>
      </c>
      <c r="U805" t="s">
        <v>63</v>
      </c>
      <c r="V805" t="s">
        <v>63</v>
      </c>
      <c r="W805" t="s">
        <v>192</v>
      </c>
      <c r="X805" t="s">
        <v>91</v>
      </c>
      <c r="Y805" t="s">
        <v>940</v>
      </c>
      <c r="Z805" t="s">
        <v>63</v>
      </c>
      <c r="AA805" t="s">
        <v>64</v>
      </c>
      <c r="AB805" t="s">
        <v>56</v>
      </c>
      <c r="AC805" t="s">
        <v>64</v>
      </c>
      <c r="AD805" t="s">
        <v>297</v>
      </c>
      <c r="AE805" t="s">
        <v>143</v>
      </c>
      <c r="AF805" t="s">
        <v>223</v>
      </c>
      <c r="AG805" t="s">
        <v>167</v>
      </c>
      <c r="AH805" t="s">
        <v>282</v>
      </c>
      <c r="AI805" t="s">
        <v>70</v>
      </c>
      <c r="AJ805" t="s">
        <v>1435</v>
      </c>
      <c r="AK805" t="s">
        <v>72</v>
      </c>
      <c r="AL805" t="s">
        <v>73</v>
      </c>
      <c r="AM805" t="s">
        <v>168</v>
      </c>
      <c r="AN805" t="s">
        <v>488</v>
      </c>
      <c r="AO805" t="s">
        <v>89</v>
      </c>
      <c r="AP805" t="s">
        <v>351</v>
      </c>
      <c r="AQ805" t="s">
        <v>160</v>
      </c>
      <c r="AR805" t="s">
        <v>607</v>
      </c>
      <c r="AS805" t="s">
        <v>336</v>
      </c>
      <c r="AT805" t="s">
        <v>592</v>
      </c>
      <c r="AU805" t="s">
        <v>258</v>
      </c>
      <c r="AV805" t="s">
        <v>73</v>
      </c>
      <c r="AW805" t="s">
        <v>176</v>
      </c>
      <c r="AX805" t="s">
        <v>301</v>
      </c>
      <c r="AY805" t="s">
        <v>4564</v>
      </c>
    </row>
    <row r="806" spans="1:51" x14ac:dyDescent="0.3">
      <c r="A806" t="s">
        <v>4565</v>
      </c>
      <c r="B806" t="s">
        <v>4566</v>
      </c>
      <c r="C806" s="1" t="str">
        <f t="shared" si="133"/>
        <v>21:1177</v>
      </c>
      <c r="D806" s="1" t="str">
        <f t="shared" si="130"/>
        <v>21:0246</v>
      </c>
      <c r="E806" t="s">
        <v>4080</v>
      </c>
      <c r="F806" t="s">
        <v>4567</v>
      </c>
      <c r="H806">
        <v>76.248822200000006</v>
      </c>
      <c r="I806">
        <v>-97.631937100000002</v>
      </c>
      <c r="J806" s="1" t="str">
        <f t="shared" si="131"/>
        <v>NGR bulk stream sediment</v>
      </c>
      <c r="K806" s="1" t="str">
        <f t="shared" si="132"/>
        <v>-80 mesh (177 µm) (Bathurst Is., 1997)</v>
      </c>
      <c r="O806">
        <v>1</v>
      </c>
      <c r="P806" t="s">
        <v>89</v>
      </c>
      <c r="Q806" t="s">
        <v>56</v>
      </c>
      <c r="R806" t="s">
        <v>238</v>
      </c>
      <c r="S806" t="s">
        <v>613</v>
      </c>
      <c r="T806" t="s">
        <v>225</v>
      </c>
      <c r="U806" t="s">
        <v>91</v>
      </c>
      <c r="V806" t="s">
        <v>185</v>
      </c>
      <c r="W806" t="s">
        <v>223</v>
      </c>
      <c r="X806" t="s">
        <v>60</v>
      </c>
      <c r="Y806" t="s">
        <v>2481</v>
      </c>
      <c r="Z806" t="s">
        <v>118</v>
      </c>
      <c r="AA806" t="s">
        <v>64</v>
      </c>
      <c r="AB806" t="s">
        <v>56</v>
      </c>
      <c r="AC806" t="s">
        <v>76</v>
      </c>
      <c r="AD806" t="s">
        <v>144</v>
      </c>
      <c r="AE806" t="s">
        <v>143</v>
      </c>
      <c r="AF806" t="s">
        <v>79</v>
      </c>
      <c r="AG806" t="s">
        <v>152</v>
      </c>
      <c r="AH806" t="s">
        <v>467</v>
      </c>
      <c r="AI806" t="s">
        <v>70</v>
      </c>
      <c r="AJ806" t="s">
        <v>1435</v>
      </c>
      <c r="AK806" t="s">
        <v>72</v>
      </c>
      <c r="AL806" t="s">
        <v>152</v>
      </c>
      <c r="AM806" t="s">
        <v>220</v>
      </c>
      <c r="AN806" t="s">
        <v>327</v>
      </c>
      <c r="AO806" t="s">
        <v>89</v>
      </c>
      <c r="AP806" t="s">
        <v>624</v>
      </c>
      <c r="AQ806" t="s">
        <v>274</v>
      </c>
      <c r="AR806" t="s">
        <v>393</v>
      </c>
      <c r="AS806" t="s">
        <v>163</v>
      </c>
      <c r="AT806" t="s">
        <v>592</v>
      </c>
      <c r="AU806" t="s">
        <v>258</v>
      </c>
      <c r="AV806" t="s">
        <v>73</v>
      </c>
      <c r="AW806" t="s">
        <v>176</v>
      </c>
      <c r="AX806" t="s">
        <v>850</v>
      </c>
      <c r="AY806" t="s">
        <v>4568</v>
      </c>
    </row>
    <row r="807" spans="1:51" x14ac:dyDescent="0.3">
      <c r="A807" t="s">
        <v>4569</v>
      </c>
      <c r="B807" t="s">
        <v>4570</v>
      </c>
      <c r="C807" s="1" t="str">
        <f t="shared" si="133"/>
        <v>21:1177</v>
      </c>
      <c r="D807" s="1" t="str">
        <f t="shared" si="130"/>
        <v>21:0246</v>
      </c>
      <c r="E807" t="s">
        <v>4085</v>
      </c>
      <c r="F807" t="s">
        <v>4571</v>
      </c>
      <c r="H807">
        <v>76.241828699999999</v>
      </c>
      <c r="I807">
        <v>-98.003792700000005</v>
      </c>
      <c r="J807" s="1" t="str">
        <f t="shared" si="131"/>
        <v>NGR bulk stream sediment</v>
      </c>
      <c r="K807" s="1" t="str">
        <f t="shared" si="132"/>
        <v>-80 mesh (177 µm) (Bathurst Is., 1997)</v>
      </c>
      <c r="O807">
        <v>1</v>
      </c>
      <c r="P807" t="s">
        <v>89</v>
      </c>
      <c r="Q807" t="s">
        <v>56</v>
      </c>
      <c r="R807" t="s">
        <v>299</v>
      </c>
      <c r="S807" t="s">
        <v>537</v>
      </c>
      <c r="T807" t="s">
        <v>145</v>
      </c>
      <c r="U807" t="s">
        <v>99</v>
      </c>
      <c r="V807" t="s">
        <v>118</v>
      </c>
      <c r="W807" t="s">
        <v>399</v>
      </c>
      <c r="X807" t="s">
        <v>60</v>
      </c>
      <c r="Y807" t="s">
        <v>2224</v>
      </c>
      <c r="Z807" t="s">
        <v>118</v>
      </c>
      <c r="AA807" t="s">
        <v>64</v>
      </c>
      <c r="AB807" t="s">
        <v>56</v>
      </c>
      <c r="AC807" t="s">
        <v>118</v>
      </c>
      <c r="AD807" t="s">
        <v>177</v>
      </c>
      <c r="AE807" t="s">
        <v>143</v>
      </c>
      <c r="AF807" t="s">
        <v>97</v>
      </c>
      <c r="AG807" t="s">
        <v>258</v>
      </c>
      <c r="AH807" t="s">
        <v>82</v>
      </c>
      <c r="AI807" t="s">
        <v>70</v>
      </c>
      <c r="AJ807" t="s">
        <v>1435</v>
      </c>
      <c r="AK807" t="s">
        <v>72</v>
      </c>
      <c r="AL807" t="s">
        <v>73</v>
      </c>
      <c r="AM807" t="s">
        <v>118</v>
      </c>
      <c r="AN807" t="s">
        <v>153</v>
      </c>
      <c r="AO807" t="s">
        <v>89</v>
      </c>
      <c r="AP807" t="s">
        <v>244</v>
      </c>
      <c r="AQ807" t="s">
        <v>171</v>
      </c>
      <c r="AR807" t="s">
        <v>78</v>
      </c>
      <c r="AS807" t="s">
        <v>140</v>
      </c>
      <c r="AT807" t="s">
        <v>126</v>
      </c>
      <c r="AU807" t="s">
        <v>174</v>
      </c>
      <c r="AV807" t="s">
        <v>73</v>
      </c>
      <c r="AW807" t="s">
        <v>327</v>
      </c>
      <c r="AX807" t="s">
        <v>167</v>
      </c>
      <c r="AY807" t="s">
        <v>2764</v>
      </c>
    </row>
    <row r="808" spans="1:51" x14ac:dyDescent="0.3">
      <c r="A808" t="s">
        <v>4572</v>
      </c>
      <c r="B808" t="s">
        <v>4573</v>
      </c>
      <c r="C808" s="1" t="str">
        <f t="shared" si="133"/>
        <v>21:1177</v>
      </c>
      <c r="D808" s="1" t="str">
        <f t="shared" si="130"/>
        <v>21:0246</v>
      </c>
      <c r="E808" t="s">
        <v>4090</v>
      </c>
      <c r="F808" t="s">
        <v>4574</v>
      </c>
      <c r="H808">
        <v>76.258519699999994</v>
      </c>
      <c r="I808">
        <v>-98.017768899999993</v>
      </c>
      <c r="J808" s="1" t="str">
        <f t="shared" si="131"/>
        <v>NGR bulk stream sediment</v>
      </c>
      <c r="K808" s="1" t="str">
        <f t="shared" si="132"/>
        <v>-80 mesh (177 µm) (Bathurst Is., 1997)</v>
      </c>
      <c r="O808">
        <v>1</v>
      </c>
      <c r="P808" t="s">
        <v>89</v>
      </c>
      <c r="Q808" t="s">
        <v>56</v>
      </c>
      <c r="R808" t="s">
        <v>299</v>
      </c>
      <c r="S808" t="s">
        <v>1159</v>
      </c>
      <c r="T808" t="s">
        <v>307</v>
      </c>
      <c r="U808" t="s">
        <v>185</v>
      </c>
      <c r="V808" t="s">
        <v>76</v>
      </c>
      <c r="W808" t="s">
        <v>311</v>
      </c>
      <c r="X808" t="s">
        <v>64</v>
      </c>
      <c r="Y808" t="s">
        <v>496</v>
      </c>
      <c r="Z808" t="s">
        <v>75</v>
      </c>
      <c r="AA808" t="s">
        <v>64</v>
      </c>
      <c r="AB808" t="s">
        <v>56</v>
      </c>
      <c r="AC808" t="s">
        <v>64</v>
      </c>
      <c r="AD808" t="s">
        <v>817</v>
      </c>
      <c r="AE808" t="s">
        <v>143</v>
      </c>
      <c r="AF808" t="s">
        <v>163</v>
      </c>
      <c r="AG808" t="s">
        <v>167</v>
      </c>
      <c r="AH808" t="s">
        <v>231</v>
      </c>
      <c r="AI808" t="s">
        <v>70</v>
      </c>
      <c r="AJ808" t="s">
        <v>1435</v>
      </c>
      <c r="AK808" t="s">
        <v>72</v>
      </c>
      <c r="AL808" t="s">
        <v>73</v>
      </c>
      <c r="AM808" t="s">
        <v>592</v>
      </c>
      <c r="AN808" t="s">
        <v>73</v>
      </c>
      <c r="AO808" t="s">
        <v>64</v>
      </c>
      <c r="AP808" t="s">
        <v>369</v>
      </c>
      <c r="AQ808" t="s">
        <v>163</v>
      </c>
      <c r="AR808" t="s">
        <v>288</v>
      </c>
      <c r="AS808" t="s">
        <v>75</v>
      </c>
      <c r="AT808" t="s">
        <v>125</v>
      </c>
      <c r="AU808" t="s">
        <v>175</v>
      </c>
      <c r="AV808" t="s">
        <v>73</v>
      </c>
      <c r="AW808" t="s">
        <v>488</v>
      </c>
      <c r="AX808" t="s">
        <v>154</v>
      </c>
      <c r="AY808" t="s">
        <v>4575</v>
      </c>
    </row>
    <row r="809" spans="1:51" x14ac:dyDescent="0.3">
      <c r="A809" t="s">
        <v>4576</v>
      </c>
      <c r="B809" t="s">
        <v>4577</v>
      </c>
      <c r="C809" s="1" t="str">
        <f t="shared" si="133"/>
        <v>21:1177</v>
      </c>
      <c r="D809" s="1" t="str">
        <f t="shared" si="130"/>
        <v>21:0246</v>
      </c>
      <c r="E809" t="s">
        <v>4094</v>
      </c>
      <c r="F809" t="s">
        <v>4578</v>
      </c>
      <c r="H809">
        <v>76.353168699999998</v>
      </c>
      <c r="I809">
        <v>-97.7856673</v>
      </c>
      <c r="J809" s="1" t="str">
        <f t="shared" si="131"/>
        <v>NGR bulk stream sediment</v>
      </c>
      <c r="K809" s="1" t="str">
        <f t="shared" si="132"/>
        <v>-80 mesh (177 µm) (Bathurst Is., 1997)</v>
      </c>
      <c r="O809">
        <v>1</v>
      </c>
      <c r="P809" t="s">
        <v>89</v>
      </c>
      <c r="Q809" t="s">
        <v>56</v>
      </c>
      <c r="R809" t="s">
        <v>126</v>
      </c>
      <c r="S809" t="s">
        <v>1139</v>
      </c>
      <c r="T809" t="s">
        <v>153</v>
      </c>
      <c r="U809" t="s">
        <v>91</v>
      </c>
      <c r="V809" t="s">
        <v>118</v>
      </c>
      <c r="W809" t="s">
        <v>274</v>
      </c>
      <c r="X809" t="s">
        <v>271</v>
      </c>
      <c r="Y809" t="s">
        <v>2747</v>
      </c>
      <c r="Z809" t="s">
        <v>63</v>
      </c>
      <c r="AA809" t="s">
        <v>64</v>
      </c>
      <c r="AB809" t="s">
        <v>56</v>
      </c>
      <c r="AC809" t="s">
        <v>64</v>
      </c>
      <c r="AD809" t="s">
        <v>353</v>
      </c>
      <c r="AE809" t="s">
        <v>143</v>
      </c>
      <c r="AF809" t="s">
        <v>541</v>
      </c>
      <c r="AG809" t="s">
        <v>167</v>
      </c>
      <c r="AH809" t="s">
        <v>123</v>
      </c>
      <c r="AI809" t="s">
        <v>70</v>
      </c>
      <c r="AJ809" t="s">
        <v>1435</v>
      </c>
      <c r="AK809" t="s">
        <v>72</v>
      </c>
      <c r="AL809" t="s">
        <v>73</v>
      </c>
      <c r="AM809" t="s">
        <v>76</v>
      </c>
      <c r="AN809" t="s">
        <v>271</v>
      </c>
      <c r="AO809" t="s">
        <v>64</v>
      </c>
      <c r="AP809" t="s">
        <v>369</v>
      </c>
      <c r="AQ809" t="s">
        <v>55</v>
      </c>
      <c r="AR809" t="s">
        <v>204</v>
      </c>
      <c r="AS809" t="s">
        <v>254</v>
      </c>
      <c r="AT809" t="s">
        <v>231</v>
      </c>
      <c r="AU809" t="s">
        <v>152</v>
      </c>
      <c r="AV809" t="s">
        <v>73</v>
      </c>
      <c r="AW809" t="s">
        <v>153</v>
      </c>
      <c r="AX809" t="s">
        <v>967</v>
      </c>
      <c r="AY809" t="s">
        <v>4579</v>
      </c>
    </row>
    <row r="810" spans="1:51" x14ac:dyDescent="0.3">
      <c r="A810" t="s">
        <v>4580</v>
      </c>
      <c r="B810" t="s">
        <v>4581</v>
      </c>
      <c r="C810" s="1" t="str">
        <f t="shared" si="133"/>
        <v>21:1177</v>
      </c>
      <c r="D810" s="1" t="str">
        <f t="shared" si="130"/>
        <v>21:0246</v>
      </c>
      <c r="E810" t="s">
        <v>4100</v>
      </c>
      <c r="F810" t="s">
        <v>4582</v>
      </c>
      <c r="H810">
        <v>76.469299399999997</v>
      </c>
      <c r="I810">
        <v>-98.167271099999994</v>
      </c>
      <c r="J810" s="1" t="str">
        <f t="shared" si="131"/>
        <v>NGR bulk stream sediment</v>
      </c>
      <c r="K810" s="1" t="str">
        <f t="shared" si="132"/>
        <v>-80 mesh (177 µm) (Bathurst Is., 1997)</v>
      </c>
      <c r="O810">
        <v>1</v>
      </c>
      <c r="P810" t="s">
        <v>89</v>
      </c>
      <c r="Q810" t="s">
        <v>56</v>
      </c>
      <c r="R810" t="s">
        <v>270</v>
      </c>
      <c r="S810" t="s">
        <v>547</v>
      </c>
      <c r="T810" t="s">
        <v>101</v>
      </c>
      <c r="U810" t="s">
        <v>113</v>
      </c>
      <c r="V810" t="s">
        <v>94</v>
      </c>
      <c r="W810" t="s">
        <v>289</v>
      </c>
      <c r="X810" t="s">
        <v>60</v>
      </c>
      <c r="Y810" t="s">
        <v>1000</v>
      </c>
      <c r="Z810" t="s">
        <v>75</v>
      </c>
      <c r="AA810" t="s">
        <v>64</v>
      </c>
      <c r="AB810" t="s">
        <v>56</v>
      </c>
      <c r="AC810" t="s">
        <v>113</v>
      </c>
      <c r="AD810" t="s">
        <v>651</v>
      </c>
      <c r="AE810" t="s">
        <v>143</v>
      </c>
      <c r="AF810" t="s">
        <v>607</v>
      </c>
      <c r="AG810" t="s">
        <v>231</v>
      </c>
      <c r="AH810" t="s">
        <v>118</v>
      </c>
      <c r="AI810" t="s">
        <v>70</v>
      </c>
      <c r="AJ810" t="s">
        <v>1435</v>
      </c>
      <c r="AK810" t="s">
        <v>72</v>
      </c>
      <c r="AL810" t="s">
        <v>73</v>
      </c>
      <c r="AM810" t="s">
        <v>194</v>
      </c>
      <c r="AN810" t="s">
        <v>123</v>
      </c>
      <c r="AO810" t="s">
        <v>64</v>
      </c>
      <c r="AP810" t="s">
        <v>4045</v>
      </c>
      <c r="AQ810" t="s">
        <v>103</v>
      </c>
      <c r="AR810" t="s">
        <v>172</v>
      </c>
      <c r="AS810" t="s">
        <v>55</v>
      </c>
      <c r="AT810" t="s">
        <v>173</v>
      </c>
      <c r="AU810" t="s">
        <v>258</v>
      </c>
      <c r="AV810" t="s">
        <v>73</v>
      </c>
      <c r="AW810" t="s">
        <v>225</v>
      </c>
      <c r="AX810" t="s">
        <v>651</v>
      </c>
      <c r="AY810" t="s">
        <v>4583</v>
      </c>
    </row>
    <row r="811" spans="1:51" x14ac:dyDescent="0.3">
      <c r="A811" t="s">
        <v>4584</v>
      </c>
      <c r="B811" t="s">
        <v>4585</v>
      </c>
      <c r="C811" s="1" t="str">
        <f t="shared" si="133"/>
        <v>21:1177</v>
      </c>
      <c r="D811" s="1" t="str">
        <f t="shared" si="130"/>
        <v>21:0246</v>
      </c>
      <c r="E811" t="s">
        <v>4105</v>
      </c>
      <c r="F811" t="s">
        <v>4586</v>
      </c>
      <c r="H811">
        <v>76.473520899999997</v>
      </c>
      <c r="I811">
        <v>-97.703087199999999</v>
      </c>
      <c r="J811" s="1" t="str">
        <f t="shared" si="131"/>
        <v>NGR bulk stream sediment</v>
      </c>
      <c r="K811" s="1" t="str">
        <f t="shared" si="132"/>
        <v>-80 mesh (177 µm) (Bathurst Is., 1997)</v>
      </c>
      <c r="O811">
        <v>1</v>
      </c>
      <c r="P811" t="s">
        <v>89</v>
      </c>
      <c r="Q811" t="s">
        <v>56</v>
      </c>
      <c r="R811" t="s">
        <v>146</v>
      </c>
      <c r="S811" t="s">
        <v>537</v>
      </c>
      <c r="T811" t="s">
        <v>169</v>
      </c>
      <c r="U811" t="s">
        <v>118</v>
      </c>
      <c r="V811" t="s">
        <v>76</v>
      </c>
      <c r="W811" t="s">
        <v>393</v>
      </c>
      <c r="X811" t="s">
        <v>60</v>
      </c>
      <c r="Y811" t="s">
        <v>804</v>
      </c>
      <c r="Z811" t="s">
        <v>113</v>
      </c>
      <c r="AA811" t="s">
        <v>64</v>
      </c>
      <c r="AB811" t="s">
        <v>56</v>
      </c>
      <c r="AC811" t="s">
        <v>118</v>
      </c>
      <c r="AD811" t="s">
        <v>322</v>
      </c>
      <c r="AE811" t="s">
        <v>143</v>
      </c>
      <c r="AF811" t="s">
        <v>193</v>
      </c>
      <c r="AG811" t="s">
        <v>258</v>
      </c>
      <c r="AH811" t="s">
        <v>242</v>
      </c>
      <c r="AI811" t="s">
        <v>70</v>
      </c>
      <c r="AJ811" t="s">
        <v>1435</v>
      </c>
      <c r="AK811" t="s">
        <v>72</v>
      </c>
      <c r="AL811" t="s">
        <v>73</v>
      </c>
      <c r="AM811" t="s">
        <v>93</v>
      </c>
      <c r="AN811" t="s">
        <v>176</v>
      </c>
      <c r="AO811" t="s">
        <v>64</v>
      </c>
      <c r="AP811" t="s">
        <v>266</v>
      </c>
      <c r="AQ811" t="s">
        <v>57</v>
      </c>
      <c r="AR811" t="s">
        <v>78</v>
      </c>
      <c r="AS811" t="s">
        <v>190</v>
      </c>
      <c r="AT811" t="s">
        <v>91</v>
      </c>
      <c r="AU811" t="s">
        <v>230</v>
      </c>
      <c r="AV811" t="s">
        <v>73</v>
      </c>
      <c r="AW811" t="s">
        <v>153</v>
      </c>
      <c r="AX811" t="s">
        <v>205</v>
      </c>
      <c r="AY811" t="s">
        <v>4587</v>
      </c>
    </row>
    <row r="812" spans="1:51" x14ac:dyDescent="0.3">
      <c r="A812" t="s">
        <v>4588</v>
      </c>
      <c r="B812" t="s">
        <v>4589</v>
      </c>
      <c r="C812" s="1" t="str">
        <f t="shared" si="133"/>
        <v>21:1177</v>
      </c>
      <c r="D812" s="1" t="str">
        <f t="shared" si="130"/>
        <v>21:0246</v>
      </c>
      <c r="E812" t="s">
        <v>4112</v>
      </c>
      <c r="F812" t="s">
        <v>4590</v>
      </c>
      <c r="H812">
        <v>76.414611699999995</v>
      </c>
      <c r="I812">
        <v>-97.685831399999998</v>
      </c>
      <c r="J812" s="1" t="str">
        <f t="shared" si="131"/>
        <v>NGR bulk stream sediment</v>
      </c>
      <c r="K812" s="1" t="str">
        <f t="shared" si="132"/>
        <v>-80 mesh (177 µm) (Bathurst Is., 1997)</v>
      </c>
      <c r="O812">
        <v>1</v>
      </c>
      <c r="P812" t="s">
        <v>89</v>
      </c>
      <c r="Q812" t="s">
        <v>56</v>
      </c>
      <c r="R812" t="s">
        <v>218</v>
      </c>
      <c r="S812" t="s">
        <v>341</v>
      </c>
      <c r="T812" t="s">
        <v>251</v>
      </c>
      <c r="U812" t="s">
        <v>91</v>
      </c>
      <c r="V812" t="s">
        <v>118</v>
      </c>
      <c r="W812" t="s">
        <v>356</v>
      </c>
      <c r="X812" t="s">
        <v>271</v>
      </c>
      <c r="Y812" t="s">
        <v>189</v>
      </c>
      <c r="Z812" t="s">
        <v>150</v>
      </c>
      <c r="AA812" t="s">
        <v>64</v>
      </c>
      <c r="AB812" t="s">
        <v>56</v>
      </c>
      <c r="AC812" t="s">
        <v>64</v>
      </c>
      <c r="AD812" t="s">
        <v>353</v>
      </c>
      <c r="AE812" t="s">
        <v>143</v>
      </c>
      <c r="AF812" t="s">
        <v>57</v>
      </c>
      <c r="AG812" t="s">
        <v>230</v>
      </c>
      <c r="AH812" t="s">
        <v>169</v>
      </c>
      <c r="AI812" t="s">
        <v>70</v>
      </c>
      <c r="AJ812" t="s">
        <v>1435</v>
      </c>
      <c r="AK812" t="s">
        <v>72</v>
      </c>
      <c r="AL812" t="s">
        <v>174</v>
      </c>
      <c r="AM812" t="s">
        <v>218</v>
      </c>
      <c r="AN812" t="s">
        <v>153</v>
      </c>
      <c r="AO812" t="s">
        <v>64</v>
      </c>
      <c r="AP812" t="s">
        <v>79</v>
      </c>
      <c r="AQ812" t="s">
        <v>140</v>
      </c>
      <c r="AR812" t="s">
        <v>607</v>
      </c>
      <c r="AS812" t="s">
        <v>149</v>
      </c>
      <c r="AT812" t="s">
        <v>145</v>
      </c>
      <c r="AU812" t="s">
        <v>230</v>
      </c>
      <c r="AV812" t="s">
        <v>73</v>
      </c>
      <c r="AW812" t="s">
        <v>153</v>
      </c>
      <c r="AX812" t="s">
        <v>558</v>
      </c>
      <c r="AY812" t="s">
        <v>4591</v>
      </c>
    </row>
    <row r="813" spans="1:51" x14ac:dyDescent="0.3">
      <c r="A813" t="s">
        <v>4592</v>
      </c>
      <c r="B813" t="s">
        <v>4593</v>
      </c>
      <c r="C813" s="1" t="str">
        <f t="shared" si="133"/>
        <v>21:1177</v>
      </c>
      <c r="D813" s="1" t="str">
        <f t="shared" si="130"/>
        <v>21:0246</v>
      </c>
      <c r="E813" t="s">
        <v>4118</v>
      </c>
      <c r="F813" t="s">
        <v>4594</v>
      </c>
      <c r="H813">
        <v>76.057912000000002</v>
      </c>
      <c r="I813">
        <v>-97.802591300000003</v>
      </c>
      <c r="J813" s="1" t="str">
        <f t="shared" si="131"/>
        <v>NGR bulk stream sediment</v>
      </c>
      <c r="K813" s="1" t="str">
        <f t="shared" si="132"/>
        <v>-80 mesh (177 µm) (Bathurst Is., 1997)</v>
      </c>
      <c r="O813">
        <v>1</v>
      </c>
      <c r="P813" t="s">
        <v>89</v>
      </c>
      <c r="Q813" t="s">
        <v>56</v>
      </c>
      <c r="R813" t="s">
        <v>327</v>
      </c>
      <c r="S813" t="s">
        <v>1321</v>
      </c>
      <c r="T813" t="s">
        <v>231</v>
      </c>
      <c r="U813" t="s">
        <v>60</v>
      </c>
      <c r="V813" t="s">
        <v>118</v>
      </c>
      <c r="W813" t="s">
        <v>79</v>
      </c>
      <c r="X813" t="s">
        <v>271</v>
      </c>
      <c r="Y813" t="s">
        <v>2093</v>
      </c>
      <c r="Z813" t="s">
        <v>103</v>
      </c>
      <c r="AA813" t="s">
        <v>64</v>
      </c>
      <c r="AB813" t="s">
        <v>56</v>
      </c>
      <c r="AC813" t="s">
        <v>64</v>
      </c>
      <c r="AD813" t="s">
        <v>740</v>
      </c>
      <c r="AE813" t="s">
        <v>143</v>
      </c>
      <c r="AF813" t="s">
        <v>607</v>
      </c>
      <c r="AG813" t="s">
        <v>167</v>
      </c>
      <c r="AH813" t="s">
        <v>146</v>
      </c>
      <c r="AI813" t="s">
        <v>70</v>
      </c>
      <c r="AJ813" t="s">
        <v>1435</v>
      </c>
      <c r="AK813" t="s">
        <v>72</v>
      </c>
      <c r="AL813" t="s">
        <v>73</v>
      </c>
      <c r="AM813" t="s">
        <v>183</v>
      </c>
      <c r="AN813" t="s">
        <v>580</v>
      </c>
      <c r="AO813" t="s">
        <v>64</v>
      </c>
      <c r="AP813" t="s">
        <v>369</v>
      </c>
      <c r="AQ813" t="s">
        <v>288</v>
      </c>
      <c r="AR813" t="s">
        <v>524</v>
      </c>
      <c r="AS813" t="s">
        <v>190</v>
      </c>
      <c r="AT813" t="s">
        <v>242</v>
      </c>
      <c r="AU813" t="s">
        <v>271</v>
      </c>
      <c r="AV813" t="s">
        <v>258</v>
      </c>
      <c r="AW813" t="s">
        <v>91</v>
      </c>
      <c r="AX813" t="s">
        <v>276</v>
      </c>
      <c r="AY813" t="s">
        <v>4595</v>
      </c>
    </row>
    <row r="814" spans="1:51" x14ac:dyDescent="0.3">
      <c r="A814" t="s">
        <v>4596</v>
      </c>
      <c r="B814" t="s">
        <v>4597</v>
      </c>
      <c r="C814" s="1" t="str">
        <f t="shared" si="133"/>
        <v>21:1177</v>
      </c>
      <c r="D814" s="1" t="str">
        <f>HYPERLINK("http://geochem.nrcan.gc.ca/cdogs/content/svy/svy_e.htm", "")</f>
        <v/>
      </c>
      <c r="G814" s="1" t="str">
        <f>HYPERLINK("http://geochem.nrcan.gc.ca/cdogs/content/cr_/cr_00261_e.htm", "261")</f>
        <v>261</v>
      </c>
      <c r="J814" t="s">
        <v>1529</v>
      </c>
      <c r="K814" t="s">
        <v>1530</v>
      </c>
      <c r="O814">
        <v>8</v>
      </c>
      <c r="P814" t="s">
        <v>149</v>
      </c>
      <c r="Q814" t="s">
        <v>56</v>
      </c>
      <c r="R814" t="s">
        <v>149</v>
      </c>
      <c r="S814" t="s">
        <v>1037</v>
      </c>
      <c r="T814" t="s">
        <v>73</v>
      </c>
      <c r="U814" t="s">
        <v>60</v>
      </c>
      <c r="V814" t="s">
        <v>80</v>
      </c>
      <c r="W814" t="s">
        <v>1036</v>
      </c>
      <c r="X814" t="s">
        <v>118</v>
      </c>
      <c r="Y814" t="s">
        <v>4598</v>
      </c>
      <c r="Z814" t="s">
        <v>118</v>
      </c>
      <c r="AA814" t="s">
        <v>64</v>
      </c>
      <c r="AB814" t="s">
        <v>56</v>
      </c>
      <c r="AC814" t="s">
        <v>64</v>
      </c>
      <c r="AD814" t="s">
        <v>212</v>
      </c>
      <c r="AE814" t="s">
        <v>685</v>
      </c>
      <c r="AF814" t="s">
        <v>244</v>
      </c>
      <c r="AG814" t="s">
        <v>130</v>
      </c>
      <c r="AH814" t="s">
        <v>149</v>
      </c>
      <c r="AI814" t="s">
        <v>70</v>
      </c>
      <c r="AJ814" t="s">
        <v>1025</v>
      </c>
      <c r="AK814" t="s">
        <v>72</v>
      </c>
      <c r="AL814" t="s">
        <v>189</v>
      </c>
      <c r="AM814" t="s">
        <v>475</v>
      </c>
      <c r="AN814" t="s">
        <v>91</v>
      </c>
      <c r="AO814" t="s">
        <v>76</v>
      </c>
      <c r="AP814" t="s">
        <v>188</v>
      </c>
      <c r="AQ814" t="s">
        <v>204</v>
      </c>
      <c r="AR814" t="s">
        <v>67</v>
      </c>
      <c r="AS814" t="s">
        <v>57</v>
      </c>
      <c r="AT814" t="s">
        <v>328</v>
      </c>
      <c r="AU814" t="s">
        <v>258</v>
      </c>
      <c r="AV814" t="s">
        <v>174</v>
      </c>
      <c r="AW814" t="s">
        <v>251</v>
      </c>
      <c r="AX814" t="s">
        <v>152</v>
      </c>
      <c r="AY814" t="s">
        <v>4599</v>
      </c>
    </row>
    <row r="815" spans="1:51" x14ac:dyDescent="0.3">
      <c r="A815" t="s">
        <v>4600</v>
      </c>
      <c r="B815" t="s">
        <v>4601</v>
      </c>
      <c r="C815" s="1" t="str">
        <f t="shared" si="133"/>
        <v>21:1177</v>
      </c>
      <c r="D815" s="1" t="str">
        <f t="shared" ref="D815:D834" si="134">HYPERLINK("http://geochem.nrcan.gc.ca/cdogs/content/svy/svy210246_e.htm", "21:0246")</f>
        <v>21:0246</v>
      </c>
      <c r="E815" t="s">
        <v>4126</v>
      </c>
      <c r="F815" t="s">
        <v>4602</v>
      </c>
      <c r="H815">
        <v>76.196679599999996</v>
      </c>
      <c r="I815">
        <v>-103.8610493</v>
      </c>
      <c r="J815" s="1" t="str">
        <f t="shared" ref="J815:J834" si="135">HYPERLINK("http://geochem.nrcan.gc.ca/cdogs/content/kwd/kwd020030_e.htm", "NGR bulk stream sediment")</f>
        <v>NGR bulk stream sediment</v>
      </c>
      <c r="K815" s="1" t="str">
        <f t="shared" ref="K815:K834" si="136">HYPERLINK("http://geochem.nrcan.gc.ca/cdogs/content/kwd/kwd080102_e.htm", "-80 mesh (177 µm) (Bathurst Is., 1997)")</f>
        <v>-80 mesh (177 µm) (Bathurst Is., 1997)</v>
      </c>
      <c r="O815">
        <v>1</v>
      </c>
      <c r="P815" t="s">
        <v>89</v>
      </c>
      <c r="Q815" t="s">
        <v>56</v>
      </c>
      <c r="R815" t="s">
        <v>101</v>
      </c>
      <c r="S815" t="s">
        <v>1184</v>
      </c>
      <c r="T815" t="s">
        <v>73</v>
      </c>
      <c r="U815" t="s">
        <v>64</v>
      </c>
      <c r="V815" t="s">
        <v>185</v>
      </c>
      <c r="W815" t="s">
        <v>694</v>
      </c>
      <c r="X815" t="s">
        <v>60</v>
      </c>
      <c r="Y815" t="s">
        <v>425</v>
      </c>
      <c r="Z815" t="s">
        <v>149</v>
      </c>
      <c r="AA815" t="s">
        <v>64</v>
      </c>
      <c r="AB815" t="s">
        <v>56</v>
      </c>
      <c r="AC815" t="s">
        <v>91</v>
      </c>
      <c r="AD815" t="s">
        <v>740</v>
      </c>
      <c r="AE815" t="s">
        <v>143</v>
      </c>
      <c r="AF815" t="s">
        <v>311</v>
      </c>
      <c r="AG815" t="s">
        <v>175</v>
      </c>
      <c r="AH815" t="s">
        <v>98</v>
      </c>
      <c r="AI815" t="s">
        <v>70</v>
      </c>
      <c r="AJ815" t="s">
        <v>1435</v>
      </c>
      <c r="AK815" t="s">
        <v>72</v>
      </c>
      <c r="AL815" t="s">
        <v>73</v>
      </c>
      <c r="AM815" t="s">
        <v>718</v>
      </c>
      <c r="AN815" t="s">
        <v>125</v>
      </c>
      <c r="AO815" t="s">
        <v>64</v>
      </c>
      <c r="AP815" t="s">
        <v>369</v>
      </c>
      <c r="AQ815" t="s">
        <v>78</v>
      </c>
      <c r="AR815" t="s">
        <v>192</v>
      </c>
      <c r="AS815" t="s">
        <v>140</v>
      </c>
      <c r="AT815" t="s">
        <v>93</v>
      </c>
      <c r="AU815" t="s">
        <v>271</v>
      </c>
      <c r="AV815" t="s">
        <v>152</v>
      </c>
      <c r="AW815" t="s">
        <v>91</v>
      </c>
      <c r="AX815" t="s">
        <v>245</v>
      </c>
      <c r="AY815" t="s">
        <v>4603</v>
      </c>
    </row>
    <row r="816" spans="1:51" x14ac:dyDescent="0.3">
      <c r="A816" t="s">
        <v>4604</v>
      </c>
      <c r="B816" t="s">
        <v>4605</v>
      </c>
      <c r="C816" s="1" t="str">
        <f t="shared" si="133"/>
        <v>21:1177</v>
      </c>
      <c r="D816" s="1" t="str">
        <f t="shared" si="134"/>
        <v>21:0246</v>
      </c>
      <c r="E816" t="s">
        <v>4132</v>
      </c>
      <c r="F816" t="s">
        <v>4606</v>
      </c>
      <c r="H816">
        <v>76.242321099999998</v>
      </c>
      <c r="I816">
        <v>-103.70829259999999</v>
      </c>
      <c r="J816" s="1" t="str">
        <f t="shared" si="135"/>
        <v>NGR bulk stream sediment</v>
      </c>
      <c r="K816" s="1" t="str">
        <f t="shared" si="136"/>
        <v>-80 mesh (177 µm) (Bathurst Is., 1997)</v>
      </c>
      <c r="O816">
        <v>1</v>
      </c>
      <c r="P816" t="s">
        <v>89</v>
      </c>
      <c r="Q816" t="s">
        <v>56</v>
      </c>
      <c r="R816" t="s">
        <v>93</v>
      </c>
      <c r="S816" t="s">
        <v>934</v>
      </c>
      <c r="T816" t="s">
        <v>73</v>
      </c>
      <c r="U816" t="s">
        <v>64</v>
      </c>
      <c r="V816" t="s">
        <v>94</v>
      </c>
      <c r="W816" t="s">
        <v>458</v>
      </c>
      <c r="X816" t="s">
        <v>64</v>
      </c>
      <c r="Y816" t="s">
        <v>365</v>
      </c>
      <c r="Z816" t="s">
        <v>140</v>
      </c>
      <c r="AA816" t="s">
        <v>64</v>
      </c>
      <c r="AB816" t="s">
        <v>56</v>
      </c>
      <c r="AC816" t="s">
        <v>64</v>
      </c>
      <c r="AD816" t="s">
        <v>1689</v>
      </c>
      <c r="AE816" t="s">
        <v>143</v>
      </c>
      <c r="AF816" t="s">
        <v>160</v>
      </c>
      <c r="AG816" t="s">
        <v>479</v>
      </c>
      <c r="AH816" t="s">
        <v>313</v>
      </c>
      <c r="AI816" t="s">
        <v>70</v>
      </c>
      <c r="AJ816" t="s">
        <v>1435</v>
      </c>
      <c r="AK816" t="s">
        <v>72</v>
      </c>
      <c r="AL816" t="s">
        <v>73</v>
      </c>
      <c r="AM816" t="s">
        <v>721</v>
      </c>
      <c r="AN816" t="s">
        <v>231</v>
      </c>
      <c r="AO816" t="s">
        <v>64</v>
      </c>
      <c r="AP816" t="s">
        <v>369</v>
      </c>
      <c r="AQ816" t="s">
        <v>78</v>
      </c>
      <c r="AR816" t="s">
        <v>170</v>
      </c>
      <c r="AS816" t="s">
        <v>57</v>
      </c>
      <c r="AT816" t="s">
        <v>93</v>
      </c>
      <c r="AU816" t="s">
        <v>174</v>
      </c>
      <c r="AV816" t="s">
        <v>230</v>
      </c>
      <c r="AW816" t="s">
        <v>299</v>
      </c>
      <c r="AX816" t="s">
        <v>1001</v>
      </c>
      <c r="AY816" t="s">
        <v>4607</v>
      </c>
    </row>
    <row r="817" spans="1:51" x14ac:dyDescent="0.3">
      <c r="A817" t="s">
        <v>4608</v>
      </c>
      <c r="B817" t="s">
        <v>4609</v>
      </c>
      <c r="C817" s="1" t="str">
        <f t="shared" si="133"/>
        <v>21:1177</v>
      </c>
      <c r="D817" s="1" t="str">
        <f t="shared" si="134"/>
        <v>21:0246</v>
      </c>
      <c r="E817" t="s">
        <v>4138</v>
      </c>
      <c r="F817" t="s">
        <v>4610</v>
      </c>
      <c r="H817">
        <v>76.252025500000002</v>
      </c>
      <c r="I817">
        <v>-103.5644964</v>
      </c>
      <c r="J817" s="1" t="str">
        <f t="shared" si="135"/>
        <v>NGR bulk stream sediment</v>
      </c>
      <c r="K817" s="1" t="str">
        <f t="shared" si="136"/>
        <v>-80 mesh (177 µm) (Bathurst Is., 1997)</v>
      </c>
      <c r="O817">
        <v>1</v>
      </c>
      <c r="P817" t="s">
        <v>89</v>
      </c>
      <c r="Q817" t="s">
        <v>56</v>
      </c>
      <c r="R817" t="s">
        <v>73</v>
      </c>
      <c r="S817" t="s">
        <v>1068</v>
      </c>
      <c r="T817" t="s">
        <v>81</v>
      </c>
      <c r="U817" t="s">
        <v>64</v>
      </c>
      <c r="V817" t="s">
        <v>91</v>
      </c>
      <c r="W817" t="s">
        <v>401</v>
      </c>
      <c r="X817" t="s">
        <v>64</v>
      </c>
      <c r="Y817" t="s">
        <v>771</v>
      </c>
      <c r="Z817" t="s">
        <v>399</v>
      </c>
      <c r="AA817" t="s">
        <v>64</v>
      </c>
      <c r="AB817" t="s">
        <v>56</v>
      </c>
      <c r="AC817" t="s">
        <v>91</v>
      </c>
      <c r="AD817" t="s">
        <v>1461</v>
      </c>
      <c r="AE817" t="s">
        <v>143</v>
      </c>
      <c r="AF817" t="s">
        <v>1442</v>
      </c>
      <c r="AG817" t="s">
        <v>167</v>
      </c>
      <c r="AH817" t="s">
        <v>147</v>
      </c>
      <c r="AI817" t="s">
        <v>70</v>
      </c>
      <c r="AJ817" t="s">
        <v>1435</v>
      </c>
      <c r="AK817" t="s">
        <v>72</v>
      </c>
      <c r="AL817" t="s">
        <v>73</v>
      </c>
      <c r="AM817" t="s">
        <v>270</v>
      </c>
      <c r="AN817" t="s">
        <v>299</v>
      </c>
      <c r="AO817" t="s">
        <v>64</v>
      </c>
      <c r="AP817" t="s">
        <v>369</v>
      </c>
      <c r="AQ817" t="s">
        <v>204</v>
      </c>
      <c r="AR817" t="s">
        <v>104</v>
      </c>
      <c r="AS817" t="s">
        <v>171</v>
      </c>
      <c r="AT817" t="s">
        <v>251</v>
      </c>
      <c r="AU817" t="s">
        <v>258</v>
      </c>
      <c r="AV817" t="s">
        <v>152</v>
      </c>
      <c r="AW817" t="s">
        <v>147</v>
      </c>
      <c r="AX817" t="s">
        <v>900</v>
      </c>
      <c r="AY817" t="s">
        <v>4611</v>
      </c>
    </row>
    <row r="818" spans="1:51" x14ac:dyDescent="0.3">
      <c r="A818" t="s">
        <v>4612</v>
      </c>
      <c r="B818" t="s">
        <v>4613</v>
      </c>
      <c r="C818" s="1" t="str">
        <f t="shared" si="133"/>
        <v>21:1177</v>
      </c>
      <c r="D818" s="1" t="str">
        <f t="shared" si="134"/>
        <v>21:0246</v>
      </c>
      <c r="E818" t="s">
        <v>4143</v>
      </c>
      <c r="F818" t="s">
        <v>4614</v>
      </c>
      <c r="H818">
        <v>76.2985975</v>
      </c>
      <c r="I818">
        <v>-103.1349587</v>
      </c>
      <c r="J818" s="1" t="str">
        <f t="shared" si="135"/>
        <v>NGR bulk stream sediment</v>
      </c>
      <c r="K818" s="1" t="str">
        <f t="shared" si="136"/>
        <v>-80 mesh (177 µm) (Bathurst Is., 1997)</v>
      </c>
      <c r="O818">
        <v>1</v>
      </c>
      <c r="P818" t="s">
        <v>89</v>
      </c>
      <c r="Q818" t="s">
        <v>56</v>
      </c>
      <c r="R818" t="s">
        <v>125</v>
      </c>
      <c r="S818" t="s">
        <v>1109</v>
      </c>
      <c r="T818" t="s">
        <v>151</v>
      </c>
      <c r="U818" t="s">
        <v>64</v>
      </c>
      <c r="V818" t="s">
        <v>63</v>
      </c>
      <c r="W818" t="s">
        <v>458</v>
      </c>
      <c r="X818" t="s">
        <v>271</v>
      </c>
      <c r="Y818" t="s">
        <v>2456</v>
      </c>
      <c r="Z818" t="s">
        <v>124</v>
      </c>
      <c r="AA818" t="s">
        <v>64</v>
      </c>
      <c r="AB818" t="s">
        <v>56</v>
      </c>
      <c r="AC818" t="s">
        <v>64</v>
      </c>
      <c r="AD818" t="s">
        <v>1689</v>
      </c>
      <c r="AE818" t="s">
        <v>143</v>
      </c>
      <c r="AF818" t="s">
        <v>105</v>
      </c>
      <c r="AG818" t="s">
        <v>479</v>
      </c>
      <c r="AH818" t="s">
        <v>428</v>
      </c>
      <c r="AI818" t="s">
        <v>70</v>
      </c>
      <c r="AJ818" t="s">
        <v>1435</v>
      </c>
      <c r="AK818" t="s">
        <v>72</v>
      </c>
      <c r="AL818" t="s">
        <v>73</v>
      </c>
      <c r="AM818" t="s">
        <v>150</v>
      </c>
      <c r="AN818" t="s">
        <v>231</v>
      </c>
      <c r="AO818" t="s">
        <v>64</v>
      </c>
      <c r="AP818" t="s">
        <v>369</v>
      </c>
      <c r="AQ818" t="s">
        <v>193</v>
      </c>
      <c r="AR818" t="s">
        <v>166</v>
      </c>
      <c r="AS818" t="s">
        <v>274</v>
      </c>
      <c r="AT818" t="s">
        <v>313</v>
      </c>
      <c r="AU818" t="s">
        <v>271</v>
      </c>
      <c r="AV818" t="s">
        <v>152</v>
      </c>
      <c r="AW818" t="s">
        <v>145</v>
      </c>
      <c r="AX818" t="s">
        <v>152</v>
      </c>
      <c r="AY818" t="s">
        <v>4615</v>
      </c>
    </row>
    <row r="819" spans="1:51" x14ac:dyDescent="0.3">
      <c r="A819" t="s">
        <v>4616</v>
      </c>
      <c r="B819" t="s">
        <v>4617</v>
      </c>
      <c r="C819" s="1" t="str">
        <f t="shared" si="133"/>
        <v>21:1177</v>
      </c>
      <c r="D819" s="1" t="str">
        <f t="shared" si="134"/>
        <v>21:0246</v>
      </c>
      <c r="E819" t="s">
        <v>4148</v>
      </c>
      <c r="F819" t="s">
        <v>4618</v>
      </c>
      <c r="H819">
        <v>76.293288899999993</v>
      </c>
      <c r="I819">
        <v>-103.0718859</v>
      </c>
      <c r="J819" s="1" t="str">
        <f t="shared" si="135"/>
        <v>NGR bulk stream sediment</v>
      </c>
      <c r="K819" s="1" t="str">
        <f t="shared" si="136"/>
        <v>-80 mesh (177 µm) (Bathurst Is., 1997)</v>
      </c>
      <c r="O819">
        <v>1</v>
      </c>
      <c r="P819" t="s">
        <v>89</v>
      </c>
      <c r="Q819" t="s">
        <v>56</v>
      </c>
      <c r="R819" t="s">
        <v>60</v>
      </c>
      <c r="S819" t="s">
        <v>1448</v>
      </c>
      <c r="T819" t="s">
        <v>580</v>
      </c>
      <c r="U819" t="s">
        <v>64</v>
      </c>
      <c r="V819" t="s">
        <v>94</v>
      </c>
      <c r="W819" t="s">
        <v>415</v>
      </c>
      <c r="X819" t="s">
        <v>271</v>
      </c>
      <c r="Y819" t="s">
        <v>212</v>
      </c>
      <c r="Z819" t="s">
        <v>160</v>
      </c>
      <c r="AA819" t="s">
        <v>64</v>
      </c>
      <c r="AB819" t="s">
        <v>56</v>
      </c>
      <c r="AC819" t="s">
        <v>64</v>
      </c>
      <c r="AD819" t="s">
        <v>1644</v>
      </c>
      <c r="AE819" t="s">
        <v>143</v>
      </c>
      <c r="AF819" t="s">
        <v>190</v>
      </c>
      <c r="AG819" t="s">
        <v>479</v>
      </c>
      <c r="AH819" t="s">
        <v>309</v>
      </c>
      <c r="AI819" t="s">
        <v>118</v>
      </c>
      <c r="AJ819" t="s">
        <v>1435</v>
      </c>
      <c r="AK819" t="s">
        <v>72</v>
      </c>
      <c r="AL819" t="s">
        <v>73</v>
      </c>
      <c r="AM819" t="s">
        <v>434</v>
      </c>
      <c r="AN819" t="s">
        <v>176</v>
      </c>
      <c r="AO819" t="s">
        <v>64</v>
      </c>
      <c r="AP819" t="s">
        <v>369</v>
      </c>
      <c r="AQ819" t="s">
        <v>124</v>
      </c>
      <c r="AR819" t="s">
        <v>128</v>
      </c>
      <c r="AS819" t="s">
        <v>163</v>
      </c>
      <c r="AT819" t="s">
        <v>68</v>
      </c>
      <c r="AU819" t="s">
        <v>174</v>
      </c>
      <c r="AV819" t="s">
        <v>230</v>
      </c>
      <c r="AW819" t="s">
        <v>126</v>
      </c>
      <c r="AX819" t="s">
        <v>1569</v>
      </c>
      <c r="AY819" t="s">
        <v>3560</v>
      </c>
    </row>
    <row r="820" spans="1:51" x14ac:dyDescent="0.3">
      <c r="A820" t="s">
        <v>4619</v>
      </c>
      <c r="B820" t="s">
        <v>4620</v>
      </c>
      <c r="C820" s="1" t="str">
        <f t="shared" si="133"/>
        <v>21:1177</v>
      </c>
      <c r="D820" s="1" t="str">
        <f t="shared" si="134"/>
        <v>21:0246</v>
      </c>
      <c r="E820" t="s">
        <v>4154</v>
      </c>
      <c r="F820" t="s">
        <v>4621</v>
      </c>
      <c r="H820">
        <v>76.237449299999994</v>
      </c>
      <c r="I820">
        <v>-102.6620783</v>
      </c>
      <c r="J820" s="1" t="str">
        <f t="shared" si="135"/>
        <v>NGR bulk stream sediment</v>
      </c>
      <c r="K820" s="1" t="str">
        <f t="shared" si="136"/>
        <v>-80 mesh (177 µm) (Bathurst Is., 1997)</v>
      </c>
      <c r="O820">
        <v>1</v>
      </c>
      <c r="P820" t="s">
        <v>91</v>
      </c>
      <c r="Q820" t="s">
        <v>56</v>
      </c>
      <c r="R820" t="s">
        <v>256</v>
      </c>
      <c r="S820" t="s">
        <v>1184</v>
      </c>
      <c r="T820" t="s">
        <v>73</v>
      </c>
      <c r="U820" t="s">
        <v>64</v>
      </c>
      <c r="V820" t="s">
        <v>94</v>
      </c>
      <c r="W820" t="s">
        <v>1184</v>
      </c>
      <c r="X820" t="s">
        <v>271</v>
      </c>
      <c r="Y820" t="s">
        <v>4529</v>
      </c>
      <c r="Z820" t="s">
        <v>57</v>
      </c>
      <c r="AA820" t="s">
        <v>64</v>
      </c>
      <c r="AB820" t="s">
        <v>56</v>
      </c>
      <c r="AC820" t="s">
        <v>64</v>
      </c>
      <c r="AD820" t="s">
        <v>1644</v>
      </c>
      <c r="AE820" t="s">
        <v>143</v>
      </c>
      <c r="AF820" t="s">
        <v>357</v>
      </c>
      <c r="AG820" t="s">
        <v>479</v>
      </c>
      <c r="AH820" t="s">
        <v>100</v>
      </c>
      <c r="AI820" t="s">
        <v>70</v>
      </c>
      <c r="AJ820" t="s">
        <v>1435</v>
      </c>
      <c r="AK820" t="s">
        <v>72</v>
      </c>
      <c r="AL820" t="s">
        <v>73</v>
      </c>
      <c r="AM820" t="s">
        <v>377</v>
      </c>
      <c r="AN820" t="s">
        <v>435</v>
      </c>
      <c r="AO820" t="s">
        <v>64</v>
      </c>
      <c r="AP820" t="s">
        <v>369</v>
      </c>
      <c r="AQ820" t="s">
        <v>311</v>
      </c>
      <c r="AR820" t="s">
        <v>170</v>
      </c>
      <c r="AS820" t="s">
        <v>160</v>
      </c>
      <c r="AT820" t="s">
        <v>265</v>
      </c>
      <c r="AU820" t="s">
        <v>271</v>
      </c>
      <c r="AV820" t="s">
        <v>230</v>
      </c>
      <c r="AW820" t="s">
        <v>358</v>
      </c>
      <c r="AX820" t="s">
        <v>1569</v>
      </c>
      <c r="AY820" t="s">
        <v>4622</v>
      </c>
    </row>
    <row r="821" spans="1:51" x14ac:dyDescent="0.3">
      <c r="A821" t="s">
        <v>4623</v>
      </c>
      <c r="B821" t="s">
        <v>4624</v>
      </c>
      <c r="C821" s="1" t="str">
        <f t="shared" si="133"/>
        <v>21:1177</v>
      </c>
      <c r="D821" s="1" t="str">
        <f t="shared" si="134"/>
        <v>21:0246</v>
      </c>
      <c r="E821" t="s">
        <v>4159</v>
      </c>
      <c r="F821" t="s">
        <v>4625</v>
      </c>
      <c r="H821">
        <v>76.188564499999998</v>
      </c>
      <c r="I821">
        <v>-102.70713689999999</v>
      </c>
      <c r="J821" s="1" t="str">
        <f t="shared" si="135"/>
        <v>NGR bulk stream sediment</v>
      </c>
      <c r="K821" s="1" t="str">
        <f t="shared" si="136"/>
        <v>-80 mesh (177 µm) (Bathurst Is., 1997)</v>
      </c>
      <c r="O821">
        <v>1</v>
      </c>
      <c r="P821" t="s">
        <v>185</v>
      </c>
      <c r="Q821" t="s">
        <v>56</v>
      </c>
      <c r="R821" t="s">
        <v>93</v>
      </c>
      <c r="S821" t="s">
        <v>685</v>
      </c>
      <c r="T821" t="s">
        <v>73</v>
      </c>
      <c r="U821" t="s">
        <v>64</v>
      </c>
      <c r="V821" t="s">
        <v>63</v>
      </c>
      <c r="W821" t="s">
        <v>188</v>
      </c>
      <c r="X821" t="s">
        <v>271</v>
      </c>
      <c r="Y821" t="s">
        <v>580</v>
      </c>
      <c r="Z821" t="s">
        <v>150</v>
      </c>
      <c r="AA821" t="s">
        <v>64</v>
      </c>
      <c r="AB821" t="s">
        <v>56</v>
      </c>
      <c r="AC821" t="s">
        <v>64</v>
      </c>
      <c r="AD821" t="s">
        <v>142</v>
      </c>
      <c r="AE821" t="s">
        <v>143</v>
      </c>
      <c r="AF821" t="s">
        <v>204</v>
      </c>
      <c r="AG821" t="s">
        <v>479</v>
      </c>
      <c r="AH821" t="s">
        <v>238</v>
      </c>
      <c r="AI821" t="s">
        <v>70</v>
      </c>
      <c r="AJ821" t="s">
        <v>1435</v>
      </c>
      <c r="AK821" t="s">
        <v>72</v>
      </c>
      <c r="AL821" t="s">
        <v>73</v>
      </c>
      <c r="AM821" t="s">
        <v>485</v>
      </c>
      <c r="AN821" t="s">
        <v>125</v>
      </c>
      <c r="AO821" t="s">
        <v>64</v>
      </c>
      <c r="AP821" t="s">
        <v>369</v>
      </c>
      <c r="AQ821" t="s">
        <v>160</v>
      </c>
      <c r="AR821" t="s">
        <v>172</v>
      </c>
      <c r="AS821" t="s">
        <v>149</v>
      </c>
      <c r="AT821" t="s">
        <v>123</v>
      </c>
      <c r="AU821" t="s">
        <v>174</v>
      </c>
      <c r="AV821" t="s">
        <v>73</v>
      </c>
      <c r="AW821" t="s">
        <v>580</v>
      </c>
      <c r="AX821" t="s">
        <v>177</v>
      </c>
      <c r="AY821" t="s">
        <v>4626</v>
      </c>
    </row>
    <row r="822" spans="1:51" x14ac:dyDescent="0.3">
      <c r="A822" t="s">
        <v>4627</v>
      </c>
      <c r="B822" t="s">
        <v>4628</v>
      </c>
      <c r="C822" s="1" t="str">
        <f t="shared" si="133"/>
        <v>21:1177</v>
      </c>
      <c r="D822" s="1" t="str">
        <f t="shared" si="134"/>
        <v>21:0246</v>
      </c>
      <c r="E822" t="s">
        <v>4164</v>
      </c>
      <c r="F822" t="s">
        <v>4629</v>
      </c>
      <c r="H822">
        <v>76.1093738</v>
      </c>
      <c r="I822">
        <v>-102.8677612</v>
      </c>
      <c r="J822" s="1" t="str">
        <f t="shared" si="135"/>
        <v>NGR bulk stream sediment</v>
      </c>
      <c r="K822" s="1" t="str">
        <f t="shared" si="136"/>
        <v>-80 mesh (177 µm) (Bathurst Is., 1997)</v>
      </c>
      <c r="O822">
        <v>1</v>
      </c>
      <c r="P822" t="s">
        <v>89</v>
      </c>
      <c r="Q822" t="s">
        <v>56</v>
      </c>
      <c r="R822" t="s">
        <v>313</v>
      </c>
      <c r="S822" t="s">
        <v>650</v>
      </c>
      <c r="T822" t="s">
        <v>73</v>
      </c>
      <c r="U822" t="s">
        <v>64</v>
      </c>
      <c r="V822" t="s">
        <v>185</v>
      </c>
      <c r="W822" t="s">
        <v>694</v>
      </c>
      <c r="X822" t="s">
        <v>60</v>
      </c>
      <c r="Y822" t="s">
        <v>1273</v>
      </c>
      <c r="Z822" t="s">
        <v>149</v>
      </c>
      <c r="AA822" t="s">
        <v>64</v>
      </c>
      <c r="AB822" t="s">
        <v>56</v>
      </c>
      <c r="AC822" t="s">
        <v>64</v>
      </c>
      <c r="AD822" t="s">
        <v>740</v>
      </c>
      <c r="AE822" t="s">
        <v>143</v>
      </c>
      <c r="AF822" t="s">
        <v>399</v>
      </c>
      <c r="AG822" t="s">
        <v>175</v>
      </c>
      <c r="AH822" t="s">
        <v>131</v>
      </c>
      <c r="AI822" t="s">
        <v>70</v>
      </c>
      <c r="AJ822" t="s">
        <v>1435</v>
      </c>
      <c r="AK822" t="s">
        <v>72</v>
      </c>
      <c r="AL822" t="s">
        <v>73</v>
      </c>
      <c r="AM822" t="s">
        <v>326</v>
      </c>
      <c r="AN822" t="s">
        <v>358</v>
      </c>
      <c r="AO822" t="s">
        <v>64</v>
      </c>
      <c r="AP822" t="s">
        <v>97</v>
      </c>
      <c r="AQ822" t="s">
        <v>80</v>
      </c>
      <c r="AR822" t="s">
        <v>79</v>
      </c>
      <c r="AS822" t="s">
        <v>336</v>
      </c>
      <c r="AT822" t="s">
        <v>242</v>
      </c>
      <c r="AU822" t="s">
        <v>271</v>
      </c>
      <c r="AV822" t="s">
        <v>258</v>
      </c>
      <c r="AW822" t="s">
        <v>231</v>
      </c>
      <c r="AX822" t="s">
        <v>245</v>
      </c>
      <c r="AY822" t="s">
        <v>4630</v>
      </c>
    </row>
    <row r="823" spans="1:51" x14ac:dyDescent="0.3">
      <c r="A823" t="s">
        <v>4631</v>
      </c>
      <c r="B823" t="s">
        <v>4632</v>
      </c>
      <c r="C823" s="1" t="str">
        <f t="shared" si="133"/>
        <v>21:1177</v>
      </c>
      <c r="D823" s="1" t="str">
        <f t="shared" si="134"/>
        <v>21:0246</v>
      </c>
      <c r="E823" t="s">
        <v>4171</v>
      </c>
      <c r="F823" t="s">
        <v>4633</v>
      </c>
      <c r="H823">
        <v>76.092053500000006</v>
      </c>
      <c r="I823">
        <v>-103.11309369999999</v>
      </c>
      <c r="J823" s="1" t="str">
        <f t="shared" si="135"/>
        <v>NGR bulk stream sediment</v>
      </c>
      <c r="K823" s="1" t="str">
        <f t="shared" si="136"/>
        <v>-80 mesh (177 µm) (Bathurst Is., 1997)</v>
      </c>
      <c r="O823">
        <v>1</v>
      </c>
      <c r="P823" t="s">
        <v>89</v>
      </c>
      <c r="Q823" t="s">
        <v>56</v>
      </c>
      <c r="R823" t="s">
        <v>354</v>
      </c>
      <c r="S823" t="s">
        <v>1124</v>
      </c>
      <c r="T823" t="s">
        <v>73</v>
      </c>
      <c r="U823" t="s">
        <v>64</v>
      </c>
      <c r="V823" t="s">
        <v>150</v>
      </c>
      <c r="W823" t="s">
        <v>694</v>
      </c>
      <c r="X823" t="s">
        <v>60</v>
      </c>
      <c r="Y823" t="s">
        <v>4634</v>
      </c>
      <c r="Z823" t="s">
        <v>99</v>
      </c>
      <c r="AA823" t="s">
        <v>64</v>
      </c>
      <c r="AB823" t="s">
        <v>56</v>
      </c>
      <c r="AC823" t="s">
        <v>64</v>
      </c>
      <c r="AD823" t="s">
        <v>787</v>
      </c>
      <c r="AE823" t="s">
        <v>143</v>
      </c>
      <c r="AF823" t="s">
        <v>524</v>
      </c>
      <c r="AG823" t="s">
        <v>152</v>
      </c>
      <c r="AH823" t="s">
        <v>721</v>
      </c>
      <c r="AI823" t="s">
        <v>70</v>
      </c>
      <c r="AJ823" t="s">
        <v>1435</v>
      </c>
      <c r="AK823" t="s">
        <v>72</v>
      </c>
      <c r="AL823" t="s">
        <v>81</v>
      </c>
      <c r="AM823" t="s">
        <v>475</v>
      </c>
      <c r="AN823" t="s">
        <v>101</v>
      </c>
      <c r="AO823" t="s">
        <v>64</v>
      </c>
      <c r="AP823" t="s">
        <v>401</v>
      </c>
      <c r="AQ823" t="s">
        <v>382</v>
      </c>
      <c r="AR823" t="s">
        <v>192</v>
      </c>
      <c r="AS823" t="s">
        <v>171</v>
      </c>
      <c r="AT823" t="s">
        <v>218</v>
      </c>
      <c r="AU823" t="s">
        <v>81</v>
      </c>
      <c r="AV823" t="s">
        <v>258</v>
      </c>
      <c r="AW823" t="s">
        <v>358</v>
      </c>
      <c r="AX823" t="s">
        <v>175</v>
      </c>
      <c r="AY823" t="s">
        <v>4635</v>
      </c>
    </row>
    <row r="824" spans="1:51" x14ac:dyDescent="0.3">
      <c r="A824" t="s">
        <v>4636</v>
      </c>
      <c r="B824" t="s">
        <v>4637</v>
      </c>
      <c r="C824" s="1" t="str">
        <f t="shared" si="133"/>
        <v>21:1177</v>
      </c>
      <c r="D824" s="1" t="str">
        <f t="shared" si="134"/>
        <v>21:0246</v>
      </c>
      <c r="E824" t="s">
        <v>4178</v>
      </c>
      <c r="F824" t="s">
        <v>4638</v>
      </c>
      <c r="H824">
        <v>76.083944799999998</v>
      </c>
      <c r="I824">
        <v>-103.938914</v>
      </c>
      <c r="J824" s="1" t="str">
        <f t="shared" si="135"/>
        <v>NGR bulk stream sediment</v>
      </c>
      <c r="K824" s="1" t="str">
        <f t="shared" si="136"/>
        <v>-80 mesh (177 µm) (Bathurst Is., 1997)</v>
      </c>
      <c r="O824">
        <v>1</v>
      </c>
      <c r="P824" t="s">
        <v>89</v>
      </c>
      <c r="Q824" t="s">
        <v>56</v>
      </c>
      <c r="R824" t="s">
        <v>123</v>
      </c>
      <c r="S824" t="s">
        <v>685</v>
      </c>
      <c r="T824" t="s">
        <v>189</v>
      </c>
      <c r="U824" t="s">
        <v>64</v>
      </c>
      <c r="V824" t="s">
        <v>113</v>
      </c>
      <c r="W824" t="s">
        <v>685</v>
      </c>
      <c r="X824" t="s">
        <v>271</v>
      </c>
      <c r="Y824" t="s">
        <v>2456</v>
      </c>
      <c r="Z824" t="s">
        <v>140</v>
      </c>
      <c r="AA824" t="s">
        <v>64</v>
      </c>
      <c r="AB824" t="s">
        <v>56</v>
      </c>
      <c r="AC824" t="s">
        <v>64</v>
      </c>
      <c r="AD824" t="s">
        <v>740</v>
      </c>
      <c r="AE824" t="s">
        <v>143</v>
      </c>
      <c r="AF824" t="s">
        <v>105</v>
      </c>
      <c r="AG824" t="s">
        <v>167</v>
      </c>
      <c r="AH824" t="s">
        <v>194</v>
      </c>
      <c r="AI824" t="s">
        <v>70</v>
      </c>
      <c r="AJ824" t="s">
        <v>1435</v>
      </c>
      <c r="AK824" t="s">
        <v>72</v>
      </c>
      <c r="AL824" t="s">
        <v>73</v>
      </c>
      <c r="AM824" t="s">
        <v>129</v>
      </c>
      <c r="AN824" t="s">
        <v>299</v>
      </c>
      <c r="AO824" t="s">
        <v>64</v>
      </c>
      <c r="AP824" t="s">
        <v>170</v>
      </c>
      <c r="AQ824" t="s">
        <v>78</v>
      </c>
      <c r="AR824" t="s">
        <v>192</v>
      </c>
      <c r="AS824" t="s">
        <v>140</v>
      </c>
      <c r="AT824" t="s">
        <v>93</v>
      </c>
      <c r="AU824" t="s">
        <v>271</v>
      </c>
      <c r="AV824" t="s">
        <v>73</v>
      </c>
      <c r="AW824" t="s">
        <v>358</v>
      </c>
      <c r="AX824" t="s">
        <v>1569</v>
      </c>
      <c r="AY824" t="s">
        <v>4639</v>
      </c>
    </row>
    <row r="825" spans="1:51" x14ac:dyDescent="0.3">
      <c r="A825" t="s">
        <v>4640</v>
      </c>
      <c r="B825" t="s">
        <v>4641</v>
      </c>
      <c r="C825" s="1" t="str">
        <f t="shared" si="133"/>
        <v>21:1177</v>
      </c>
      <c r="D825" s="1" t="str">
        <f t="shared" si="134"/>
        <v>21:0246</v>
      </c>
      <c r="E825" t="s">
        <v>4184</v>
      </c>
      <c r="F825" t="s">
        <v>4642</v>
      </c>
      <c r="H825">
        <v>76.088277500000004</v>
      </c>
      <c r="I825">
        <v>-103.502568</v>
      </c>
      <c r="J825" s="1" t="str">
        <f t="shared" si="135"/>
        <v>NGR bulk stream sediment</v>
      </c>
      <c r="K825" s="1" t="str">
        <f t="shared" si="136"/>
        <v>-80 mesh (177 µm) (Bathurst Is., 1997)</v>
      </c>
      <c r="O825">
        <v>1</v>
      </c>
      <c r="P825" t="s">
        <v>89</v>
      </c>
      <c r="Q825" t="s">
        <v>56</v>
      </c>
      <c r="R825" t="s">
        <v>358</v>
      </c>
      <c r="S825" t="s">
        <v>1448</v>
      </c>
      <c r="T825" t="s">
        <v>73</v>
      </c>
      <c r="U825" t="s">
        <v>64</v>
      </c>
      <c r="V825" t="s">
        <v>113</v>
      </c>
      <c r="W825" t="s">
        <v>934</v>
      </c>
      <c r="X825" t="s">
        <v>271</v>
      </c>
      <c r="Y825" t="s">
        <v>798</v>
      </c>
      <c r="Z825" t="s">
        <v>69</v>
      </c>
      <c r="AA825" t="s">
        <v>64</v>
      </c>
      <c r="AB825" t="s">
        <v>56</v>
      </c>
      <c r="AC825" t="s">
        <v>64</v>
      </c>
      <c r="AD825" t="s">
        <v>740</v>
      </c>
      <c r="AE825" t="s">
        <v>143</v>
      </c>
      <c r="AF825" t="s">
        <v>273</v>
      </c>
      <c r="AG825" t="s">
        <v>175</v>
      </c>
      <c r="AH825" t="s">
        <v>485</v>
      </c>
      <c r="AI825" t="s">
        <v>70</v>
      </c>
      <c r="AJ825" t="s">
        <v>1435</v>
      </c>
      <c r="AK825" t="s">
        <v>72</v>
      </c>
      <c r="AL825" t="s">
        <v>73</v>
      </c>
      <c r="AM825" t="s">
        <v>444</v>
      </c>
      <c r="AN825" t="s">
        <v>225</v>
      </c>
      <c r="AO825" t="s">
        <v>64</v>
      </c>
      <c r="AP825" t="s">
        <v>342</v>
      </c>
      <c r="AQ825" t="s">
        <v>357</v>
      </c>
      <c r="AR825" t="s">
        <v>59</v>
      </c>
      <c r="AS825" t="s">
        <v>336</v>
      </c>
      <c r="AT825" t="s">
        <v>147</v>
      </c>
      <c r="AU825" t="s">
        <v>174</v>
      </c>
      <c r="AV825" t="s">
        <v>152</v>
      </c>
      <c r="AW825" t="s">
        <v>125</v>
      </c>
      <c r="AX825" t="s">
        <v>232</v>
      </c>
      <c r="AY825" t="s">
        <v>4643</v>
      </c>
    </row>
    <row r="826" spans="1:51" x14ac:dyDescent="0.3">
      <c r="A826" t="s">
        <v>4644</v>
      </c>
      <c r="B826" t="s">
        <v>4645</v>
      </c>
      <c r="C826" s="1" t="str">
        <f t="shared" si="133"/>
        <v>21:1177</v>
      </c>
      <c r="D826" s="1" t="str">
        <f t="shared" si="134"/>
        <v>21:0246</v>
      </c>
      <c r="E826" t="s">
        <v>4189</v>
      </c>
      <c r="F826" t="s">
        <v>4646</v>
      </c>
      <c r="H826">
        <v>76.072711900000002</v>
      </c>
      <c r="I826">
        <v>-103.3567142</v>
      </c>
      <c r="J826" s="1" t="str">
        <f t="shared" si="135"/>
        <v>NGR bulk stream sediment</v>
      </c>
      <c r="K826" s="1" t="str">
        <f t="shared" si="136"/>
        <v>-80 mesh (177 µm) (Bathurst Is., 1997)</v>
      </c>
      <c r="O826">
        <v>1</v>
      </c>
      <c r="P826" t="s">
        <v>254</v>
      </c>
      <c r="Q826" t="s">
        <v>56</v>
      </c>
      <c r="R826" t="s">
        <v>145</v>
      </c>
      <c r="S826" t="s">
        <v>437</v>
      </c>
      <c r="T826" t="s">
        <v>73</v>
      </c>
      <c r="U826" t="s">
        <v>64</v>
      </c>
      <c r="V826" t="s">
        <v>113</v>
      </c>
      <c r="W826" t="s">
        <v>1448</v>
      </c>
      <c r="X826" t="s">
        <v>271</v>
      </c>
      <c r="Y826" t="s">
        <v>2965</v>
      </c>
      <c r="Z826" t="s">
        <v>163</v>
      </c>
      <c r="AA826" t="s">
        <v>64</v>
      </c>
      <c r="AB826" t="s">
        <v>56</v>
      </c>
      <c r="AC826" t="s">
        <v>64</v>
      </c>
      <c r="AD826" t="s">
        <v>1644</v>
      </c>
      <c r="AE826" t="s">
        <v>143</v>
      </c>
      <c r="AF826" t="s">
        <v>541</v>
      </c>
      <c r="AG826" t="s">
        <v>479</v>
      </c>
      <c r="AH826" t="s">
        <v>300</v>
      </c>
      <c r="AI826" t="s">
        <v>70</v>
      </c>
      <c r="AJ826" t="s">
        <v>1435</v>
      </c>
      <c r="AK826" t="s">
        <v>72</v>
      </c>
      <c r="AL826" t="s">
        <v>230</v>
      </c>
      <c r="AM826" t="s">
        <v>183</v>
      </c>
      <c r="AN826" t="s">
        <v>327</v>
      </c>
      <c r="AO826" t="s">
        <v>64</v>
      </c>
      <c r="AP826" t="s">
        <v>209</v>
      </c>
      <c r="AQ826" t="s">
        <v>80</v>
      </c>
      <c r="AR826" t="s">
        <v>298</v>
      </c>
      <c r="AS826" t="s">
        <v>105</v>
      </c>
      <c r="AT826" t="s">
        <v>76</v>
      </c>
      <c r="AU826" t="s">
        <v>258</v>
      </c>
      <c r="AV826" t="s">
        <v>73</v>
      </c>
      <c r="AW826" t="s">
        <v>435</v>
      </c>
      <c r="AX826" t="s">
        <v>539</v>
      </c>
      <c r="AY826" t="s">
        <v>4647</v>
      </c>
    </row>
    <row r="827" spans="1:51" x14ac:dyDescent="0.3">
      <c r="A827" t="s">
        <v>4648</v>
      </c>
      <c r="B827" t="s">
        <v>4649</v>
      </c>
      <c r="C827" s="1" t="str">
        <f t="shared" si="133"/>
        <v>21:1177</v>
      </c>
      <c r="D827" s="1" t="str">
        <f t="shared" si="134"/>
        <v>21:0246</v>
      </c>
      <c r="E827" t="s">
        <v>4193</v>
      </c>
      <c r="F827" t="s">
        <v>4650</v>
      </c>
      <c r="H827">
        <v>76.260294400000006</v>
      </c>
      <c r="I827">
        <v>-100.4942887</v>
      </c>
      <c r="J827" s="1" t="str">
        <f t="shared" si="135"/>
        <v>NGR bulk stream sediment</v>
      </c>
      <c r="K827" s="1" t="str">
        <f t="shared" si="136"/>
        <v>-80 mesh (177 µm) (Bathurst Is., 1997)</v>
      </c>
      <c r="O827">
        <v>1</v>
      </c>
      <c r="P827" t="s">
        <v>89</v>
      </c>
      <c r="Q827" t="s">
        <v>56</v>
      </c>
      <c r="R827" t="s">
        <v>151</v>
      </c>
      <c r="S827" t="s">
        <v>437</v>
      </c>
      <c r="T827" t="s">
        <v>73</v>
      </c>
      <c r="U827" t="s">
        <v>64</v>
      </c>
      <c r="V827" t="s">
        <v>75</v>
      </c>
      <c r="W827" t="s">
        <v>186</v>
      </c>
      <c r="X827" t="s">
        <v>60</v>
      </c>
      <c r="Y827" t="s">
        <v>3643</v>
      </c>
      <c r="Z827" t="s">
        <v>185</v>
      </c>
      <c r="AA827" t="s">
        <v>64</v>
      </c>
      <c r="AB827" t="s">
        <v>56</v>
      </c>
      <c r="AC827" t="s">
        <v>64</v>
      </c>
      <c r="AD827" t="s">
        <v>142</v>
      </c>
      <c r="AE827" t="s">
        <v>143</v>
      </c>
      <c r="AF827" t="s">
        <v>399</v>
      </c>
      <c r="AG827" t="s">
        <v>152</v>
      </c>
      <c r="AH827" t="s">
        <v>377</v>
      </c>
      <c r="AI827" t="s">
        <v>70</v>
      </c>
      <c r="AJ827" t="s">
        <v>1435</v>
      </c>
      <c r="AK827" t="s">
        <v>72</v>
      </c>
      <c r="AL827" t="s">
        <v>73</v>
      </c>
      <c r="AM827" t="s">
        <v>334</v>
      </c>
      <c r="AN827" t="s">
        <v>299</v>
      </c>
      <c r="AO827" t="s">
        <v>64</v>
      </c>
      <c r="AP827" t="s">
        <v>320</v>
      </c>
      <c r="AQ827" t="s">
        <v>78</v>
      </c>
      <c r="AR827" t="s">
        <v>79</v>
      </c>
      <c r="AS827" t="s">
        <v>57</v>
      </c>
      <c r="AT827" t="s">
        <v>242</v>
      </c>
      <c r="AU827" t="s">
        <v>271</v>
      </c>
      <c r="AV827" t="s">
        <v>258</v>
      </c>
      <c r="AW827" t="s">
        <v>231</v>
      </c>
      <c r="AX827" t="s">
        <v>314</v>
      </c>
      <c r="AY827" t="s">
        <v>1204</v>
      </c>
    </row>
    <row r="828" spans="1:51" x14ac:dyDescent="0.3">
      <c r="A828" t="s">
        <v>4651</v>
      </c>
      <c r="B828" t="s">
        <v>4652</v>
      </c>
      <c r="C828" s="1" t="str">
        <f t="shared" si="133"/>
        <v>21:1177</v>
      </c>
      <c r="D828" s="1" t="str">
        <f t="shared" si="134"/>
        <v>21:0246</v>
      </c>
      <c r="E828" t="s">
        <v>4198</v>
      </c>
      <c r="F828" t="s">
        <v>4653</v>
      </c>
      <c r="H828">
        <v>76.624444800000006</v>
      </c>
      <c r="I828">
        <v>-100.3393157</v>
      </c>
      <c r="J828" s="1" t="str">
        <f t="shared" si="135"/>
        <v>NGR bulk stream sediment</v>
      </c>
      <c r="K828" s="1" t="str">
        <f t="shared" si="136"/>
        <v>-80 mesh (177 µm) (Bathurst Is., 1997)</v>
      </c>
      <c r="O828">
        <v>1</v>
      </c>
      <c r="P828" t="s">
        <v>89</v>
      </c>
      <c r="Q828" t="s">
        <v>56</v>
      </c>
      <c r="R828" t="s">
        <v>126</v>
      </c>
      <c r="S828" t="s">
        <v>369</v>
      </c>
      <c r="T828" t="s">
        <v>307</v>
      </c>
      <c r="U828" t="s">
        <v>64</v>
      </c>
      <c r="V828" t="s">
        <v>150</v>
      </c>
      <c r="W828" t="s">
        <v>351</v>
      </c>
      <c r="X828" t="s">
        <v>271</v>
      </c>
      <c r="Y828" t="s">
        <v>3159</v>
      </c>
      <c r="Z828" t="s">
        <v>99</v>
      </c>
      <c r="AA828" t="s">
        <v>64</v>
      </c>
      <c r="AB828" t="s">
        <v>56</v>
      </c>
      <c r="AC828" t="s">
        <v>64</v>
      </c>
      <c r="AD828" t="s">
        <v>1644</v>
      </c>
      <c r="AE828" t="s">
        <v>143</v>
      </c>
      <c r="AF828" t="s">
        <v>382</v>
      </c>
      <c r="AG828" t="s">
        <v>479</v>
      </c>
      <c r="AH828" t="s">
        <v>220</v>
      </c>
      <c r="AI828" t="s">
        <v>70</v>
      </c>
      <c r="AJ828" t="s">
        <v>1435</v>
      </c>
      <c r="AK828" t="s">
        <v>72</v>
      </c>
      <c r="AL828" t="s">
        <v>73</v>
      </c>
      <c r="AM828" t="s">
        <v>220</v>
      </c>
      <c r="AN828" t="s">
        <v>225</v>
      </c>
      <c r="AO828" t="s">
        <v>64</v>
      </c>
      <c r="AP828" t="s">
        <v>401</v>
      </c>
      <c r="AQ828" t="s">
        <v>80</v>
      </c>
      <c r="AR828" t="s">
        <v>298</v>
      </c>
      <c r="AS828" t="s">
        <v>57</v>
      </c>
      <c r="AT828" t="s">
        <v>251</v>
      </c>
      <c r="AU828" t="s">
        <v>258</v>
      </c>
      <c r="AV828" t="s">
        <v>73</v>
      </c>
      <c r="AW828" t="s">
        <v>125</v>
      </c>
      <c r="AX828" t="s">
        <v>232</v>
      </c>
      <c r="AY828" t="s">
        <v>4654</v>
      </c>
    </row>
    <row r="829" spans="1:51" x14ac:dyDescent="0.3">
      <c r="A829" t="s">
        <v>4655</v>
      </c>
      <c r="B829" t="s">
        <v>4656</v>
      </c>
      <c r="C829" s="1" t="str">
        <f t="shared" si="133"/>
        <v>21:1177</v>
      </c>
      <c r="D829" s="1" t="str">
        <f t="shared" si="134"/>
        <v>21:0246</v>
      </c>
      <c r="E829" t="s">
        <v>4202</v>
      </c>
      <c r="F829" t="s">
        <v>4657</v>
      </c>
      <c r="H829">
        <v>76.581670599999995</v>
      </c>
      <c r="I829">
        <v>-100.56186820000001</v>
      </c>
      <c r="J829" s="1" t="str">
        <f t="shared" si="135"/>
        <v>NGR bulk stream sediment</v>
      </c>
      <c r="K829" s="1" t="str">
        <f t="shared" si="136"/>
        <v>-80 mesh (177 µm) (Bathurst Is., 1997)</v>
      </c>
      <c r="O829">
        <v>1</v>
      </c>
      <c r="P829" t="s">
        <v>185</v>
      </c>
      <c r="Q829" t="s">
        <v>56</v>
      </c>
      <c r="R829" t="s">
        <v>76</v>
      </c>
      <c r="S829" t="s">
        <v>458</v>
      </c>
      <c r="T829" t="s">
        <v>81</v>
      </c>
      <c r="U829" t="s">
        <v>64</v>
      </c>
      <c r="V829" t="s">
        <v>185</v>
      </c>
      <c r="W829" t="s">
        <v>343</v>
      </c>
      <c r="X829" t="s">
        <v>60</v>
      </c>
      <c r="Y829" t="s">
        <v>3090</v>
      </c>
      <c r="Z829" t="s">
        <v>163</v>
      </c>
      <c r="AA829" t="s">
        <v>64</v>
      </c>
      <c r="AB829" t="s">
        <v>56</v>
      </c>
      <c r="AC829" t="s">
        <v>64</v>
      </c>
      <c r="AD829" t="s">
        <v>740</v>
      </c>
      <c r="AE829" t="s">
        <v>143</v>
      </c>
      <c r="AF829" t="s">
        <v>172</v>
      </c>
      <c r="AG829" t="s">
        <v>175</v>
      </c>
      <c r="AH829" t="s">
        <v>282</v>
      </c>
      <c r="AI829" t="s">
        <v>70</v>
      </c>
      <c r="AJ829" t="s">
        <v>1435</v>
      </c>
      <c r="AK829" t="s">
        <v>72</v>
      </c>
      <c r="AL829" t="s">
        <v>73</v>
      </c>
      <c r="AM829" t="s">
        <v>326</v>
      </c>
      <c r="AN829" t="s">
        <v>176</v>
      </c>
      <c r="AO829" t="s">
        <v>64</v>
      </c>
      <c r="AP829" t="s">
        <v>720</v>
      </c>
      <c r="AQ829" t="s">
        <v>204</v>
      </c>
      <c r="AR829" t="s">
        <v>67</v>
      </c>
      <c r="AS829" t="s">
        <v>140</v>
      </c>
      <c r="AT829" t="s">
        <v>242</v>
      </c>
      <c r="AU829" t="s">
        <v>258</v>
      </c>
      <c r="AV829" t="s">
        <v>73</v>
      </c>
      <c r="AW829" t="s">
        <v>299</v>
      </c>
      <c r="AX829" t="s">
        <v>371</v>
      </c>
      <c r="AY829" t="s">
        <v>4658</v>
      </c>
    </row>
    <row r="830" spans="1:51" x14ac:dyDescent="0.3">
      <c r="A830" t="s">
        <v>4659</v>
      </c>
      <c r="B830" t="s">
        <v>4660</v>
      </c>
      <c r="C830" s="1" t="str">
        <f t="shared" si="133"/>
        <v>21:1177</v>
      </c>
      <c r="D830" s="1" t="str">
        <f t="shared" si="134"/>
        <v>21:0246</v>
      </c>
      <c r="E830" t="s">
        <v>4207</v>
      </c>
      <c r="F830" t="s">
        <v>4661</v>
      </c>
      <c r="H830">
        <v>76.518758500000004</v>
      </c>
      <c r="I830">
        <v>-100.6683049</v>
      </c>
      <c r="J830" s="1" t="str">
        <f t="shared" si="135"/>
        <v>NGR bulk stream sediment</v>
      </c>
      <c r="K830" s="1" t="str">
        <f t="shared" si="136"/>
        <v>-80 mesh (177 µm) (Bathurst Is., 1997)</v>
      </c>
      <c r="O830">
        <v>1</v>
      </c>
      <c r="P830" t="s">
        <v>89</v>
      </c>
      <c r="Q830" t="s">
        <v>56</v>
      </c>
      <c r="R830" t="s">
        <v>68</v>
      </c>
      <c r="S830" t="s">
        <v>694</v>
      </c>
      <c r="T830" t="s">
        <v>73</v>
      </c>
      <c r="U830" t="s">
        <v>64</v>
      </c>
      <c r="V830" t="s">
        <v>185</v>
      </c>
      <c r="W830" t="s">
        <v>61</v>
      </c>
      <c r="X830" t="s">
        <v>60</v>
      </c>
      <c r="Y830" t="s">
        <v>2944</v>
      </c>
      <c r="Z830" t="s">
        <v>185</v>
      </c>
      <c r="AA830" t="s">
        <v>64</v>
      </c>
      <c r="AB830" t="s">
        <v>56</v>
      </c>
      <c r="AC830" t="s">
        <v>271</v>
      </c>
      <c r="AD830" t="s">
        <v>787</v>
      </c>
      <c r="AE830" t="s">
        <v>143</v>
      </c>
      <c r="AF830" t="s">
        <v>78</v>
      </c>
      <c r="AG830" t="s">
        <v>175</v>
      </c>
      <c r="AH830" t="s">
        <v>282</v>
      </c>
      <c r="AI830" t="s">
        <v>70</v>
      </c>
      <c r="AJ830" t="s">
        <v>1435</v>
      </c>
      <c r="AK830" t="s">
        <v>72</v>
      </c>
      <c r="AL830" t="s">
        <v>73</v>
      </c>
      <c r="AM830" t="s">
        <v>300</v>
      </c>
      <c r="AN830" t="s">
        <v>327</v>
      </c>
      <c r="AO830" t="s">
        <v>64</v>
      </c>
      <c r="AP830" t="s">
        <v>918</v>
      </c>
      <c r="AQ830" t="s">
        <v>274</v>
      </c>
      <c r="AR830" t="s">
        <v>273</v>
      </c>
      <c r="AS830" t="s">
        <v>163</v>
      </c>
      <c r="AT830" t="s">
        <v>101</v>
      </c>
      <c r="AU830" t="s">
        <v>174</v>
      </c>
      <c r="AV830" t="s">
        <v>73</v>
      </c>
      <c r="AW830" t="s">
        <v>60</v>
      </c>
      <c r="AX830" t="s">
        <v>651</v>
      </c>
      <c r="AY830" t="s">
        <v>4662</v>
      </c>
    </row>
    <row r="831" spans="1:51" x14ac:dyDescent="0.3">
      <c r="A831" t="s">
        <v>4663</v>
      </c>
      <c r="B831" t="s">
        <v>4664</v>
      </c>
      <c r="C831" s="1" t="str">
        <f t="shared" si="133"/>
        <v>21:1177</v>
      </c>
      <c r="D831" s="1" t="str">
        <f t="shared" si="134"/>
        <v>21:0246</v>
      </c>
      <c r="E831" t="s">
        <v>4212</v>
      </c>
      <c r="F831" t="s">
        <v>4665</v>
      </c>
      <c r="H831">
        <v>76.400533600000003</v>
      </c>
      <c r="I831">
        <v>-101.3111348</v>
      </c>
      <c r="J831" s="1" t="str">
        <f t="shared" si="135"/>
        <v>NGR bulk stream sediment</v>
      </c>
      <c r="K831" s="1" t="str">
        <f t="shared" si="136"/>
        <v>-80 mesh (177 µm) (Bathurst Is., 1997)</v>
      </c>
      <c r="O831">
        <v>1</v>
      </c>
      <c r="P831" t="s">
        <v>89</v>
      </c>
      <c r="Q831" t="s">
        <v>56</v>
      </c>
      <c r="R831" t="s">
        <v>60</v>
      </c>
      <c r="S831" t="s">
        <v>340</v>
      </c>
      <c r="T831" t="s">
        <v>73</v>
      </c>
      <c r="U831" t="s">
        <v>64</v>
      </c>
      <c r="V831" t="s">
        <v>271</v>
      </c>
      <c r="W831" t="s">
        <v>607</v>
      </c>
      <c r="X831" t="s">
        <v>64</v>
      </c>
      <c r="Y831" t="s">
        <v>558</v>
      </c>
      <c r="Z831" t="s">
        <v>67</v>
      </c>
      <c r="AA831" t="s">
        <v>64</v>
      </c>
      <c r="AB831" t="s">
        <v>56</v>
      </c>
      <c r="AC831" t="s">
        <v>64</v>
      </c>
      <c r="AD831" t="s">
        <v>1461</v>
      </c>
      <c r="AE831" t="s">
        <v>143</v>
      </c>
      <c r="AF831" t="s">
        <v>1442</v>
      </c>
      <c r="AG831" t="s">
        <v>144</v>
      </c>
      <c r="AH831" t="s">
        <v>358</v>
      </c>
      <c r="AI831" t="s">
        <v>70</v>
      </c>
      <c r="AJ831" t="s">
        <v>1435</v>
      </c>
      <c r="AK831" t="s">
        <v>72</v>
      </c>
      <c r="AL831" t="s">
        <v>73</v>
      </c>
      <c r="AM831" t="s">
        <v>63</v>
      </c>
      <c r="AN831" t="s">
        <v>435</v>
      </c>
      <c r="AO831" t="s">
        <v>64</v>
      </c>
      <c r="AP831" t="s">
        <v>369</v>
      </c>
      <c r="AQ831" t="s">
        <v>103</v>
      </c>
      <c r="AR831" t="s">
        <v>273</v>
      </c>
      <c r="AS831" t="s">
        <v>163</v>
      </c>
      <c r="AT831" t="s">
        <v>592</v>
      </c>
      <c r="AU831" t="s">
        <v>152</v>
      </c>
      <c r="AV831" t="s">
        <v>73</v>
      </c>
      <c r="AW831" t="s">
        <v>592</v>
      </c>
      <c r="AX831" t="s">
        <v>684</v>
      </c>
      <c r="AY831" t="s">
        <v>4666</v>
      </c>
    </row>
    <row r="832" spans="1:51" x14ac:dyDescent="0.3">
      <c r="A832" t="s">
        <v>4667</v>
      </c>
      <c r="B832" t="s">
        <v>4668</v>
      </c>
      <c r="C832" s="1" t="str">
        <f t="shared" si="133"/>
        <v>21:1177</v>
      </c>
      <c r="D832" s="1" t="str">
        <f t="shared" si="134"/>
        <v>21:0246</v>
      </c>
      <c r="E832" t="s">
        <v>4217</v>
      </c>
      <c r="F832" t="s">
        <v>4669</v>
      </c>
      <c r="H832">
        <v>76.137587199999999</v>
      </c>
      <c r="I832">
        <v>-101.74252199999999</v>
      </c>
      <c r="J832" s="1" t="str">
        <f t="shared" si="135"/>
        <v>NGR bulk stream sediment</v>
      </c>
      <c r="K832" s="1" t="str">
        <f t="shared" si="136"/>
        <v>-80 mesh (177 µm) (Bathurst Is., 1997)</v>
      </c>
      <c r="O832">
        <v>1</v>
      </c>
      <c r="P832" t="s">
        <v>89</v>
      </c>
      <c r="Q832" t="s">
        <v>56</v>
      </c>
      <c r="R832" t="s">
        <v>258</v>
      </c>
      <c r="S832" t="s">
        <v>92</v>
      </c>
      <c r="T832" t="s">
        <v>81</v>
      </c>
      <c r="U832" t="s">
        <v>64</v>
      </c>
      <c r="V832" t="s">
        <v>60</v>
      </c>
      <c r="W832" t="s">
        <v>128</v>
      </c>
      <c r="X832" t="s">
        <v>64</v>
      </c>
      <c r="Y832" t="s">
        <v>684</v>
      </c>
      <c r="Z832" t="s">
        <v>382</v>
      </c>
      <c r="AA832" t="s">
        <v>64</v>
      </c>
      <c r="AB832" t="s">
        <v>56</v>
      </c>
      <c r="AC832" t="s">
        <v>64</v>
      </c>
      <c r="AD832" t="s">
        <v>1461</v>
      </c>
      <c r="AE832" t="s">
        <v>143</v>
      </c>
      <c r="AF832" t="s">
        <v>1442</v>
      </c>
      <c r="AG832" t="s">
        <v>144</v>
      </c>
      <c r="AH832" t="s">
        <v>145</v>
      </c>
      <c r="AI832" t="s">
        <v>70</v>
      </c>
      <c r="AJ832" t="s">
        <v>1435</v>
      </c>
      <c r="AK832" t="s">
        <v>72</v>
      </c>
      <c r="AL832" t="s">
        <v>152</v>
      </c>
      <c r="AM832" t="s">
        <v>309</v>
      </c>
      <c r="AN832" t="s">
        <v>580</v>
      </c>
      <c r="AO832" t="s">
        <v>64</v>
      </c>
      <c r="AP832" t="s">
        <v>369</v>
      </c>
      <c r="AQ832" t="s">
        <v>160</v>
      </c>
      <c r="AR832" t="s">
        <v>607</v>
      </c>
      <c r="AS832" t="s">
        <v>163</v>
      </c>
      <c r="AT832" t="s">
        <v>126</v>
      </c>
      <c r="AU832" t="s">
        <v>152</v>
      </c>
      <c r="AV832" t="s">
        <v>73</v>
      </c>
      <c r="AW832" t="s">
        <v>299</v>
      </c>
      <c r="AX832" t="s">
        <v>175</v>
      </c>
      <c r="AY832" t="s">
        <v>4670</v>
      </c>
    </row>
    <row r="833" spans="1:51" x14ac:dyDescent="0.3">
      <c r="A833" t="s">
        <v>4671</v>
      </c>
      <c r="B833" t="s">
        <v>4672</v>
      </c>
      <c r="C833" s="1" t="str">
        <f t="shared" ref="C833:C846" si="137">HYPERLINK("http://geochem.nrcan.gc.ca/cdogs/content/bdl/bdl211177_e.htm", "21:1177")</f>
        <v>21:1177</v>
      </c>
      <c r="D833" s="1" t="str">
        <f t="shared" si="134"/>
        <v>21:0246</v>
      </c>
      <c r="E833" t="s">
        <v>4223</v>
      </c>
      <c r="F833" t="s">
        <v>4673</v>
      </c>
      <c r="H833">
        <v>76.206983199999996</v>
      </c>
      <c r="I833">
        <v>-101.4732719</v>
      </c>
      <c r="J833" s="1" t="str">
        <f t="shared" si="135"/>
        <v>NGR bulk stream sediment</v>
      </c>
      <c r="K833" s="1" t="str">
        <f t="shared" si="136"/>
        <v>-80 mesh (177 µm) (Bathurst Is., 1997)</v>
      </c>
      <c r="O833">
        <v>1</v>
      </c>
      <c r="P833" t="s">
        <v>89</v>
      </c>
      <c r="Q833" t="s">
        <v>56</v>
      </c>
      <c r="R833" t="s">
        <v>225</v>
      </c>
      <c r="S833" t="s">
        <v>1448</v>
      </c>
      <c r="T833" t="s">
        <v>73</v>
      </c>
      <c r="U833" t="s">
        <v>64</v>
      </c>
      <c r="V833" t="s">
        <v>91</v>
      </c>
      <c r="W833" t="s">
        <v>104</v>
      </c>
      <c r="X833" t="s">
        <v>64</v>
      </c>
      <c r="Y833" t="s">
        <v>130</v>
      </c>
      <c r="Z833" t="s">
        <v>541</v>
      </c>
      <c r="AA833" t="s">
        <v>64</v>
      </c>
      <c r="AB833" t="s">
        <v>56</v>
      </c>
      <c r="AC833" t="s">
        <v>64</v>
      </c>
      <c r="AD833" t="s">
        <v>740</v>
      </c>
      <c r="AE833" t="s">
        <v>143</v>
      </c>
      <c r="AF833" t="s">
        <v>57</v>
      </c>
      <c r="AG833" t="s">
        <v>167</v>
      </c>
      <c r="AH833" t="s">
        <v>68</v>
      </c>
      <c r="AI833" t="s">
        <v>70</v>
      </c>
      <c r="AJ833" t="s">
        <v>1435</v>
      </c>
      <c r="AK833" t="s">
        <v>72</v>
      </c>
      <c r="AL833" t="s">
        <v>152</v>
      </c>
      <c r="AM833" t="s">
        <v>446</v>
      </c>
      <c r="AN833" t="s">
        <v>91</v>
      </c>
      <c r="AO833" t="s">
        <v>64</v>
      </c>
      <c r="AP833" t="s">
        <v>369</v>
      </c>
      <c r="AQ833" t="s">
        <v>80</v>
      </c>
      <c r="AR833" t="s">
        <v>79</v>
      </c>
      <c r="AS833" t="s">
        <v>55</v>
      </c>
      <c r="AT833" t="s">
        <v>251</v>
      </c>
      <c r="AU833" t="s">
        <v>174</v>
      </c>
      <c r="AV833" t="s">
        <v>152</v>
      </c>
      <c r="AW833" t="s">
        <v>123</v>
      </c>
      <c r="AX833" t="s">
        <v>152</v>
      </c>
      <c r="AY833" t="s">
        <v>399</v>
      </c>
    </row>
    <row r="834" spans="1:51" x14ac:dyDescent="0.3">
      <c r="A834" t="s">
        <v>4674</v>
      </c>
      <c r="B834" t="s">
        <v>4675</v>
      </c>
      <c r="C834" s="1" t="str">
        <f t="shared" si="137"/>
        <v>21:1177</v>
      </c>
      <c r="D834" s="1" t="str">
        <f t="shared" si="134"/>
        <v>21:0246</v>
      </c>
      <c r="E834" t="s">
        <v>4229</v>
      </c>
      <c r="F834" t="s">
        <v>4676</v>
      </c>
      <c r="H834">
        <v>76.2359139</v>
      </c>
      <c r="I834">
        <v>-101.14359159999999</v>
      </c>
      <c r="J834" s="1" t="str">
        <f t="shared" si="135"/>
        <v>NGR bulk stream sediment</v>
      </c>
      <c r="K834" s="1" t="str">
        <f t="shared" si="136"/>
        <v>-80 mesh (177 µm) (Bathurst Is., 1997)</v>
      </c>
      <c r="O834">
        <v>1</v>
      </c>
      <c r="P834" t="s">
        <v>89</v>
      </c>
      <c r="Q834" t="s">
        <v>56</v>
      </c>
      <c r="R834" t="s">
        <v>68</v>
      </c>
      <c r="S834" t="s">
        <v>458</v>
      </c>
      <c r="T834" t="s">
        <v>73</v>
      </c>
      <c r="U834" t="s">
        <v>64</v>
      </c>
      <c r="V834" t="s">
        <v>63</v>
      </c>
      <c r="W834" t="s">
        <v>437</v>
      </c>
      <c r="X834" t="s">
        <v>271</v>
      </c>
      <c r="Y834" t="s">
        <v>847</v>
      </c>
      <c r="Z834" t="s">
        <v>607</v>
      </c>
      <c r="AA834" t="s">
        <v>64</v>
      </c>
      <c r="AB834" t="s">
        <v>56</v>
      </c>
      <c r="AC834" t="s">
        <v>64</v>
      </c>
      <c r="AD834" t="s">
        <v>353</v>
      </c>
      <c r="AE834" t="s">
        <v>772</v>
      </c>
      <c r="AF834" t="s">
        <v>160</v>
      </c>
      <c r="AG834" t="s">
        <v>479</v>
      </c>
      <c r="AH834" t="s">
        <v>309</v>
      </c>
      <c r="AI834" t="s">
        <v>70</v>
      </c>
      <c r="AJ834" t="s">
        <v>1435</v>
      </c>
      <c r="AK834" t="s">
        <v>72</v>
      </c>
      <c r="AL834" t="s">
        <v>73</v>
      </c>
      <c r="AM834" t="s">
        <v>75</v>
      </c>
      <c r="AN834" t="s">
        <v>101</v>
      </c>
      <c r="AO834" t="s">
        <v>64</v>
      </c>
      <c r="AP834" t="s">
        <v>351</v>
      </c>
      <c r="AQ834" t="s">
        <v>541</v>
      </c>
      <c r="AR834" t="s">
        <v>772</v>
      </c>
      <c r="AS834" t="s">
        <v>311</v>
      </c>
      <c r="AT834" t="s">
        <v>74</v>
      </c>
      <c r="AU834" t="s">
        <v>271</v>
      </c>
      <c r="AV834" t="s">
        <v>230</v>
      </c>
      <c r="AW834" t="s">
        <v>68</v>
      </c>
      <c r="AX834" t="s">
        <v>668</v>
      </c>
      <c r="AY834" t="s">
        <v>4677</v>
      </c>
    </row>
    <row r="835" spans="1:51" x14ac:dyDescent="0.3">
      <c r="A835" t="s">
        <v>4678</v>
      </c>
      <c r="B835" t="s">
        <v>4679</v>
      </c>
      <c r="C835" s="1" t="str">
        <f t="shared" si="137"/>
        <v>21:1177</v>
      </c>
      <c r="D835" s="1" t="str">
        <f>HYPERLINK("http://geochem.nrcan.gc.ca/cdogs/content/svy/svy_e.htm", "")</f>
        <v/>
      </c>
      <c r="G835" s="1" t="str">
        <f>HYPERLINK("http://geochem.nrcan.gc.ca/cdogs/content/cr_/cr_00261_e.htm", "261")</f>
        <v>261</v>
      </c>
      <c r="J835" t="s">
        <v>1529</v>
      </c>
      <c r="K835" t="s">
        <v>1530</v>
      </c>
      <c r="O835">
        <v>8</v>
      </c>
      <c r="P835" t="s">
        <v>163</v>
      </c>
      <c r="Q835" t="s">
        <v>56</v>
      </c>
      <c r="R835" t="s">
        <v>69</v>
      </c>
      <c r="S835" t="s">
        <v>1294</v>
      </c>
      <c r="T835" t="s">
        <v>73</v>
      </c>
      <c r="U835" t="s">
        <v>60</v>
      </c>
      <c r="V835" t="s">
        <v>80</v>
      </c>
      <c r="W835" t="s">
        <v>1327</v>
      </c>
      <c r="X835" t="s">
        <v>118</v>
      </c>
      <c r="Y835" t="s">
        <v>146</v>
      </c>
      <c r="Z835" t="s">
        <v>118</v>
      </c>
      <c r="AA835" t="s">
        <v>64</v>
      </c>
      <c r="AB835" t="s">
        <v>56</v>
      </c>
      <c r="AC835" t="s">
        <v>60</v>
      </c>
      <c r="AD835" t="s">
        <v>365</v>
      </c>
      <c r="AE835" t="s">
        <v>828</v>
      </c>
      <c r="AF835" t="s">
        <v>229</v>
      </c>
      <c r="AG835" t="s">
        <v>271</v>
      </c>
      <c r="AH835" t="s">
        <v>149</v>
      </c>
      <c r="AI835" t="s">
        <v>70</v>
      </c>
      <c r="AJ835" t="s">
        <v>1025</v>
      </c>
      <c r="AK835" t="s">
        <v>72</v>
      </c>
      <c r="AL835" t="s">
        <v>81</v>
      </c>
      <c r="AM835" t="s">
        <v>391</v>
      </c>
      <c r="AN835" t="s">
        <v>145</v>
      </c>
      <c r="AO835" t="s">
        <v>91</v>
      </c>
      <c r="AP835" t="s">
        <v>1014</v>
      </c>
      <c r="AQ835" t="s">
        <v>311</v>
      </c>
      <c r="AR835" t="s">
        <v>289</v>
      </c>
      <c r="AS835" t="s">
        <v>140</v>
      </c>
      <c r="AT835" t="s">
        <v>118</v>
      </c>
      <c r="AU835" t="s">
        <v>258</v>
      </c>
      <c r="AV835" t="s">
        <v>230</v>
      </c>
      <c r="AW835" t="s">
        <v>256</v>
      </c>
      <c r="AX835" t="s">
        <v>686</v>
      </c>
      <c r="AY835" t="s">
        <v>4680</v>
      </c>
    </row>
    <row r="836" spans="1:51" x14ac:dyDescent="0.3">
      <c r="A836" t="s">
        <v>4681</v>
      </c>
      <c r="B836" t="s">
        <v>4682</v>
      </c>
      <c r="C836" s="1" t="str">
        <f t="shared" si="137"/>
        <v>21:1177</v>
      </c>
      <c r="D836" s="1" t="str">
        <f>HYPERLINK("http://geochem.nrcan.gc.ca/cdogs/content/svy/svy210246_e.htm", "21:0246")</f>
        <v>21:0246</v>
      </c>
      <c r="E836" t="s">
        <v>4237</v>
      </c>
      <c r="F836" t="s">
        <v>4683</v>
      </c>
      <c r="H836">
        <v>76.176099100000002</v>
      </c>
      <c r="I836">
        <v>-104.3585612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HYPERLINK("http://geochem.nrcan.gc.ca/cdogs/content/kwd/kwd080102_e.htm", "-80 mesh (177 µm) (Bathurst Is., 1997)")</f>
        <v>-80 mesh (177 µm) (Bathurst Is., 1997)</v>
      </c>
      <c r="O836">
        <v>1</v>
      </c>
      <c r="P836" t="s">
        <v>89</v>
      </c>
      <c r="Q836" t="s">
        <v>56</v>
      </c>
      <c r="R836" t="s">
        <v>76</v>
      </c>
      <c r="S836" t="s">
        <v>1448</v>
      </c>
      <c r="T836" t="s">
        <v>153</v>
      </c>
      <c r="U836" t="s">
        <v>64</v>
      </c>
      <c r="V836" t="s">
        <v>185</v>
      </c>
      <c r="W836" t="s">
        <v>337</v>
      </c>
      <c r="X836" t="s">
        <v>271</v>
      </c>
      <c r="Y836" t="s">
        <v>3492</v>
      </c>
      <c r="Z836" t="s">
        <v>185</v>
      </c>
      <c r="AA836" t="s">
        <v>64</v>
      </c>
      <c r="AB836" t="s">
        <v>56</v>
      </c>
      <c r="AC836" t="s">
        <v>64</v>
      </c>
      <c r="AD836" t="s">
        <v>787</v>
      </c>
      <c r="AE836" t="s">
        <v>143</v>
      </c>
      <c r="AF836" t="s">
        <v>192</v>
      </c>
      <c r="AG836" t="s">
        <v>479</v>
      </c>
      <c r="AH836" t="s">
        <v>131</v>
      </c>
      <c r="AI836" t="s">
        <v>70</v>
      </c>
      <c r="AJ836" t="s">
        <v>1435</v>
      </c>
      <c r="AK836" t="s">
        <v>72</v>
      </c>
      <c r="AL836" t="s">
        <v>73</v>
      </c>
      <c r="AM836" t="s">
        <v>220</v>
      </c>
      <c r="AN836" t="s">
        <v>225</v>
      </c>
      <c r="AO836" t="s">
        <v>64</v>
      </c>
      <c r="AP836" t="s">
        <v>351</v>
      </c>
      <c r="AQ836" t="s">
        <v>124</v>
      </c>
      <c r="AR836" t="s">
        <v>524</v>
      </c>
      <c r="AS836" t="s">
        <v>105</v>
      </c>
      <c r="AT836" t="s">
        <v>147</v>
      </c>
      <c r="AU836" t="s">
        <v>258</v>
      </c>
      <c r="AV836" t="s">
        <v>73</v>
      </c>
      <c r="AW836" t="s">
        <v>176</v>
      </c>
      <c r="AX836" t="s">
        <v>301</v>
      </c>
      <c r="AY836" t="s">
        <v>4684</v>
      </c>
    </row>
    <row r="837" spans="1:51" x14ac:dyDescent="0.3">
      <c r="A837" t="s">
        <v>4685</v>
      </c>
      <c r="B837" t="s">
        <v>4686</v>
      </c>
      <c r="C837" s="1" t="str">
        <f t="shared" si="137"/>
        <v>21:1177</v>
      </c>
      <c r="D837" s="1" t="str">
        <f>HYPERLINK("http://geochem.nrcan.gc.ca/cdogs/content/svy/svy210246_e.htm", "21:0246")</f>
        <v>21:0246</v>
      </c>
      <c r="E837" t="s">
        <v>4243</v>
      </c>
      <c r="F837" t="s">
        <v>4687</v>
      </c>
      <c r="H837">
        <v>76.204293000000007</v>
      </c>
      <c r="I837">
        <v>-104.276443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HYPERLINK("http://geochem.nrcan.gc.ca/cdogs/content/kwd/kwd080102_e.htm", "-80 mesh (177 µm) (Bathurst Is., 1997)")</f>
        <v>-80 mesh (177 µm) (Bathurst Is., 1997)</v>
      </c>
      <c r="O837">
        <v>1</v>
      </c>
      <c r="P837" t="s">
        <v>91</v>
      </c>
      <c r="Q837" t="s">
        <v>56</v>
      </c>
      <c r="R837" t="s">
        <v>242</v>
      </c>
      <c r="S837" t="s">
        <v>404</v>
      </c>
      <c r="T837" t="s">
        <v>73</v>
      </c>
      <c r="U837" t="s">
        <v>64</v>
      </c>
      <c r="V837" t="s">
        <v>75</v>
      </c>
      <c r="W837" t="s">
        <v>1109</v>
      </c>
      <c r="X837" t="s">
        <v>64</v>
      </c>
      <c r="Y837" t="s">
        <v>3896</v>
      </c>
      <c r="Z837" t="s">
        <v>190</v>
      </c>
      <c r="AA837" t="s">
        <v>64</v>
      </c>
      <c r="AB837" t="s">
        <v>56</v>
      </c>
      <c r="AC837" t="s">
        <v>64</v>
      </c>
      <c r="AD837" t="s">
        <v>142</v>
      </c>
      <c r="AE837" t="s">
        <v>143</v>
      </c>
      <c r="AF837" t="s">
        <v>80</v>
      </c>
      <c r="AG837" t="s">
        <v>174</v>
      </c>
      <c r="AH837" t="s">
        <v>326</v>
      </c>
      <c r="AI837" t="s">
        <v>70</v>
      </c>
      <c r="AJ837" t="s">
        <v>1435</v>
      </c>
      <c r="AK837" t="s">
        <v>72</v>
      </c>
      <c r="AL837" t="s">
        <v>258</v>
      </c>
      <c r="AM837" t="s">
        <v>721</v>
      </c>
      <c r="AN837" t="s">
        <v>231</v>
      </c>
      <c r="AO837" t="s">
        <v>64</v>
      </c>
      <c r="AP837" t="s">
        <v>503</v>
      </c>
      <c r="AQ837" t="s">
        <v>356</v>
      </c>
      <c r="AR837" t="s">
        <v>351</v>
      </c>
      <c r="AS837" t="s">
        <v>274</v>
      </c>
      <c r="AT837" t="s">
        <v>238</v>
      </c>
      <c r="AU837" t="s">
        <v>81</v>
      </c>
      <c r="AV837" t="s">
        <v>174</v>
      </c>
      <c r="AW837" t="s">
        <v>145</v>
      </c>
      <c r="AX837" t="s">
        <v>451</v>
      </c>
      <c r="AY837" t="s">
        <v>4688</v>
      </c>
    </row>
    <row r="838" spans="1:51" x14ac:dyDescent="0.3">
      <c r="A838" t="s">
        <v>4689</v>
      </c>
      <c r="B838" t="s">
        <v>4690</v>
      </c>
      <c r="C838" s="1" t="str">
        <f t="shared" si="137"/>
        <v>21:1177</v>
      </c>
      <c r="D838" s="1" t="str">
        <f>HYPERLINK("http://geochem.nrcan.gc.ca/cdogs/content/svy/svy210246_e.htm", "21:0246")</f>
        <v>21:0246</v>
      </c>
      <c r="E838" t="s">
        <v>4249</v>
      </c>
      <c r="F838" t="s">
        <v>4691</v>
      </c>
      <c r="H838">
        <v>76.215453299999993</v>
      </c>
      <c r="I838">
        <v>-104.0116125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HYPERLINK("http://geochem.nrcan.gc.ca/cdogs/content/kwd/kwd080102_e.htm", "-80 mesh (177 µm) (Bathurst Is., 1997)")</f>
        <v>-80 mesh (177 µm) (Bathurst Is., 1997)</v>
      </c>
      <c r="O838">
        <v>1</v>
      </c>
      <c r="P838" t="s">
        <v>94</v>
      </c>
      <c r="Q838" t="s">
        <v>56</v>
      </c>
      <c r="R838" t="s">
        <v>101</v>
      </c>
      <c r="S838" t="s">
        <v>934</v>
      </c>
      <c r="T838" t="s">
        <v>73</v>
      </c>
      <c r="U838" t="s">
        <v>64</v>
      </c>
      <c r="V838" t="s">
        <v>185</v>
      </c>
      <c r="W838" t="s">
        <v>92</v>
      </c>
      <c r="X838" t="s">
        <v>64</v>
      </c>
      <c r="Y838" t="s">
        <v>1937</v>
      </c>
      <c r="Z838" t="s">
        <v>185</v>
      </c>
      <c r="AA838" t="s">
        <v>64</v>
      </c>
      <c r="AB838" t="s">
        <v>56</v>
      </c>
      <c r="AC838" t="s">
        <v>64</v>
      </c>
      <c r="AD838" t="s">
        <v>1644</v>
      </c>
      <c r="AE838" t="s">
        <v>143</v>
      </c>
      <c r="AF838" t="s">
        <v>78</v>
      </c>
      <c r="AG838" t="s">
        <v>175</v>
      </c>
      <c r="AH838" t="s">
        <v>354</v>
      </c>
      <c r="AI838" t="s">
        <v>70</v>
      </c>
      <c r="AJ838" t="s">
        <v>1435</v>
      </c>
      <c r="AK838" t="s">
        <v>72</v>
      </c>
      <c r="AL838" t="s">
        <v>230</v>
      </c>
      <c r="AM838" t="s">
        <v>354</v>
      </c>
      <c r="AN838" t="s">
        <v>125</v>
      </c>
      <c r="AO838" t="s">
        <v>64</v>
      </c>
      <c r="AP838" t="s">
        <v>370</v>
      </c>
      <c r="AQ838" t="s">
        <v>124</v>
      </c>
      <c r="AR838" t="s">
        <v>524</v>
      </c>
      <c r="AS838" t="s">
        <v>105</v>
      </c>
      <c r="AT838" t="s">
        <v>251</v>
      </c>
      <c r="AU838" t="s">
        <v>258</v>
      </c>
      <c r="AV838" t="s">
        <v>230</v>
      </c>
      <c r="AW838" t="s">
        <v>125</v>
      </c>
      <c r="AX838" t="s">
        <v>405</v>
      </c>
      <c r="AY838" t="s">
        <v>4692</v>
      </c>
    </row>
    <row r="839" spans="1:51" x14ac:dyDescent="0.3">
      <c r="A839" t="s">
        <v>4693</v>
      </c>
      <c r="B839" t="s">
        <v>4694</v>
      </c>
      <c r="C839" s="1" t="str">
        <f t="shared" si="137"/>
        <v>21:1177</v>
      </c>
      <c r="D839" s="1" t="str">
        <f>HYPERLINK("http://geochem.nrcan.gc.ca/cdogs/content/svy/svy210246_e.htm", "21:0246")</f>
        <v>21:0246</v>
      </c>
      <c r="E839" t="s">
        <v>4256</v>
      </c>
      <c r="F839" t="s">
        <v>4695</v>
      </c>
      <c r="H839">
        <v>76.088675199999997</v>
      </c>
      <c r="I839">
        <v>-104.2302366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HYPERLINK("http://geochem.nrcan.gc.ca/cdogs/content/kwd/kwd080102_e.htm", "-80 mesh (177 µm) (Bathurst Is., 1997)")</f>
        <v>-80 mesh (177 µm) (Bathurst Is., 1997)</v>
      </c>
      <c r="O839">
        <v>1</v>
      </c>
      <c r="P839" t="s">
        <v>89</v>
      </c>
      <c r="Q839" t="s">
        <v>56</v>
      </c>
      <c r="R839" t="s">
        <v>76</v>
      </c>
      <c r="S839" t="s">
        <v>581</v>
      </c>
      <c r="T839" t="s">
        <v>73</v>
      </c>
      <c r="U839" t="s">
        <v>64</v>
      </c>
      <c r="V839" t="s">
        <v>185</v>
      </c>
      <c r="W839" t="s">
        <v>206</v>
      </c>
      <c r="X839" t="s">
        <v>60</v>
      </c>
      <c r="Y839" t="s">
        <v>1599</v>
      </c>
      <c r="Z839" t="s">
        <v>75</v>
      </c>
      <c r="AA839" t="s">
        <v>64</v>
      </c>
      <c r="AB839" t="s">
        <v>56</v>
      </c>
      <c r="AC839" t="s">
        <v>64</v>
      </c>
      <c r="AD839" t="s">
        <v>142</v>
      </c>
      <c r="AE839" t="s">
        <v>143</v>
      </c>
      <c r="AF839" t="s">
        <v>204</v>
      </c>
      <c r="AG839" t="s">
        <v>175</v>
      </c>
      <c r="AH839" t="s">
        <v>354</v>
      </c>
      <c r="AI839" t="s">
        <v>70</v>
      </c>
      <c r="AJ839" t="s">
        <v>1435</v>
      </c>
      <c r="AK839" t="s">
        <v>72</v>
      </c>
      <c r="AL839" t="s">
        <v>73</v>
      </c>
      <c r="AM839" t="s">
        <v>131</v>
      </c>
      <c r="AN839" t="s">
        <v>176</v>
      </c>
      <c r="AO839" t="s">
        <v>64</v>
      </c>
      <c r="AP839" t="s">
        <v>369</v>
      </c>
      <c r="AQ839" t="s">
        <v>288</v>
      </c>
      <c r="AR839" t="s">
        <v>524</v>
      </c>
      <c r="AS839" t="s">
        <v>105</v>
      </c>
      <c r="AT839" t="s">
        <v>147</v>
      </c>
      <c r="AU839" t="s">
        <v>258</v>
      </c>
      <c r="AV839" t="s">
        <v>174</v>
      </c>
      <c r="AW839" t="s">
        <v>125</v>
      </c>
      <c r="AX839" t="s">
        <v>405</v>
      </c>
      <c r="AY839" t="s">
        <v>4696</v>
      </c>
    </row>
    <row r="840" spans="1:51" x14ac:dyDescent="0.3">
      <c r="A840" t="s">
        <v>4697</v>
      </c>
      <c r="B840" t="s">
        <v>4698</v>
      </c>
      <c r="C840" s="1" t="str">
        <f t="shared" si="137"/>
        <v>21:1177</v>
      </c>
      <c r="D840" s="1" t="str">
        <f t="shared" ref="D840:D846" si="138">HYPERLINK("http://geochem.nrcan.gc.ca/cdogs/content/svy/svy_e.htm", "")</f>
        <v/>
      </c>
      <c r="G840" s="1" t="str">
        <f>HYPERLINK("http://geochem.nrcan.gc.ca/cdogs/content/cr_/cr_00262_e.htm", "262")</f>
        <v>262</v>
      </c>
      <c r="J840" t="s">
        <v>1529</v>
      </c>
      <c r="K840" t="s">
        <v>1530</v>
      </c>
      <c r="O840">
        <v>8</v>
      </c>
      <c r="P840" t="s">
        <v>150</v>
      </c>
      <c r="Q840" t="s">
        <v>56</v>
      </c>
      <c r="R840" t="s">
        <v>114</v>
      </c>
      <c r="S840" t="s">
        <v>1149</v>
      </c>
      <c r="T840" t="s">
        <v>73</v>
      </c>
      <c r="U840" t="s">
        <v>60</v>
      </c>
      <c r="V840" t="s">
        <v>209</v>
      </c>
      <c r="W840" t="s">
        <v>1077</v>
      </c>
      <c r="X840" t="s">
        <v>118</v>
      </c>
      <c r="Y840" t="s">
        <v>4699</v>
      </c>
      <c r="Z840" t="s">
        <v>76</v>
      </c>
      <c r="AA840" t="s">
        <v>64</v>
      </c>
      <c r="AB840" t="s">
        <v>56</v>
      </c>
      <c r="AC840" t="s">
        <v>271</v>
      </c>
      <c r="AD840" t="s">
        <v>1643</v>
      </c>
      <c r="AE840" t="s">
        <v>2518</v>
      </c>
      <c r="AF840" t="s">
        <v>412</v>
      </c>
      <c r="AG840" t="s">
        <v>123</v>
      </c>
      <c r="AH840" t="s">
        <v>274</v>
      </c>
      <c r="AI840" t="s">
        <v>70</v>
      </c>
      <c r="AJ840" t="s">
        <v>1025</v>
      </c>
      <c r="AK840" t="s">
        <v>72</v>
      </c>
      <c r="AL840" t="s">
        <v>212</v>
      </c>
      <c r="AM840" t="s">
        <v>149</v>
      </c>
      <c r="AN840" t="s">
        <v>73</v>
      </c>
      <c r="AO840" t="s">
        <v>94</v>
      </c>
      <c r="AP840" t="s">
        <v>369</v>
      </c>
      <c r="AQ840" t="s">
        <v>172</v>
      </c>
      <c r="AR840" t="s">
        <v>772</v>
      </c>
      <c r="AS840" t="s">
        <v>311</v>
      </c>
      <c r="AT840" t="s">
        <v>446</v>
      </c>
      <c r="AU840" t="s">
        <v>258</v>
      </c>
      <c r="AV840" t="s">
        <v>73</v>
      </c>
      <c r="AW840" t="s">
        <v>300</v>
      </c>
      <c r="AX840" t="s">
        <v>2519</v>
      </c>
      <c r="AY840" t="s">
        <v>4700</v>
      </c>
    </row>
    <row r="841" spans="1:51" x14ac:dyDescent="0.3">
      <c r="A841" t="s">
        <v>4701</v>
      </c>
      <c r="B841" t="s">
        <v>4702</v>
      </c>
      <c r="C841" s="1" t="str">
        <f t="shared" si="137"/>
        <v>21:1177</v>
      </c>
      <c r="D841" s="1" t="str">
        <f t="shared" si="138"/>
        <v/>
      </c>
      <c r="J841" s="1" t="str">
        <f t="shared" ref="J841:J846" si="139">HYPERLINK("http://geochem.nrcan.gc.ca/cdogs/content/kwd/kwd020000_e.htm", "Null")</f>
        <v>Null</v>
      </c>
      <c r="K841" t="s">
        <v>1530</v>
      </c>
      <c r="O841">
        <v>0</v>
      </c>
      <c r="P841" t="s">
        <v>4703</v>
      </c>
      <c r="Q841" t="s">
        <v>56</v>
      </c>
      <c r="R841" t="s">
        <v>354</v>
      </c>
      <c r="S841" t="s">
        <v>355</v>
      </c>
      <c r="T841" t="s">
        <v>282</v>
      </c>
      <c r="U841" t="s">
        <v>185</v>
      </c>
      <c r="V841" t="s">
        <v>150</v>
      </c>
      <c r="W841" t="s">
        <v>848</v>
      </c>
      <c r="X841" t="s">
        <v>64</v>
      </c>
      <c r="Y841" t="s">
        <v>2944</v>
      </c>
      <c r="Z841" t="s">
        <v>80</v>
      </c>
      <c r="AA841" t="s">
        <v>64</v>
      </c>
      <c r="AB841" t="s">
        <v>56</v>
      </c>
      <c r="AC841" t="s">
        <v>94</v>
      </c>
      <c r="AD841" t="s">
        <v>778</v>
      </c>
      <c r="AE841" t="s">
        <v>4704</v>
      </c>
      <c r="AF841" t="s">
        <v>188</v>
      </c>
      <c r="AG841" t="s">
        <v>152</v>
      </c>
      <c r="AH841" t="s">
        <v>270</v>
      </c>
      <c r="AI841" t="s">
        <v>70</v>
      </c>
      <c r="AJ841" t="s">
        <v>1025</v>
      </c>
      <c r="AK841" t="s">
        <v>72</v>
      </c>
      <c r="AL841" t="s">
        <v>73</v>
      </c>
      <c r="AM841" t="s">
        <v>69</v>
      </c>
      <c r="AN841" t="s">
        <v>435</v>
      </c>
      <c r="AO841" t="s">
        <v>89</v>
      </c>
      <c r="AP841" t="s">
        <v>848</v>
      </c>
      <c r="AQ841" t="s">
        <v>172</v>
      </c>
      <c r="AR841" t="s">
        <v>285</v>
      </c>
      <c r="AS841" t="s">
        <v>382</v>
      </c>
      <c r="AT841" t="s">
        <v>434</v>
      </c>
      <c r="AU841" t="s">
        <v>81</v>
      </c>
      <c r="AV841" t="s">
        <v>73</v>
      </c>
      <c r="AW841" t="s">
        <v>93</v>
      </c>
      <c r="AX841" t="s">
        <v>668</v>
      </c>
      <c r="AY841" t="s">
        <v>4096</v>
      </c>
    </row>
    <row r="842" spans="1:51" x14ac:dyDescent="0.3">
      <c r="A842" t="s">
        <v>4705</v>
      </c>
      <c r="B842" t="s">
        <v>4706</v>
      </c>
      <c r="C842" s="1" t="str">
        <f t="shared" si="137"/>
        <v>21:1177</v>
      </c>
      <c r="D842" s="1" t="str">
        <f t="shared" si="138"/>
        <v/>
      </c>
      <c r="J842" s="1" t="str">
        <f t="shared" si="139"/>
        <v>Null</v>
      </c>
      <c r="K842" t="s">
        <v>1530</v>
      </c>
      <c r="O842">
        <v>0</v>
      </c>
      <c r="P842" t="s">
        <v>91</v>
      </c>
      <c r="Q842" t="s">
        <v>56</v>
      </c>
      <c r="R842" t="s">
        <v>163</v>
      </c>
      <c r="S842" t="s">
        <v>1037</v>
      </c>
      <c r="T842" t="s">
        <v>393</v>
      </c>
      <c r="U842" t="s">
        <v>64</v>
      </c>
      <c r="V842" t="s">
        <v>190</v>
      </c>
      <c r="W842" t="s">
        <v>97</v>
      </c>
      <c r="X842" t="s">
        <v>64</v>
      </c>
      <c r="Y842" t="s">
        <v>4707</v>
      </c>
      <c r="Z842" t="s">
        <v>63</v>
      </c>
      <c r="AA842" t="s">
        <v>64</v>
      </c>
      <c r="AB842" t="s">
        <v>56</v>
      </c>
      <c r="AC842" t="s">
        <v>76</v>
      </c>
      <c r="AD842" t="s">
        <v>804</v>
      </c>
      <c r="AE842" t="s">
        <v>990</v>
      </c>
      <c r="AF842" t="s">
        <v>273</v>
      </c>
      <c r="AG842" t="s">
        <v>173</v>
      </c>
      <c r="AH842" t="s">
        <v>99</v>
      </c>
      <c r="AI842" t="s">
        <v>70</v>
      </c>
      <c r="AJ842" t="s">
        <v>3991</v>
      </c>
      <c r="AK842" t="s">
        <v>72</v>
      </c>
      <c r="AL842" t="s">
        <v>81</v>
      </c>
      <c r="AM842" t="s">
        <v>173</v>
      </c>
      <c r="AN842" t="s">
        <v>185</v>
      </c>
      <c r="AO842" t="s">
        <v>64</v>
      </c>
      <c r="AP842" t="s">
        <v>1384</v>
      </c>
      <c r="AQ842" t="s">
        <v>78</v>
      </c>
      <c r="AR842" t="s">
        <v>298</v>
      </c>
      <c r="AS842" t="s">
        <v>80</v>
      </c>
      <c r="AT842" t="s">
        <v>514</v>
      </c>
      <c r="AU842" t="s">
        <v>60</v>
      </c>
      <c r="AV842" t="s">
        <v>230</v>
      </c>
      <c r="AW842" t="s">
        <v>74</v>
      </c>
      <c r="AX842" t="s">
        <v>174</v>
      </c>
      <c r="AY842" t="s">
        <v>4061</v>
      </c>
    </row>
    <row r="843" spans="1:51" x14ac:dyDescent="0.3">
      <c r="A843" t="s">
        <v>4708</v>
      </c>
      <c r="B843" t="s">
        <v>4709</v>
      </c>
      <c r="C843" s="1" t="str">
        <f t="shared" si="137"/>
        <v>21:1177</v>
      </c>
      <c r="D843" s="1" t="str">
        <f t="shared" si="138"/>
        <v/>
      </c>
      <c r="J843" s="1" t="str">
        <f t="shared" si="139"/>
        <v>Null</v>
      </c>
      <c r="K843" t="s">
        <v>1530</v>
      </c>
      <c r="O843">
        <v>0</v>
      </c>
      <c r="P843" t="s">
        <v>60</v>
      </c>
      <c r="Q843" t="s">
        <v>56</v>
      </c>
      <c r="R843" t="s">
        <v>212</v>
      </c>
      <c r="S843" t="s">
        <v>343</v>
      </c>
      <c r="T843" t="s">
        <v>271</v>
      </c>
      <c r="U843" t="s">
        <v>60</v>
      </c>
      <c r="V843" t="s">
        <v>60</v>
      </c>
      <c r="W843" t="s">
        <v>160</v>
      </c>
      <c r="X843" t="s">
        <v>64</v>
      </c>
      <c r="Y843" t="s">
        <v>598</v>
      </c>
      <c r="Z843" t="s">
        <v>94</v>
      </c>
      <c r="AA843" t="s">
        <v>64</v>
      </c>
      <c r="AB843" t="s">
        <v>56</v>
      </c>
      <c r="AC843" t="s">
        <v>60</v>
      </c>
      <c r="AD843" t="s">
        <v>1461</v>
      </c>
      <c r="AE843" t="s">
        <v>143</v>
      </c>
      <c r="AF843" t="s">
        <v>1442</v>
      </c>
      <c r="AG843" t="s">
        <v>144</v>
      </c>
      <c r="AH843" t="s">
        <v>580</v>
      </c>
      <c r="AI843" t="s">
        <v>70</v>
      </c>
      <c r="AJ843" t="s">
        <v>1435</v>
      </c>
      <c r="AK843" t="s">
        <v>72</v>
      </c>
      <c r="AL843" t="s">
        <v>73</v>
      </c>
      <c r="AM843" t="s">
        <v>60</v>
      </c>
      <c r="AN843" t="s">
        <v>175</v>
      </c>
      <c r="AO843" t="s">
        <v>64</v>
      </c>
      <c r="AP843" t="s">
        <v>369</v>
      </c>
      <c r="AQ843" t="s">
        <v>129</v>
      </c>
      <c r="AR843" t="s">
        <v>69</v>
      </c>
      <c r="AS843" t="s">
        <v>118</v>
      </c>
      <c r="AT843" t="s">
        <v>130</v>
      </c>
      <c r="AU843" t="s">
        <v>167</v>
      </c>
      <c r="AV843" t="s">
        <v>73</v>
      </c>
      <c r="AW843" t="s">
        <v>174</v>
      </c>
      <c r="AX843" t="s">
        <v>366</v>
      </c>
      <c r="AY843" t="s">
        <v>4710</v>
      </c>
    </row>
    <row r="844" spans="1:51" x14ac:dyDescent="0.3">
      <c r="A844" t="s">
        <v>4711</v>
      </c>
      <c r="B844" t="s">
        <v>4712</v>
      </c>
      <c r="C844" s="1" t="str">
        <f t="shared" si="137"/>
        <v>21:1177</v>
      </c>
      <c r="D844" s="1" t="str">
        <f t="shared" si="138"/>
        <v/>
      </c>
      <c r="J844" s="1" t="str">
        <f t="shared" si="139"/>
        <v>Null</v>
      </c>
      <c r="K844" t="s">
        <v>1530</v>
      </c>
      <c r="O844">
        <v>0</v>
      </c>
      <c r="P844" t="s">
        <v>94</v>
      </c>
      <c r="Q844" t="s">
        <v>56</v>
      </c>
      <c r="R844" t="s">
        <v>163</v>
      </c>
      <c r="S844" t="s">
        <v>803</v>
      </c>
      <c r="T844" t="s">
        <v>312</v>
      </c>
      <c r="U844" t="s">
        <v>60</v>
      </c>
      <c r="V844" t="s">
        <v>150</v>
      </c>
      <c r="W844" t="s">
        <v>356</v>
      </c>
      <c r="X844" t="s">
        <v>60</v>
      </c>
      <c r="Y844" t="s">
        <v>4713</v>
      </c>
      <c r="Z844" t="s">
        <v>91</v>
      </c>
      <c r="AA844" t="s">
        <v>64</v>
      </c>
      <c r="AB844" t="s">
        <v>56</v>
      </c>
      <c r="AC844" t="s">
        <v>64</v>
      </c>
      <c r="AD844" t="s">
        <v>469</v>
      </c>
      <c r="AE844" t="s">
        <v>990</v>
      </c>
      <c r="AF844" t="s">
        <v>399</v>
      </c>
      <c r="AG844" t="s">
        <v>60</v>
      </c>
      <c r="AH844" t="s">
        <v>129</v>
      </c>
      <c r="AI844" t="s">
        <v>70</v>
      </c>
      <c r="AJ844" t="s">
        <v>1435</v>
      </c>
      <c r="AK844" t="s">
        <v>72</v>
      </c>
      <c r="AL844" t="s">
        <v>73</v>
      </c>
      <c r="AM844" t="s">
        <v>328</v>
      </c>
      <c r="AN844" t="s">
        <v>311</v>
      </c>
      <c r="AO844" t="s">
        <v>64</v>
      </c>
      <c r="AP844" t="s">
        <v>2668</v>
      </c>
      <c r="AQ844" t="s">
        <v>356</v>
      </c>
      <c r="AR844" t="s">
        <v>289</v>
      </c>
      <c r="AS844" t="s">
        <v>288</v>
      </c>
      <c r="AT844" t="s">
        <v>100</v>
      </c>
      <c r="AU844" t="s">
        <v>271</v>
      </c>
      <c r="AV844" t="s">
        <v>73</v>
      </c>
      <c r="AW844" t="s">
        <v>358</v>
      </c>
      <c r="AX844" t="s">
        <v>175</v>
      </c>
      <c r="AY844" t="s">
        <v>4714</v>
      </c>
    </row>
    <row r="845" spans="1:51" x14ac:dyDescent="0.3">
      <c r="A845" t="s">
        <v>4715</v>
      </c>
      <c r="B845" t="s">
        <v>4716</v>
      </c>
      <c r="C845" s="1" t="str">
        <f t="shared" si="137"/>
        <v>21:1177</v>
      </c>
      <c r="D845" s="1" t="str">
        <f t="shared" si="138"/>
        <v/>
      </c>
      <c r="J845" s="1" t="str">
        <f t="shared" si="139"/>
        <v>Null</v>
      </c>
      <c r="K845" t="s">
        <v>1530</v>
      </c>
      <c r="O845">
        <v>0</v>
      </c>
      <c r="P845" t="s">
        <v>89</v>
      </c>
      <c r="Q845" t="s">
        <v>56</v>
      </c>
      <c r="R845" t="s">
        <v>231</v>
      </c>
      <c r="S845" t="s">
        <v>1148</v>
      </c>
      <c r="T845" t="s">
        <v>225</v>
      </c>
      <c r="U845" t="s">
        <v>91</v>
      </c>
      <c r="V845" t="s">
        <v>76</v>
      </c>
      <c r="W845" t="s">
        <v>114</v>
      </c>
      <c r="X845" t="s">
        <v>64</v>
      </c>
      <c r="Y845" t="s">
        <v>426</v>
      </c>
      <c r="Z845" t="s">
        <v>78</v>
      </c>
      <c r="AA845" t="s">
        <v>64</v>
      </c>
      <c r="AB845" t="s">
        <v>56</v>
      </c>
      <c r="AC845" t="s">
        <v>64</v>
      </c>
      <c r="AD845" t="s">
        <v>142</v>
      </c>
      <c r="AE845" t="s">
        <v>143</v>
      </c>
      <c r="AF845" t="s">
        <v>288</v>
      </c>
      <c r="AG845" t="s">
        <v>167</v>
      </c>
      <c r="AH845" t="s">
        <v>101</v>
      </c>
      <c r="AI845" t="s">
        <v>70</v>
      </c>
      <c r="AJ845" t="s">
        <v>1435</v>
      </c>
      <c r="AK845" t="s">
        <v>72</v>
      </c>
      <c r="AL845" t="s">
        <v>73</v>
      </c>
      <c r="AM845" t="s">
        <v>129</v>
      </c>
      <c r="AN845" t="s">
        <v>176</v>
      </c>
      <c r="AO845" t="s">
        <v>64</v>
      </c>
      <c r="AP845" t="s">
        <v>369</v>
      </c>
      <c r="AQ845" t="s">
        <v>204</v>
      </c>
      <c r="AR845" t="s">
        <v>289</v>
      </c>
      <c r="AS845" t="s">
        <v>124</v>
      </c>
      <c r="AT845" t="s">
        <v>242</v>
      </c>
      <c r="AU845" t="s">
        <v>258</v>
      </c>
      <c r="AV845" t="s">
        <v>73</v>
      </c>
      <c r="AW845" t="s">
        <v>299</v>
      </c>
      <c r="AX845" t="s">
        <v>591</v>
      </c>
      <c r="AY845" t="s">
        <v>4717</v>
      </c>
    </row>
    <row r="846" spans="1:51" x14ac:dyDescent="0.3">
      <c r="A846" t="s">
        <v>4718</v>
      </c>
      <c r="B846" t="s">
        <v>4719</v>
      </c>
      <c r="C846" s="1" t="str">
        <f t="shared" si="137"/>
        <v>21:1177</v>
      </c>
      <c r="D846" s="1" t="str">
        <f t="shared" si="138"/>
        <v/>
      </c>
      <c r="J846" s="1" t="str">
        <f t="shared" si="139"/>
        <v>Null</v>
      </c>
      <c r="K846" t="s">
        <v>1530</v>
      </c>
      <c r="O846">
        <v>0</v>
      </c>
      <c r="P846" t="s">
        <v>113</v>
      </c>
      <c r="Q846" t="s">
        <v>56</v>
      </c>
      <c r="R846" t="s">
        <v>254</v>
      </c>
      <c r="S846" t="s">
        <v>2656</v>
      </c>
      <c r="T846" t="s">
        <v>69</v>
      </c>
      <c r="U846" t="s">
        <v>60</v>
      </c>
      <c r="V846" t="s">
        <v>254</v>
      </c>
      <c r="W846" t="s">
        <v>269</v>
      </c>
      <c r="X846" t="s">
        <v>64</v>
      </c>
      <c r="Y846" t="s">
        <v>4204</v>
      </c>
      <c r="Z846" t="s">
        <v>94</v>
      </c>
      <c r="AA846" t="s">
        <v>64</v>
      </c>
      <c r="AB846" t="s">
        <v>56</v>
      </c>
      <c r="AC846" t="s">
        <v>63</v>
      </c>
      <c r="AD846" t="s">
        <v>647</v>
      </c>
      <c r="AE846" t="s">
        <v>66</v>
      </c>
      <c r="AF846" t="s">
        <v>1442</v>
      </c>
      <c r="AG846" t="s">
        <v>446</v>
      </c>
      <c r="AH846" t="s">
        <v>99</v>
      </c>
      <c r="AI846" t="s">
        <v>70</v>
      </c>
      <c r="AJ846" t="s">
        <v>1025</v>
      </c>
      <c r="AK846" t="s">
        <v>72</v>
      </c>
      <c r="AL846" t="s">
        <v>73</v>
      </c>
      <c r="AM846" t="s">
        <v>242</v>
      </c>
      <c r="AN846" t="s">
        <v>126</v>
      </c>
      <c r="AO846" t="s">
        <v>64</v>
      </c>
      <c r="AP846" t="s">
        <v>753</v>
      </c>
      <c r="AQ846" t="s">
        <v>80</v>
      </c>
      <c r="AR846" t="s">
        <v>399</v>
      </c>
      <c r="AS846" t="s">
        <v>57</v>
      </c>
      <c r="AT846" t="s">
        <v>218</v>
      </c>
      <c r="AU846" t="s">
        <v>153</v>
      </c>
      <c r="AV846" t="s">
        <v>230</v>
      </c>
      <c r="AW846" t="s">
        <v>123</v>
      </c>
      <c r="AX846" t="s">
        <v>451</v>
      </c>
      <c r="AY846" t="s">
        <v>108</v>
      </c>
    </row>
    <row r="847" spans="1:51" hidden="1" x14ac:dyDescent="0.3">
      <c r="A847" t="s">
        <v>4720</v>
      </c>
      <c r="B847" t="s">
        <v>4721</v>
      </c>
      <c r="C847" s="1" t="str">
        <f t="shared" ref="C847:C878" si="140">HYPERLINK("http://geochem.nrcan.gc.ca/cdogs/content/bdl/bdl211178_e.htm", "21:1178")</f>
        <v>21:1178</v>
      </c>
      <c r="D847" s="1" t="str">
        <f t="shared" ref="D847:D878" si="141">HYPERLINK("http://geochem.nrcan.gc.ca/cdogs/content/svy/svy210246_e.htm", "21:0246")</f>
        <v>21:0246</v>
      </c>
      <c r="E847" t="s">
        <v>3965</v>
      </c>
      <c r="F847" t="s">
        <v>4722</v>
      </c>
      <c r="H847">
        <v>75.991485900000001</v>
      </c>
      <c r="I847">
        <v>-97.629588900000002</v>
      </c>
      <c r="J847" s="1" t="str">
        <f t="shared" ref="J847:J878" si="142">HYPERLINK("http://geochem.nrcan.gc.ca/cdogs/content/kwd/kwd020030_e.htm", "NGR bulk stream sediment")</f>
        <v>NGR bulk stream sediment</v>
      </c>
      <c r="K847" s="1" t="str">
        <f t="shared" ref="K847:K878" si="143">HYPERLINK("http://geochem.nrcan.gc.ca/cdogs/content/kwd/kwd080100_e.htm", "HMC fraction (Bathurst Is., 1997)")</f>
        <v>HMC fraction (Bathurst Is., 1997)</v>
      </c>
      <c r="L847">
        <v>1</v>
      </c>
      <c r="M847" t="s">
        <v>1441</v>
      </c>
      <c r="N847">
        <v>1</v>
      </c>
      <c r="O847">
        <v>1</v>
      </c>
      <c r="P847" t="s">
        <v>56</v>
      </c>
      <c r="Q847" t="s">
        <v>56</v>
      </c>
      <c r="R847" t="s">
        <v>206</v>
      </c>
      <c r="S847" t="s">
        <v>4723</v>
      </c>
      <c r="T847" t="s">
        <v>56</v>
      </c>
      <c r="U847" t="s">
        <v>89</v>
      </c>
      <c r="V847" t="s">
        <v>128</v>
      </c>
      <c r="W847" t="s">
        <v>738</v>
      </c>
      <c r="X847" t="s">
        <v>89</v>
      </c>
      <c r="Y847" t="s">
        <v>3906</v>
      </c>
      <c r="Z847" t="s">
        <v>1908</v>
      </c>
      <c r="AA847" t="s">
        <v>56</v>
      </c>
      <c r="AB847" t="s">
        <v>369</v>
      </c>
      <c r="AC847" t="s">
        <v>143</v>
      </c>
      <c r="AD847" t="s">
        <v>1048</v>
      </c>
      <c r="AE847" t="s">
        <v>1025</v>
      </c>
      <c r="AF847" t="s">
        <v>369</v>
      </c>
      <c r="AG847" t="s">
        <v>113</v>
      </c>
      <c r="AH847" t="s">
        <v>325</v>
      </c>
      <c r="AI847" t="s">
        <v>143</v>
      </c>
      <c r="AJ847" t="s">
        <v>71</v>
      </c>
      <c r="AK847" t="s">
        <v>1026</v>
      </c>
      <c r="AL847" t="s">
        <v>113</v>
      </c>
      <c r="AM847" t="s">
        <v>128</v>
      </c>
      <c r="AN847" t="s">
        <v>336</v>
      </c>
      <c r="AO847" t="s">
        <v>1027</v>
      </c>
      <c r="AP847" t="s">
        <v>4724</v>
      </c>
      <c r="AQ847" t="s">
        <v>206</v>
      </c>
      <c r="AR847" t="s">
        <v>437</v>
      </c>
      <c r="AS847" t="s">
        <v>438</v>
      </c>
      <c r="AT847" t="s">
        <v>99</v>
      </c>
      <c r="AU847" t="s">
        <v>63</v>
      </c>
      <c r="AV847" t="s">
        <v>89</v>
      </c>
      <c r="AW847" t="s">
        <v>1213</v>
      </c>
      <c r="AX847" t="s">
        <v>313</v>
      </c>
      <c r="AY847" t="s">
        <v>4725</v>
      </c>
    </row>
    <row r="848" spans="1:51" hidden="1" x14ac:dyDescent="0.3">
      <c r="A848" t="s">
        <v>4726</v>
      </c>
      <c r="B848" t="s">
        <v>4727</v>
      </c>
      <c r="C848" s="1" t="str">
        <f t="shared" si="140"/>
        <v>21:1178</v>
      </c>
      <c r="D848" s="1" t="str">
        <f t="shared" si="141"/>
        <v>21:0246</v>
      </c>
      <c r="E848" t="s">
        <v>3971</v>
      </c>
      <c r="F848" t="s">
        <v>4728</v>
      </c>
      <c r="H848">
        <v>75.979210300000005</v>
      </c>
      <c r="I848">
        <v>-97.754108700000003</v>
      </c>
      <c r="J848" s="1" t="str">
        <f t="shared" si="142"/>
        <v>NGR bulk stream sediment</v>
      </c>
      <c r="K848" s="1" t="str">
        <f t="shared" si="143"/>
        <v>HMC fraction (Bathurst Is., 1997)</v>
      </c>
      <c r="L848">
        <v>1</v>
      </c>
      <c r="M848" t="s">
        <v>1454</v>
      </c>
      <c r="N848">
        <v>2</v>
      </c>
      <c r="O848">
        <v>1</v>
      </c>
      <c r="P848" t="s">
        <v>56</v>
      </c>
      <c r="Q848" t="s">
        <v>56</v>
      </c>
      <c r="R848" t="s">
        <v>67</v>
      </c>
      <c r="S848" t="s">
        <v>4729</v>
      </c>
      <c r="T848" t="s">
        <v>56</v>
      </c>
      <c r="U848" t="s">
        <v>89</v>
      </c>
      <c r="V848" t="s">
        <v>170</v>
      </c>
      <c r="W848" t="s">
        <v>1066</v>
      </c>
      <c r="X848" t="s">
        <v>89</v>
      </c>
      <c r="Y848" t="s">
        <v>4730</v>
      </c>
      <c r="Z848" t="s">
        <v>1448</v>
      </c>
      <c r="AA848" t="s">
        <v>56</v>
      </c>
      <c r="AB848" t="s">
        <v>369</v>
      </c>
      <c r="AC848" t="s">
        <v>143</v>
      </c>
      <c r="AD848" t="s">
        <v>1048</v>
      </c>
      <c r="AE848" t="s">
        <v>1025</v>
      </c>
      <c r="AF848" t="s">
        <v>369</v>
      </c>
      <c r="AG848" t="s">
        <v>76</v>
      </c>
      <c r="AH848" t="s">
        <v>103</v>
      </c>
      <c r="AI848" t="s">
        <v>143</v>
      </c>
      <c r="AJ848" t="s">
        <v>71</v>
      </c>
      <c r="AK848" t="s">
        <v>1026</v>
      </c>
      <c r="AL848" t="s">
        <v>94</v>
      </c>
      <c r="AM848" t="s">
        <v>382</v>
      </c>
      <c r="AN848" t="s">
        <v>73</v>
      </c>
      <c r="AO848" t="s">
        <v>1027</v>
      </c>
      <c r="AP848" t="s">
        <v>121</v>
      </c>
      <c r="AQ848" t="s">
        <v>186</v>
      </c>
      <c r="AR848" t="s">
        <v>206</v>
      </c>
      <c r="AS848" t="s">
        <v>1058</v>
      </c>
      <c r="AT848" t="s">
        <v>514</v>
      </c>
      <c r="AU848" t="s">
        <v>238</v>
      </c>
      <c r="AV848" t="s">
        <v>76</v>
      </c>
      <c r="AW848" t="s">
        <v>4731</v>
      </c>
      <c r="AX848" t="s">
        <v>123</v>
      </c>
      <c r="AY848" t="s">
        <v>4732</v>
      </c>
    </row>
    <row r="849" spans="1:51" hidden="1" x14ac:dyDescent="0.3">
      <c r="A849" t="s">
        <v>4733</v>
      </c>
      <c r="B849" t="s">
        <v>4734</v>
      </c>
      <c r="C849" s="1" t="str">
        <f t="shared" si="140"/>
        <v>21:1178</v>
      </c>
      <c r="D849" s="1" t="str">
        <f t="shared" si="141"/>
        <v>21:0246</v>
      </c>
      <c r="E849" t="s">
        <v>3977</v>
      </c>
      <c r="F849" t="s">
        <v>4735</v>
      </c>
      <c r="H849">
        <v>75.946613099999993</v>
      </c>
      <c r="I849">
        <v>-97.650776899999997</v>
      </c>
      <c r="J849" s="1" t="str">
        <f t="shared" si="142"/>
        <v>NGR bulk stream sediment</v>
      </c>
      <c r="K849" s="1" t="str">
        <f t="shared" si="143"/>
        <v>HMC fraction (Bathurst Is., 1997)</v>
      </c>
      <c r="L849">
        <v>1</v>
      </c>
      <c r="M849" t="s">
        <v>1460</v>
      </c>
      <c r="N849">
        <v>3</v>
      </c>
      <c r="O849">
        <v>1</v>
      </c>
      <c r="P849" t="s">
        <v>56</v>
      </c>
      <c r="Q849" t="s">
        <v>56</v>
      </c>
      <c r="R849" t="s">
        <v>61</v>
      </c>
      <c r="S849" t="s">
        <v>4736</v>
      </c>
      <c r="T849" t="s">
        <v>56</v>
      </c>
      <c r="U849" t="s">
        <v>89</v>
      </c>
      <c r="V849" t="s">
        <v>541</v>
      </c>
      <c r="W849" t="s">
        <v>121</v>
      </c>
      <c r="X849" t="s">
        <v>89</v>
      </c>
      <c r="Y849" t="s">
        <v>2892</v>
      </c>
      <c r="Z849" t="s">
        <v>1804</v>
      </c>
      <c r="AA849" t="s">
        <v>56</v>
      </c>
      <c r="AB849" t="s">
        <v>369</v>
      </c>
      <c r="AC849" t="s">
        <v>143</v>
      </c>
      <c r="AD849" t="s">
        <v>1048</v>
      </c>
      <c r="AE849" t="s">
        <v>1025</v>
      </c>
      <c r="AF849" t="s">
        <v>369</v>
      </c>
      <c r="AG849" t="s">
        <v>231</v>
      </c>
      <c r="AH849" t="s">
        <v>209</v>
      </c>
      <c r="AI849" t="s">
        <v>143</v>
      </c>
      <c r="AJ849" t="s">
        <v>71</v>
      </c>
      <c r="AK849" t="s">
        <v>1026</v>
      </c>
      <c r="AL849" t="s">
        <v>99</v>
      </c>
      <c r="AM849" t="s">
        <v>188</v>
      </c>
      <c r="AN849" t="s">
        <v>382</v>
      </c>
      <c r="AO849" t="s">
        <v>1027</v>
      </c>
      <c r="AP849" t="s">
        <v>727</v>
      </c>
      <c r="AQ849" t="s">
        <v>1327</v>
      </c>
      <c r="AR849" t="s">
        <v>1321</v>
      </c>
      <c r="AS849" t="s">
        <v>934</v>
      </c>
      <c r="AT849" t="s">
        <v>288</v>
      </c>
      <c r="AU849" t="s">
        <v>275</v>
      </c>
      <c r="AV849" t="s">
        <v>63</v>
      </c>
      <c r="AW849" t="s">
        <v>4737</v>
      </c>
      <c r="AX849" t="s">
        <v>162</v>
      </c>
      <c r="AY849" t="s">
        <v>4738</v>
      </c>
    </row>
    <row r="850" spans="1:51" hidden="1" x14ac:dyDescent="0.3">
      <c r="A850" t="s">
        <v>4739</v>
      </c>
      <c r="B850" t="s">
        <v>4740</v>
      </c>
      <c r="C850" s="1" t="str">
        <f t="shared" si="140"/>
        <v>21:1178</v>
      </c>
      <c r="D850" s="1" t="str">
        <f t="shared" si="141"/>
        <v>21:0246</v>
      </c>
      <c r="E850" t="s">
        <v>3983</v>
      </c>
      <c r="F850" t="s">
        <v>4741</v>
      </c>
      <c r="H850">
        <v>75.900967600000001</v>
      </c>
      <c r="I850">
        <v>-97.670247799999999</v>
      </c>
      <c r="J850" s="1" t="str">
        <f t="shared" si="142"/>
        <v>NGR bulk stream sediment</v>
      </c>
      <c r="K850" s="1" t="str">
        <f t="shared" si="143"/>
        <v>HMC fraction (Bathurst Is., 1997)</v>
      </c>
      <c r="L850">
        <v>1</v>
      </c>
      <c r="M850" t="s">
        <v>1466</v>
      </c>
      <c r="N850">
        <v>4</v>
      </c>
      <c r="O850">
        <v>1</v>
      </c>
      <c r="P850" t="s">
        <v>56</v>
      </c>
      <c r="Q850" t="s">
        <v>56</v>
      </c>
      <c r="R850" t="s">
        <v>241</v>
      </c>
      <c r="S850" t="s">
        <v>4742</v>
      </c>
      <c r="T850" t="s">
        <v>56</v>
      </c>
      <c r="U850" t="s">
        <v>89</v>
      </c>
      <c r="V850" t="s">
        <v>114</v>
      </c>
      <c r="W850" t="s">
        <v>201</v>
      </c>
      <c r="X850" t="s">
        <v>89</v>
      </c>
      <c r="Y850" t="s">
        <v>1204</v>
      </c>
      <c r="Z850" t="s">
        <v>1203</v>
      </c>
      <c r="AA850" t="s">
        <v>56</v>
      </c>
      <c r="AB850" t="s">
        <v>369</v>
      </c>
      <c r="AC850" t="s">
        <v>143</v>
      </c>
      <c r="AD850" t="s">
        <v>1048</v>
      </c>
      <c r="AE850" t="s">
        <v>1025</v>
      </c>
      <c r="AF850" t="s">
        <v>369</v>
      </c>
      <c r="AG850" t="s">
        <v>169</v>
      </c>
      <c r="AH850" t="s">
        <v>223</v>
      </c>
      <c r="AI850" t="s">
        <v>143</v>
      </c>
      <c r="AJ850" t="s">
        <v>71</v>
      </c>
      <c r="AK850" t="s">
        <v>1026</v>
      </c>
      <c r="AL850" t="s">
        <v>99</v>
      </c>
      <c r="AM850" t="s">
        <v>343</v>
      </c>
      <c r="AN850" t="s">
        <v>79</v>
      </c>
      <c r="AO850" t="s">
        <v>1027</v>
      </c>
      <c r="AP850" t="s">
        <v>4743</v>
      </c>
      <c r="AQ850" t="s">
        <v>1703</v>
      </c>
      <c r="AR850" t="s">
        <v>564</v>
      </c>
      <c r="AS850" t="s">
        <v>1433</v>
      </c>
      <c r="AT850" t="s">
        <v>273</v>
      </c>
      <c r="AU850" t="s">
        <v>131</v>
      </c>
      <c r="AV850" t="s">
        <v>185</v>
      </c>
      <c r="AW850" t="s">
        <v>4744</v>
      </c>
      <c r="AX850" t="s">
        <v>992</v>
      </c>
      <c r="AY850" t="s">
        <v>4745</v>
      </c>
    </row>
    <row r="851" spans="1:51" hidden="1" x14ac:dyDescent="0.3">
      <c r="A851" t="s">
        <v>4746</v>
      </c>
      <c r="B851" t="s">
        <v>4747</v>
      </c>
      <c r="C851" s="1" t="str">
        <f t="shared" si="140"/>
        <v>21:1178</v>
      </c>
      <c r="D851" s="1" t="str">
        <f t="shared" si="141"/>
        <v>21:0246</v>
      </c>
      <c r="E851" t="s">
        <v>3988</v>
      </c>
      <c r="F851" t="s">
        <v>4748</v>
      </c>
      <c r="H851">
        <v>75.8637497</v>
      </c>
      <c r="I851">
        <v>-97.735644199999996</v>
      </c>
      <c r="J851" s="1" t="str">
        <f t="shared" si="142"/>
        <v>NGR bulk stream sediment</v>
      </c>
      <c r="K851" s="1" t="str">
        <f t="shared" si="143"/>
        <v>HMC fraction (Bathurst Is., 1997)</v>
      </c>
      <c r="L851">
        <v>1</v>
      </c>
      <c r="M851" t="s">
        <v>1485</v>
      </c>
      <c r="N851">
        <v>5</v>
      </c>
      <c r="O851">
        <v>1</v>
      </c>
      <c r="P851" t="s">
        <v>56</v>
      </c>
      <c r="Q851" t="s">
        <v>56</v>
      </c>
      <c r="R851" t="s">
        <v>343</v>
      </c>
      <c r="S851" t="s">
        <v>982</v>
      </c>
      <c r="T851" t="s">
        <v>56</v>
      </c>
      <c r="U851" t="s">
        <v>89</v>
      </c>
      <c r="V851" t="s">
        <v>298</v>
      </c>
      <c r="W851" t="s">
        <v>564</v>
      </c>
      <c r="X851" t="s">
        <v>91</v>
      </c>
      <c r="Y851" t="s">
        <v>3958</v>
      </c>
      <c r="Z851" t="s">
        <v>1253</v>
      </c>
      <c r="AA851" t="s">
        <v>56</v>
      </c>
      <c r="AB851" t="s">
        <v>369</v>
      </c>
      <c r="AC851" t="s">
        <v>143</v>
      </c>
      <c r="AD851" t="s">
        <v>1048</v>
      </c>
      <c r="AE851" t="s">
        <v>1025</v>
      </c>
      <c r="AF851" t="s">
        <v>369</v>
      </c>
      <c r="AG851" t="s">
        <v>146</v>
      </c>
      <c r="AH851" t="s">
        <v>210</v>
      </c>
      <c r="AI851" t="s">
        <v>143</v>
      </c>
      <c r="AJ851" t="s">
        <v>71</v>
      </c>
      <c r="AK851" t="s">
        <v>1026</v>
      </c>
      <c r="AL851" t="s">
        <v>150</v>
      </c>
      <c r="AM851" t="s">
        <v>128</v>
      </c>
      <c r="AN851" t="s">
        <v>254</v>
      </c>
      <c r="AO851" t="s">
        <v>1027</v>
      </c>
      <c r="AP851" t="s">
        <v>4749</v>
      </c>
      <c r="AQ851" t="s">
        <v>188</v>
      </c>
      <c r="AR851" t="s">
        <v>458</v>
      </c>
      <c r="AS851" t="s">
        <v>223</v>
      </c>
      <c r="AT851" t="s">
        <v>69</v>
      </c>
      <c r="AU851" t="s">
        <v>91</v>
      </c>
      <c r="AV851" t="s">
        <v>76</v>
      </c>
      <c r="AW851" t="s">
        <v>1287</v>
      </c>
      <c r="AX851" t="s">
        <v>93</v>
      </c>
      <c r="AY851" t="s">
        <v>4750</v>
      </c>
    </row>
    <row r="852" spans="1:51" hidden="1" x14ac:dyDescent="0.3">
      <c r="A852" t="s">
        <v>4751</v>
      </c>
      <c r="B852" t="s">
        <v>4752</v>
      </c>
      <c r="C852" s="1" t="str">
        <f t="shared" si="140"/>
        <v>21:1178</v>
      </c>
      <c r="D852" s="1" t="str">
        <f t="shared" si="141"/>
        <v>21:0246</v>
      </c>
      <c r="E852" t="s">
        <v>3995</v>
      </c>
      <c r="F852" t="s">
        <v>4753</v>
      </c>
      <c r="H852">
        <v>75.891652699999995</v>
      </c>
      <c r="I852">
        <v>-97.9165457</v>
      </c>
      <c r="J852" s="1" t="str">
        <f t="shared" si="142"/>
        <v>NGR bulk stream sediment</v>
      </c>
      <c r="K852" s="1" t="str">
        <f t="shared" si="143"/>
        <v>HMC fraction (Bathurst Is., 1997)</v>
      </c>
      <c r="L852">
        <v>1</v>
      </c>
      <c r="M852" t="s">
        <v>1492</v>
      </c>
      <c r="N852">
        <v>6</v>
      </c>
      <c r="O852">
        <v>1</v>
      </c>
      <c r="P852" t="s">
        <v>56</v>
      </c>
      <c r="Q852" t="s">
        <v>56</v>
      </c>
      <c r="R852" t="s">
        <v>206</v>
      </c>
      <c r="S852" t="s">
        <v>1320</v>
      </c>
      <c r="T852" t="s">
        <v>56</v>
      </c>
      <c r="U852" t="s">
        <v>89</v>
      </c>
      <c r="V852" t="s">
        <v>357</v>
      </c>
      <c r="W852" t="s">
        <v>1532</v>
      </c>
      <c r="X852" t="s">
        <v>89</v>
      </c>
      <c r="Y852" t="s">
        <v>4754</v>
      </c>
      <c r="Z852" t="s">
        <v>1068</v>
      </c>
      <c r="AA852" t="s">
        <v>56</v>
      </c>
      <c r="AB852" t="s">
        <v>369</v>
      </c>
      <c r="AC852" t="s">
        <v>143</v>
      </c>
      <c r="AD852" t="s">
        <v>1048</v>
      </c>
      <c r="AE852" t="s">
        <v>1025</v>
      </c>
      <c r="AF852" t="s">
        <v>369</v>
      </c>
      <c r="AG852" t="s">
        <v>225</v>
      </c>
      <c r="AH852" t="s">
        <v>254</v>
      </c>
      <c r="AI852" t="s">
        <v>97</v>
      </c>
      <c r="AJ852" t="s">
        <v>71</v>
      </c>
      <c r="AK852" t="s">
        <v>1026</v>
      </c>
      <c r="AL852" t="s">
        <v>60</v>
      </c>
      <c r="AM852" t="s">
        <v>55</v>
      </c>
      <c r="AN852" t="s">
        <v>149</v>
      </c>
      <c r="AO852" t="s">
        <v>1027</v>
      </c>
      <c r="AP852" t="s">
        <v>1381</v>
      </c>
      <c r="AQ852" t="s">
        <v>192</v>
      </c>
      <c r="AR852" t="s">
        <v>188</v>
      </c>
      <c r="AS852" t="s">
        <v>1058</v>
      </c>
      <c r="AT852" t="s">
        <v>113</v>
      </c>
      <c r="AU852" t="s">
        <v>327</v>
      </c>
      <c r="AV852" t="s">
        <v>89</v>
      </c>
      <c r="AW852" t="s">
        <v>467</v>
      </c>
      <c r="AX852" t="s">
        <v>299</v>
      </c>
      <c r="AY852" t="s">
        <v>4755</v>
      </c>
    </row>
    <row r="853" spans="1:51" hidden="1" x14ac:dyDescent="0.3">
      <c r="A853" t="s">
        <v>4756</v>
      </c>
      <c r="B853" t="s">
        <v>4757</v>
      </c>
      <c r="C853" s="1" t="str">
        <f t="shared" si="140"/>
        <v>21:1178</v>
      </c>
      <c r="D853" s="1" t="str">
        <f t="shared" si="141"/>
        <v>21:0246</v>
      </c>
      <c r="E853" t="s">
        <v>4000</v>
      </c>
      <c r="F853" t="s">
        <v>4758</v>
      </c>
      <c r="H853">
        <v>75.890996099999995</v>
      </c>
      <c r="I853">
        <v>-97.930157800000003</v>
      </c>
      <c r="J853" s="1" t="str">
        <f t="shared" si="142"/>
        <v>NGR bulk stream sediment</v>
      </c>
      <c r="K853" s="1" t="str">
        <f t="shared" si="143"/>
        <v>HMC fraction (Bathurst Is., 1997)</v>
      </c>
      <c r="L853">
        <v>1</v>
      </c>
      <c r="M853" t="s">
        <v>1498</v>
      </c>
      <c r="N853">
        <v>7</v>
      </c>
      <c r="O853">
        <v>1</v>
      </c>
      <c r="P853" t="s">
        <v>56</v>
      </c>
      <c r="Q853" t="s">
        <v>56</v>
      </c>
      <c r="R853" t="s">
        <v>311</v>
      </c>
      <c r="S853" t="s">
        <v>389</v>
      </c>
      <c r="T853" t="s">
        <v>56</v>
      </c>
      <c r="U853" t="s">
        <v>89</v>
      </c>
      <c r="V853" t="s">
        <v>128</v>
      </c>
      <c r="W853" t="s">
        <v>201</v>
      </c>
      <c r="X853" t="s">
        <v>89</v>
      </c>
      <c r="Y853" t="s">
        <v>4759</v>
      </c>
      <c r="Z853" t="s">
        <v>161</v>
      </c>
      <c r="AA853" t="s">
        <v>56</v>
      </c>
      <c r="AB853" t="s">
        <v>369</v>
      </c>
      <c r="AC853" t="s">
        <v>143</v>
      </c>
      <c r="AD853" t="s">
        <v>1048</v>
      </c>
      <c r="AE853" t="s">
        <v>1025</v>
      </c>
      <c r="AF853" t="s">
        <v>369</v>
      </c>
      <c r="AG853" t="s">
        <v>580</v>
      </c>
      <c r="AH853" t="s">
        <v>438</v>
      </c>
      <c r="AI853" t="s">
        <v>143</v>
      </c>
      <c r="AJ853" t="s">
        <v>71</v>
      </c>
      <c r="AK853" t="s">
        <v>1026</v>
      </c>
      <c r="AL853" t="s">
        <v>163</v>
      </c>
      <c r="AM853" t="s">
        <v>438</v>
      </c>
      <c r="AN853" t="s">
        <v>336</v>
      </c>
      <c r="AO853" t="s">
        <v>1027</v>
      </c>
      <c r="AP853" t="s">
        <v>1067</v>
      </c>
      <c r="AQ853" t="s">
        <v>1532</v>
      </c>
      <c r="AR853" t="s">
        <v>727</v>
      </c>
      <c r="AS853" t="s">
        <v>1109</v>
      </c>
      <c r="AT853" t="s">
        <v>325</v>
      </c>
      <c r="AU853" t="s">
        <v>242</v>
      </c>
      <c r="AV853" t="s">
        <v>94</v>
      </c>
      <c r="AW853" t="s">
        <v>4760</v>
      </c>
      <c r="AX853" t="s">
        <v>300</v>
      </c>
      <c r="AY853" t="s">
        <v>4761</v>
      </c>
    </row>
    <row r="854" spans="1:51" hidden="1" x14ac:dyDescent="0.3">
      <c r="A854" t="s">
        <v>4762</v>
      </c>
      <c r="B854" t="s">
        <v>4763</v>
      </c>
      <c r="C854" s="1" t="str">
        <f t="shared" si="140"/>
        <v>21:1178</v>
      </c>
      <c r="D854" s="1" t="str">
        <f t="shared" si="141"/>
        <v>21:0246</v>
      </c>
      <c r="E854" t="s">
        <v>4005</v>
      </c>
      <c r="F854" t="s">
        <v>4764</v>
      </c>
      <c r="H854">
        <v>75.856546899999998</v>
      </c>
      <c r="I854">
        <v>-98.093897900000002</v>
      </c>
      <c r="J854" s="1" t="str">
        <f t="shared" si="142"/>
        <v>NGR bulk stream sediment</v>
      </c>
      <c r="K854" s="1" t="str">
        <f t="shared" si="143"/>
        <v>HMC fraction (Bathurst Is., 1997)</v>
      </c>
      <c r="L854">
        <v>1</v>
      </c>
      <c r="M854" t="s">
        <v>1504</v>
      </c>
      <c r="N854">
        <v>8</v>
      </c>
      <c r="O854">
        <v>1</v>
      </c>
      <c r="P854" t="s">
        <v>56</v>
      </c>
      <c r="Q854" t="s">
        <v>56</v>
      </c>
      <c r="R854" t="s">
        <v>312</v>
      </c>
      <c r="S854" t="s">
        <v>917</v>
      </c>
      <c r="T854" t="s">
        <v>56</v>
      </c>
      <c r="U854" t="s">
        <v>89</v>
      </c>
      <c r="V854" t="s">
        <v>79</v>
      </c>
      <c r="W854" t="s">
        <v>184</v>
      </c>
      <c r="X854" t="s">
        <v>89</v>
      </c>
      <c r="Y854" t="s">
        <v>1927</v>
      </c>
      <c r="Z854" t="s">
        <v>1124</v>
      </c>
      <c r="AA854" t="s">
        <v>56</v>
      </c>
      <c r="AB854" t="s">
        <v>369</v>
      </c>
      <c r="AC854" t="s">
        <v>143</v>
      </c>
      <c r="AD854" t="s">
        <v>1048</v>
      </c>
      <c r="AE854" t="s">
        <v>1025</v>
      </c>
      <c r="AF854" t="s">
        <v>369</v>
      </c>
      <c r="AG854" t="s">
        <v>251</v>
      </c>
      <c r="AH854" t="s">
        <v>208</v>
      </c>
      <c r="AI854" t="s">
        <v>143</v>
      </c>
      <c r="AJ854" t="s">
        <v>71</v>
      </c>
      <c r="AK854" t="s">
        <v>1026</v>
      </c>
      <c r="AL854" t="s">
        <v>254</v>
      </c>
      <c r="AM854" t="s">
        <v>312</v>
      </c>
      <c r="AN854" t="s">
        <v>75</v>
      </c>
      <c r="AO854" t="s">
        <v>1027</v>
      </c>
      <c r="AP854" t="s">
        <v>1294</v>
      </c>
      <c r="AQ854" t="s">
        <v>694</v>
      </c>
      <c r="AR854" t="s">
        <v>1253</v>
      </c>
      <c r="AS854" t="s">
        <v>92</v>
      </c>
      <c r="AT854" t="s">
        <v>190</v>
      </c>
      <c r="AU854" t="s">
        <v>123</v>
      </c>
      <c r="AV854" t="s">
        <v>76</v>
      </c>
      <c r="AW854" t="s">
        <v>382</v>
      </c>
      <c r="AX854" t="s">
        <v>485</v>
      </c>
      <c r="AY854" t="s">
        <v>4765</v>
      </c>
    </row>
    <row r="855" spans="1:51" hidden="1" x14ac:dyDescent="0.3">
      <c r="A855" t="s">
        <v>4766</v>
      </c>
      <c r="B855" t="s">
        <v>4767</v>
      </c>
      <c r="C855" s="1" t="str">
        <f t="shared" si="140"/>
        <v>21:1178</v>
      </c>
      <c r="D855" s="1" t="str">
        <f t="shared" si="141"/>
        <v>21:0246</v>
      </c>
      <c r="E855" t="s">
        <v>4010</v>
      </c>
      <c r="F855" t="s">
        <v>4768</v>
      </c>
      <c r="H855">
        <v>76.585300200000006</v>
      </c>
      <c r="I855">
        <v>-98.535899499999999</v>
      </c>
      <c r="J855" s="1" t="str">
        <f t="shared" si="142"/>
        <v>NGR bulk stream sediment</v>
      </c>
      <c r="K855" s="1" t="str">
        <f t="shared" si="143"/>
        <v>HMC fraction (Bathurst Is., 1997)</v>
      </c>
      <c r="L855">
        <v>2</v>
      </c>
      <c r="M855" t="s">
        <v>1441</v>
      </c>
      <c r="N855">
        <v>9</v>
      </c>
      <c r="O855">
        <v>1</v>
      </c>
      <c r="P855" t="s">
        <v>56</v>
      </c>
      <c r="Q855" t="s">
        <v>56</v>
      </c>
      <c r="R855" t="s">
        <v>447</v>
      </c>
      <c r="S855" t="s">
        <v>4769</v>
      </c>
      <c r="T855" t="s">
        <v>56</v>
      </c>
      <c r="U855" t="s">
        <v>89</v>
      </c>
      <c r="V855" t="s">
        <v>918</v>
      </c>
      <c r="W855" t="s">
        <v>1157</v>
      </c>
      <c r="X855" t="s">
        <v>70</v>
      </c>
      <c r="Y855" t="s">
        <v>4770</v>
      </c>
      <c r="Z855" t="s">
        <v>803</v>
      </c>
      <c r="AA855" t="s">
        <v>56</v>
      </c>
      <c r="AB855" t="s">
        <v>369</v>
      </c>
      <c r="AC855" t="s">
        <v>143</v>
      </c>
      <c r="AD855" t="s">
        <v>4771</v>
      </c>
      <c r="AE855" t="s">
        <v>1025</v>
      </c>
      <c r="AF855" t="s">
        <v>4772</v>
      </c>
      <c r="AG855" t="s">
        <v>282</v>
      </c>
      <c r="AH855" t="s">
        <v>59</v>
      </c>
      <c r="AI855" t="s">
        <v>143</v>
      </c>
      <c r="AJ855" t="s">
        <v>71</v>
      </c>
      <c r="AK855" t="s">
        <v>1026</v>
      </c>
      <c r="AL855" t="s">
        <v>103</v>
      </c>
      <c r="AM855" t="s">
        <v>438</v>
      </c>
      <c r="AN855" t="s">
        <v>57</v>
      </c>
      <c r="AO855" t="s">
        <v>1027</v>
      </c>
      <c r="AP855" t="s">
        <v>899</v>
      </c>
      <c r="AQ855" t="s">
        <v>2930</v>
      </c>
      <c r="AR855" t="s">
        <v>4773</v>
      </c>
      <c r="AS855" t="s">
        <v>2657</v>
      </c>
      <c r="AT855" t="s">
        <v>288</v>
      </c>
      <c r="AU855" t="s">
        <v>4774</v>
      </c>
      <c r="AV855" t="s">
        <v>75</v>
      </c>
      <c r="AW855" t="s">
        <v>4630</v>
      </c>
      <c r="AX855" t="s">
        <v>220</v>
      </c>
      <c r="AY855" t="s">
        <v>4775</v>
      </c>
    </row>
    <row r="856" spans="1:51" hidden="1" x14ac:dyDescent="0.3">
      <c r="A856" t="s">
        <v>4776</v>
      </c>
      <c r="B856" t="s">
        <v>4777</v>
      </c>
      <c r="C856" s="1" t="str">
        <f t="shared" si="140"/>
        <v>21:1178</v>
      </c>
      <c r="D856" s="1" t="str">
        <f t="shared" si="141"/>
        <v>21:0246</v>
      </c>
      <c r="E856" t="s">
        <v>4015</v>
      </c>
      <c r="F856" t="s">
        <v>4778</v>
      </c>
      <c r="H856">
        <v>76.663191699999999</v>
      </c>
      <c r="I856">
        <v>-98.614328599999993</v>
      </c>
      <c r="J856" s="1" t="str">
        <f t="shared" si="142"/>
        <v>NGR bulk stream sediment</v>
      </c>
      <c r="K856" s="1" t="str">
        <f t="shared" si="143"/>
        <v>HMC fraction (Bathurst Is., 1997)</v>
      </c>
      <c r="L856">
        <v>2</v>
      </c>
      <c r="M856" t="s">
        <v>1454</v>
      </c>
      <c r="N856">
        <v>10</v>
      </c>
      <c r="O856">
        <v>1</v>
      </c>
      <c r="P856" t="s">
        <v>56</v>
      </c>
      <c r="Q856" t="s">
        <v>56</v>
      </c>
      <c r="R856" t="s">
        <v>92</v>
      </c>
      <c r="S856" t="s">
        <v>1129</v>
      </c>
      <c r="T856" t="s">
        <v>56</v>
      </c>
      <c r="U856" t="s">
        <v>89</v>
      </c>
      <c r="V856" t="s">
        <v>55</v>
      </c>
      <c r="W856" t="s">
        <v>694</v>
      </c>
      <c r="X856" t="s">
        <v>89</v>
      </c>
      <c r="Y856" t="s">
        <v>1287</v>
      </c>
      <c r="Z856" t="s">
        <v>122</v>
      </c>
      <c r="AA856" t="s">
        <v>56</v>
      </c>
      <c r="AB856" t="s">
        <v>369</v>
      </c>
      <c r="AC856" t="s">
        <v>143</v>
      </c>
      <c r="AD856" t="s">
        <v>1048</v>
      </c>
      <c r="AE856" t="s">
        <v>1025</v>
      </c>
      <c r="AF856" t="s">
        <v>369</v>
      </c>
      <c r="AG856" t="s">
        <v>97</v>
      </c>
      <c r="AH856" t="s">
        <v>391</v>
      </c>
      <c r="AI856" t="s">
        <v>143</v>
      </c>
      <c r="AJ856" t="s">
        <v>71</v>
      </c>
      <c r="AK856" t="s">
        <v>620</v>
      </c>
      <c r="AL856" t="s">
        <v>60</v>
      </c>
      <c r="AM856" t="s">
        <v>254</v>
      </c>
      <c r="AN856" t="s">
        <v>73</v>
      </c>
      <c r="AO856" t="s">
        <v>1027</v>
      </c>
      <c r="AP856" t="s">
        <v>1183</v>
      </c>
      <c r="AQ856" t="s">
        <v>128</v>
      </c>
      <c r="AR856" t="s">
        <v>61</v>
      </c>
      <c r="AS856" t="s">
        <v>1058</v>
      </c>
      <c r="AT856" t="s">
        <v>218</v>
      </c>
      <c r="AU856" t="s">
        <v>1051</v>
      </c>
      <c r="AV856" t="s">
        <v>89</v>
      </c>
      <c r="AW856" t="s">
        <v>94</v>
      </c>
      <c r="AX856" t="s">
        <v>130</v>
      </c>
      <c r="AY856" t="s">
        <v>4779</v>
      </c>
    </row>
    <row r="857" spans="1:51" hidden="1" x14ac:dyDescent="0.3">
      <c r="A857" t="s">
        <v>4780</v>
      </c>
      <c r="B857" t="s">
        <v>4781</v>
      </c>
      <c r="C857" s="1" t="str">
        <f t="shared" si="140"/>
        <v>21:1178</v>
      </c>
      <c r="D857" s="1" t="str">
        <f t="shared" si="141"/>
        <v>21:0246</v>
      </c>
      <c r="E857" t="s">
        <v>4021</v>
      </c>
      <c r="F857" t="s">
        <v>4782</v>
      </c>
      <c r="H857">
        <v>76.663191999999995</v>
      </c>
      <c r="I857">
        <v>-98.529083999999997</v>
      </c>
      <c r="J857" s="1" t="str">
        <f t="shared" si="142"/>
        <v>NGR bulk stream sediment</v>
      </c>
      <c r="K857" s="1" t="str">
        <f t="shared" si="143"/>
        <v>HMC fraction (Bathurst Is., 1997)</v>
      </c>
      <c r="L857">
        <v>2</v>
      </c>
      <c r="M857" t="s">
        <v>1460</v>
      </c>
      <c r="N857">
        <v>11</v>
      </c>
      <c r="O857">
        <v>1</v>
      </c>
      <c r="P857" t="s">
        <v>56</v>
      </c>
      <c r="Q857" t="s">
        <v>56</v>
      </c>
      <c r="R857" t="s">
        <v>92</v>
      </c>
      <c r="S857" t="s">
        <v>1063</v>
      </c>
      <c r="T857" t="s">
        <v>56</v>
      </c>
      <c r="U857" t="s">
        <v>89</v>
      </c>
      <c r="V857" t="s">
        <v>324</v>
      </c>
      <c r="W857" t="s">
        <v>1036</v>
      </c>
      <c r="X857" t="s">
        <v>89</v>
      </c>
      <c r="Y857" t="s">
        <v>4783</v>
      </c>
      <c r="Z857" t="s">
        <v>1211</v>
      </c>
      <c r="AA857" t="s">
        <v>56</v>
      </c>
      <c r="AB857" t="s">
        <v>369</v>
      </c>
      <c r="AC857" t="s">
        <v>143</v>
      </c>
      <c r="AD857" t="s">
        <v>4784</v>
      </c>
      <c r="AE857" t="s">
        <v>404</v>
      </c>
      <c r="AF857" t="s">
        <v>369</v>
      </c>
      <c r="AG857" t="s">
        <v>57</v>
      </c>
      <c r="AH857" t="s">
        <v>124</v>
      </c>
      <c r="AI857" t="s">
        <v>143</v>
      </c>
      <c r="AJ857" t="s">
        <v>71</v>
      </c>
      <c r="AK857" t="s">
        <v>1026</v>
      </c>
      <c r="AL857" t="s">
        <v>76</v>
      </c>
      <c r="AM857" t="s">
        <v>210</v>
      </c>
      <c r="AN857" t="s">
        <v>99</v>
      </c>
      <c r="AO857" t="s">
        <v>1027</v>
      </c>
      <c r="AP857" t="s">
        <v>547</v>
      </c>
      <c r="AQ857" t="s">
        <v>1068</v>
      </c>
      <c r="AR857" t="s">
        <v>1433</v>
      </c>
      <c r="AS857" t="s">
        <v>188</v>
      </c>
      <c r="AT857" t="s">
        <v>190</v>
      </c>
      <c r="AU857" t="s">
        <v>467</v>
      </c>
      <c r="AV857" t="s">
        <v>89</v>
      </c>
      <c r="AW857" t="s">
        <v>4785</v>
      </c>
      <c r="AX857" t="s">
        <v>242</v>
      </c>
      <c r="AY857" t="s">
        <v>4786</v>
      </c>
    </row>
    <row r="858" spans="1:51" hidden="1" x14ac:dyDescent="0.3">
      <c r="A858" t="s">
        <v>4787</v>
      </c>
      <c r="B858" t="s">
        <v>4788</v>
      </c>
      <c r="C858" s="1" t="str">
        <f t="shared" si="140"/>
        <v>21:1178</v>
      </c>
      <c r="D858" s="1" t="str">
        <f t="shared" si="141"/>
        <v>21:0246</v>
      </c>
      <c r="E858" t="s">
        <v>4026</v>
      </c>
      <c r="F858" t="s">
        <v>4789</v>
      </c>
      <c r="H858">
        <v>76.616889599999993</v>
      </c>
      <c r="I858">
        <v>-98.398623400000005</v>
      </c>
      <c r="J858" s="1" t="str">
        <f t="shared" si="142"/>
        <v>NGR bulk stream sediment</v>
      </c>
      <c r="K858" s="1" t="str">
        <f t="shared" si="143"/>
        <v>HMC fraction (Bathurst Is., 1997)</v>
      </c>
      <c r="L858">
        <v>2</v>
      </c>
      <c r="M858" t="s">
        <v>1466</v>
      </c>
      <c r="N858">
        <v>12</v>
      </c>
      <c r="O858">
        <v>1</v>
      </c>
      <c r="P858" t="s">
        <v>67</v>
      </c>
      <c r="Q858" t="s">
        <v>56</v>
      </c>
      <c r="R858" t="s">
        <v>1448</v>
      </c>
      <c r="S858" t="s">
        <v>4790</v>
      </c>
      <c r="T858" t="s">
        <v>56</v>
      </c>
      <c r="U858" t="s">
        <v>89</v>
      </c>
      <c r="V858" t="s">
        <v>92</v>
      </c>
      <c r="W858" t="s">
        <v>1046</v>
      </c>
      <c r="X858" t="s">
        <v>89</v>
      </c>
      <c r="Y858" t="s">
        <v>4791</v>
      </c>
      <c r="Z858" t="s">
        <v>1139</v>
      </c>
      <c r="AA858" t="s">
        <v>56</v>
      </c>
      <c r="AB858" t="s">
        <v>369</v>
      </c>
      <c r="AC858" t="s">
        <v>382</v>
      </c>
      <c r="AD858" t="s">
        <v>4792</v>
      </c>
      <c r="AE858" t="s">
        <v>1025</v>
      </c>
      <c r="AF858" t="s">
        <v>369</v>
      </c>
      <c r="AG858" t="s">
        <v>190</v>
      </c>
      <c r="AH858" t="s">
        <v>311</v>
      </c>
      <c r="AI858" t="s">
        <v>143</v>
      </c>
      <c r="AJ858" t="s">
        <v>71</v>
      </c>
      <c r="AK858" t="s">
        <v>1026</v>
      </c>
      <c r="AL858" t="s">
        <v>271</v>
      </c>
      <c r="AM858" t="s">
        <v>356</v>
      </c>
      <c r="AN858" t="s">
        <v>55</v>
      </c>
      <c r="AO858" t="s">
        <v>1027</v>
      </c>
      <c r="AP858" t="s">
        <v>917</v>
      </c>
      <c r="AQ858" t="s">
        <v>206</v>
      </c>
      <c r="AR858" t="s">
        <v>1433</v>
      </c>
      <c r="AS858" t="s">
        <v>92</v>
      </c>
      <c r="AT858" t="s">
        <v>163</v>
      </c>
      <c r="AU858" t="s">
        <v>147</v>
      </c>
      <c r="AV858" t="s">
        <v>94</v>
      </c>
      <c r="AW858" t="s">
        <v>4793</v>
      </c>
      <c r="AX858" t="s">
        <v>94</v>
      </c>
      <c r="AY858" t="s">
        <v>4794</v>
      </c>
    </row>
    <row r="859" spans="1:51" hidden="1" x14ac:dyDescent="0.3">
      <c r="A859" t="s">
        <v>4795</v>
      </c>
      <c r="B859" t="s">
        <v>4796</v>
      </c>
      <c r="C859" s="1" t="str">
        <f t="shared" si="140"/>
        <v>21:1178</v>
      </c>
      <c r="D859" s="1" t="str">
        <f t="shared" si="141"/>
        <v>21:0246</v>
      </c>
      <c r="E859" t="s">
        <v>4032</v>
      </c>
      <c r="F859" t="s">
        <v>4797</v>
      </c>
      <c r="H859">
        <v>76.604910700000005</v>
      </c>
      <c r="I859">
        <v>-98.331708800000001</v>
      </c>
      <c r="J859" s="1" t="str">
        <f t="shared" si="142"/>
        <v>NGR bulk stream sediment</v>
      </c>
      <c r="K859" s="1" t="str">
        <f t="shared" si="143"/>
        <v>HMC fraction (Bathurst Is., 1997)</v>
      </c>
      <c r="L859">
        <v>2</v>
      </c>
      <c r="M859" t="s">
        <v>1485</v>
      </c>
      <c r="N859">
        <v>13</v>
      </c>
      <c r="O859">
        <v>1</v>
      </c>
      <c r="P859" t="s">
        <v>63</v>
      </c>
      <c r="Q859" t="s">
        <v>56</v>
      </c>
      <c r="R859" t="s">
        <v>918</v>
      </c>
      <c r="S859" t="s">
        <v>4798</v>
      </c>
      <c r="T859" t="s">
        <v>56</v>
      </c>
      <c r="U859" t="s">
        <v>89</v>
      </c>
      <c r="V859" t="s">
        <v>324</v>
      </c>
      <c r="W859" t="s">
        <v>1040</v>
      </c>
      <c r="X859" t="s">
        <v>89</v>
      </c>
      <c r="Y859" t="s">
        <v>4799</v>
      </c>
      <c r="Z859" t="s">
        <v>960</v>
      </c>
      <c r="AA859" t="s">
        <v>56</v>
      </c>
      <c r="AB859" t="s">
        <v>369</v>
      </c>
      <c r="AC859" t="s">
        <v>143</v>
      </c>
      <c r="AD859" t="s">
        <v>1048</v>
      </c>
      <c r="AE859" t="s">
        <v>1025</v>
      </c>
      <c r="AF859" t="s">
        <v>369</v>
      </c>
      <c r="AG859" t="s">
        <v>307</v>
      </c>
      <c r="AH859" t="s">
        <v>192</v>
      </c>
      <c r="AI859" t="s">
        <v>143</v>
      </c>
      <c r="AJ859" t="s">
        <v>71</v>
      </c>
      <c r="AK859" t="s">
        <v>1026</v>
      </c>
      <c r="AL859" t="s">
        <v>69</v>
      </c>
      <c r="AM859" t="s">
        <v>206</v>
      </c>
      <c r="AN859" t="s">
        <v>104</v>
      </c>
      <c r="AO859" t="s">
        <v>1027</v>
      </c>
      <c r="AP859" t="s">
        <v>547</v>
      </c>
      <c r="AQ859" t="s">
        <v>4800</v>
      </c>
      <c r="AR859" t="s">
        <v>138</v>
      </c>
      <c r="AS859" t="s">
        <v>4801</v>
      </c>
      <c r="AT859" t="s">
        <v>172</v>
      </c>
      <c r="AU859" t="s">
        <v>992</v>
      </c>
      <c r="AV859" t="s">
        <v>185</v>
      </c>
      <c r="AW859" t="s">
        <v>4802</v>
      </c>
      <c r="AX859" t="s">
        <v>1070</v>
      </c>
      <c r="AY859" t="s">
        <v>4803</v>
      </c>
    </row>
    <row r="860" spans="1:51" hidden="1" x14ac:dyDescent="0.3">
      <c r="A860" t="s">
        <v>4804</v>
      </c>
      <c r="B860" t="s">
        <v>4805</v>
      </c>
      <c r="C860" s="1" t="str">
        <f t="shared" si="140"/>
        <v>21:1178</v>
      </c>
      <c r="D860" s="1" t="str">
        <f t="shared" si="141"/>
        <v>21:0246</v>
      </c>
      <c r="E860" t="s">
        <v>4037</v>
      </c>
      <c r="F860" t="s">
        <v>4806</v>
      </c>
      <c r="H860">
        <v>76.580760100000006</v>
      </c>
      <c r="I860">
        <v>-98.1964641</v>
      </c>
      <c r="J860" s="1" t="str">
        <f t="shared" si="142"/>
        <v>NGR bulk stream sediment</v>
      </c>
      <c r="K860" s="1" t="str">
        <f t="shared" si="143"/>
        <v>HMC fraction (Bathurst Is., 1997)</v>
      </c>
      <c r="L860">
        <v>2</v>
      </c>
      <c r="M860" t="s">
        <v>1492</v>
      </c>
      <c r="N860">
        <v>14</v>
      </c>
      <c r="O860">
        <v>1</v>
      </c>
      <c r="P860" t="s">
        <v>56</v>
      </c>
      <c r="Q860" t="s">
        <v>56</v>
      </c>
      <c r="R860" t="s">
        <v>343</v>
      </c>
      <c r="S860" t="s">
        <v>4807</v>
      </c>
      <c r="T860" t="s">
        <v>56</v>
      </c>
      <c r="U860" t="s">
        <v>89</v>
      </c>
      <c r="V860" t="s">
        <v>320</v>
      </c>
      <c r="W860" t="s">
        <v>1077</v>
      </c>
      <c r="X860" t="s">
        <v>89</v>
      </c>
      <c r="Y860" t="s">
        <v>4808</v>
      </c>
      <c r="Z860" t="s">
        <v>1321</v>
      </c>
      <c r="AA860" t="s">
        <v>56</v>
      </c>
      <c r="AB860" t="s">
        <v>369</v>
      </c>
      <c r="AC860" t="s">
        <v>103</v>
      </c>
      <c r="AD860" t="s">
        <v>1048</v>
      </c>
      <c r="AE860" t="s">
        <v>1025</v>
      </c>
      <c r="AF860" t="s">
        <v>369</v>
      </c>
      <c r="AG860" t="s">
        <v>57</v>
      </c>
      <c r="AH860" t="s">
        <v>114</v>
      </c>
      <c r="AI860" t="s">
        <v>143</v>
      </c>
      <c r="AJ860" t="s">
        <v>71</v>
      </c>
      <c r="AK860" t="s">
        <v>1026</v>
      </c>
      <c r="AL860" t="s">
        <v>63</v>
      </c>
      <c r="AM860" t="s">
        <v>848</v>
      </c>
      <c r="AN860" t="s">
        <v>55</v>
      </c>
      <c r="AO860" t="s">
        <v>1027</v>
      </c>
      <c r="AP860" t="s">
        <v>982</v>
      </c>
      <c r="AQ860" t="s">
        <v>828</v>
      </c>
      <c r="AR860" t="s">
        <v>816</v>
      </c>
      <c r="AS860" t="s">
        <v>1184</v>
      </c>
      <c r="AT860" t="s">
        <v>288</v>
      </c>
      <c r="AU860" t="s">
        <v>220</v>
      </c>
      <c r="AV860" t="s">
        <v>94</v>
      </c>
      <c r="AW860" t="s">
        <v>4809</v>
      </c>
      <c r="AX860" t="s">
        <v>300</v>
      </c>
      <c r="AY860" t="s">
        <v>4810</v>
      </c>
    </row>
    <row r="861" spans="1:51" hidden="1" x14ac:dyDescent="0.3">
      <c r="A861" t="s">
        <v>4811</v>
      </c>
      <c r="B861" t="s">
        <v>4812</v>
      </c>
      <c r="C861" s="1" t="str">
        <f t="shared" si="140"/>
        <v>21:1178</v>
      </c>
      <c r="D861" s="1" t="str">
        <f t="shared" si="141"/>
        <v>21:0246</v>
      </c>
      <c r="E861" t="s">
        <v>4042</v>
      </c>
      <c r="F861" t="s">
        <v>4813</v>
      </c>
      <c r="H861">
        <v>76.560621400000002</v>
      </c>
      <c r="I861">
        <v>-98.305461399999999</v>
      </c>
      <c r="J861" s="1" t="str">
        <f t="shared" si="142"/>
        <v>NGR bulk stream sediment</v>
      </c>
      <c r="K861" s="1" t="str">
        <f t="shared" si="143"/>
        <v>HMC fraction (Bathurst Is., 1997)</v>
      </c>
      <c r="L861">
        <v>2</v>
      </c>
      <c r="M861" t="s">
        <v>1498</v>
      </c>
      <c r="N861">
        <v>15</v>
      </c>
      <c r="O861">
        <v>1</v>
      </c>
      <c r="P861" t="s">
        <v>56</v>
      </c>
      <c r="Q861" t="s">
        <v>56</v>
      </c>
      <c r="R861" t="s">
        <v>1448</v>
      </c>
      <c r="S861" t="s">
        <v>1137</v>
      </c>
      <c r="T861" t="s">
        <v>56</v>
      </c>
      <c r="U861" t="s">
        <v>89</v>
      </c>
      <c r="V861" t="s">
        <v>206</v>
      </c>
      <c r="W861" t="s">
        <v>1107</v>
      </c>
      <c r="X861" t="s">
        <v>89</v>
      </c>
      <c r="Y861" t="s">
        <v>4814</v>
      </c>
      <c r="Z861" t="s">
        <v>1109</v>
      </c>
      <c r="AA861" t="s">
        <v>56</v>
      </c>
      <c r="AB861" t="s">
        <v>369</v>
      </c>
      <c r="AC861" t="s">
        <v>357</v>
      </c>
      <c r="AD861" t="s">
        <v>1048</v>
      </c>
      <c r="AE861" t="s">
        <v>1302</v>
      </c>
      <c r="AF861" t="s">
        <v>369</v>
      </c>
      <c r="AG861" t="s">
        <v>428</v>
      </c>
      <c r="AH861" t="s">
        <v>160</v>
      </c>
      <c r="AI861" t="s">
        <v>143</v>
      </c>
      <c r="AJ861" t="s">
        <v>71</v>
      </c>
      <c r="AK861" t="s">
        <v>1026</v>
      </c>
      <c r="AL861" t="s">
        <v>118</v>
      </c>
      <c r="AM861" t="s">
        <v>288</v>
      </c>
      <c r="AN861" t="s">
        <v>721</v>
      </c>
      <c r="AO861" t="s">
        <v>1027</v>
      </c>
      <c r="AP861" t="s">
        <v>763</v>
      </c>
      <c r="AQ861" t="s">
        <v>337</v>
      </c>
      <c r="AR861" t="s">
        <v>934</v>
      </c>
      <c r="AS861" t="s">
        <v>61</v>
      </c>
      <c r="AT861" t="s">
        <v>254</v>
      </c>
      <c r="AU861" t="s">
        <v>91</v>
      </c>
      <c r="AV861" t="s">
        <v>91</v>
      </c>
      <c r="AW861" t="s">
        <v>4815</v>
      </c>
      <c r="AX861" t="s">
        <v>299</v>
      </c>
      <c r="AY861" t="s">
        <v>4816</v>
      </c>
    </row>
    <row r="862" spans="1:51" hidden="1" x14ac:dyDescent="0.3">
      <c r="A862" t="s">
        <v>4817</v>
      </c>
      <c r="B862" t="s">
        <v>4818</v>
      </c>
      <c r="C862" s="1" t="str">
        <f t="shared" si="140"/>
        <v>21:1178</v>
      </c>
      <c r="D862" s="1" t="str">
        <f t="shared" si="141"/>
        <v>21:0246</v>
      </c>
      <c r="E862" t="s">
        <v>4049</v>
      </c>
      <c r="F862" t="s">
        <v>4819</v>
      </c>
      <c r="H862">
        <v>76.539173099999999</v>
      </c>
      <c r="I862">
        <v>-98.154640000000001</v>
      </c>
      <c r="J862" s="1" t="str">
        <f t="shared" si="142"/>
        <v>NGR bulk stream sediment</v>
      </c>
      <c r="K862" s="1" t="str">
        <f t="shared" si="143"/>
        <v>HMC fraction (Bathurst Is., 1997)</v>
      </c>
      <c r="L862">
        <v>2</v>
      </c>
      <c r="M862" t="s">
        <v>1504</v>
      </c>
      <c r="N862">
        <v>16</v>
      </c>
      <c r="O862">
        <v>1</v>
      </c>
      <c r="P862" t="s">
        <v>325</v>
      </c>
      <c r="Q862" t="s">
        <v>56</v>
      </c>
      <c r="R862" t="s">
        <v>1184</v>
      </c>
      <c r="S862" t="s">
        <v>4820</v>
      </c>
      <c r="T862" t="s">
        <v>56</v>
      </c>
      <c r="U862" t="s">
        <v>89</v>
      </c>
      <c r="V862" t="s">
        <v>415</v>
      </c>
      <c r="W862" t="s">
        <v>1139</v>
      </c>
      <c r="X862" t="s">
        <v>89</v>
      </c>
      <c r="Y862" t="s">
        <v>4821</v>
      </c>
      <c r="Z862" t="s">
        <v>1184</v>
      </c>
      <c r="AA862" t="s">
        <v>56</v>
      </c>
      <c r="AB862" t="s">
        <v>369</v>
      </c>
      <c r="AC862" t="s">
        <v>140</v>
      </c>
      <c r="AD862" t="s">
        <v>1048</v>
      </c>
      <c r="AE862" t="s">
        <v>1124</v>
      </c>
      <c r="AF862" t="s">
        <v>369</v>
      </c>
      <c r="AG862" t="s">
        <v>69</v>
      </c>
      <c r="AH862" t="s">
        <v>103</v>
      </c>
      <c r="AI862" t="s">
        <v>143</v>
      </c>
      <c r="AJ862" t="s">
        <v>71</v>
      </c>
      <c r="AK862" t="s">
        <v>1026</v>
      </c>
      <c r="AL862" t="s">
        <v>118</v>
      </c>
      <c r="AM862" t="s">
        <v>124</v>
      </c>
      <c r="AN862" t="s">
        <v>185</v>
      </c>
      <c r="AO862" t="s">
        <v>1027</v>
      </c>
      <c r="AP862" t="s">
        <v>912</v>
      </c>
      <c r="AQ862" t="s">
        <v>337</v>
      </c>
      <c r="AR862" t="s">
        <v>1109</v>
      </c>
      <c r="AS862" t="s">
        <v>244</v>
      </c>
      <c r="AT862" t="s">
        <v>75</v>
      </c>
      <c r="AU862" t="s">
        <v>60</v>
      </c>
      <c r="AV862" t="s">
        <v>60</v>
      </c>
      <c r="AW862" t="s">
        <v>1052</v>
      </c>
      <c r="AX862" t="s">
        <v>231</v>
      </c>
      <c r="AY862" t="s">
        <v>4822</v>
      </c>
    </row>
    <row r="863" spans="1:51" hidden="1" x14ac:dyDescent="0.3">
      <c r="A863" t="s">
        <v>4823</v>
      </c>
      <c r="B863" t="s">
        <v>4824</v>
      </c>
      <c r="C863" s="1" t="str">
        <f t="shared" si="140"/>
        <v>21:1178</v>
      </c>
      <c r="D863" s="1" t="str">
        <f t="shared" si="141"/>
        <v>21:0246</v>
      </c>
      <c r="E863" t="s">
        <v>4054</v>
      </c>
      <c r="F863" t="s">
        <v>4825</v>
      </c>
      <c r="H863">
        <v>76.545133899999996</v>
      </c>
      <c r="I863">
        <v>-97.862053500000002</v>
      </c>
      <c r="J863" s="1" t="str">
        <f t="shared" si="142"/>
        <v>NGR bulk stream sediment</v>
      </c>
      <c r="K863" s="1" t="str">
        <f t="shared" si="143"/>
        <v>HMC fraction (Bathurst Is., 1997)</v>
      </c>
      <c r="L863">
        <v>2</v>
      </c>
      <c r="M863" t="s">
        <v>1511</v>
      </c>
      <c r="N863">
        <v>17</v>
      </c>
      <c r="O863">
        <v>1</v>
      </c>
      <c r="P863" t="s">
        <v>273</v>
      </c>
      <c r="Q863" t="s">
        <v>56</v>
      </c>
      <c r="R863" t="s">
        <v>92</v>
      </c>
      <c r="S863" t="s">
        <v>1418</v>
      </c>
      <c r="T863" t="s">
        <v>56</v>
      </c>
      <c r="U863" t="s">
        <v>89</v>
      </c>
      <c r="V863" t="s">
        <v>524</v>
      </c>
      <c r="W863" t="s">
        <v>745</v>
      </c>
      <c r="X863" t="s">
        <v>89</v>
      </c>
      <c r="Y863" t="s">
        <v>4826</v>
      </c>
      <c r="Z863" t="s">
        <v>622</v>
      </c>
      <c r="AA863" t="s">
        <v>56</v>
      </c>
      <c r="AB863" t="s">
        <v>369</v>
      </c>
      <c r="AC863" t="s">
        <v>143</v>
      </c>
      <c r="AD863" t="s">
        <v>1048</v>
      </c>
      <c r="AE863" t="s">
        <v>1025</v>
      </c>
      <c r="AF863" t="s">
        <v>369</v>
      </c>
      <c r="AG863" t="s">
        <v>99</v>
      </c>
      <c r="AH863" t="s">
        <v>59</v>
      </c>
      <c r="AI863" t="s">
        <v>143</v>
      </c>
      <c r="AJ863" t="s">
        <v>71</v>
      </c>
      <c r="AK863" t="s">
        <v>882</v>
      </c>
      <c r="AL863" t="s">
        <v>113</v>
      </c>
      <c r="AM863" t="s">
        <v>320</v>
      </c>
      <c r="AN863" t="s">
        <v>163</v>
      </c>
      <c r="AO863" t="s">
        <v>1027</v>
      </c>
      <c r="AP863" t="s">
        <v>917</v>
      </c>
      <c r="AQ863" t="s">
        <v>437</v>
      </c>
      <c r="AR863" t="s">
        <v>816</v>
      </c>
      <c r="AS863" t="s">
        <v>1109</v>
      </c>
      <c r="AT863" t="s">
        <v>124</v>
      </c>
      <c r="AU863" t="s">
        <v>256</v>
      </c>
      <c r="AV863" t="s">
        <v>76</v>
      </c>
      <c r="AW863" t="s">
        <v>4827</v>
      </c>
      <c r="AX863" t="s">
        <v>309</v>
      </c>
      <c r="AY863" t="s">
        <v>4828</v>
      </c>
    </row>
    <row r="864" spans="1:51" hidden="1" x14ac:dyDescent="0.3">
      <c r="A864" t="s">
        <v>4829</v>
      </c>
      <c r="B864" t="s">
        <v>4830</v>
      </c>
      <c r="C864" s="1" t="str">
        <f t="shared" si="140"/>
        <v>21:1178</v>
      </c>
      <c r="D864" s="1" t="str">
        <f t="shared" si="141"/>
        <v>21:0246</v>
      </c>
      <c r="E864" t="s">
        <v>4059</v>
      </c>
      <c r="F864" t="s">
        <v>4831</v>
      </c>
      <c r="H864">
        <v>76.519392800000006</v>
      </c>
      <c r="I864">
        <v>-97.913151600000006</v>
      </c>
      <c r="J864" s="1" t="str">
        <f t="shared" si="142"/>
        <v>NGR bulk stream sediment</v>
      </c>
      <c r="K864" s="1" t="str">
        <f t="shared" si="143"/>
        <v>HMC fraction (Bathurst Is., 1997)</v>
      </c>
      <c r="L864">
        <v>2</v>
      </c>
      <c r="M864" t="s">
        <v>1518</v>
      </c>
      <c r="N864">
        <v>18</v>
      </c>
      <c r="O864">
        <v>1</v>
      </c>
      <c r="P864" t="s">
        <v>56</v>
      </c>
      <c r="Q864" t="s">
        <v>56</v>
      </c>
      <c r="R864" t="s">
        <v>61</v>
      </c>
      <c r="S864" t="s">
        <v>4832</v>
      </c>
      <c r="T864" t="s">
        <v>56</v>
      </c>
      <c r="U864" t="s">
        <v>89</v>
      </c>
      <c r="V864" t="s">
        <v>61</v>
      </c>
      <c r="W864" t="s">
        <v>917</v>
      </c>
      <c r="X864" t="s">
        <v>89</v>
      </c>
      <c r="Y864" t="s">
        <v>4833</v>
      </c>
      <c r="Z864" t="s">
        <v>1183</v>
      </c>
      <c r="AA864" t="s">
        <v>56</v>
      </c>
      <c r="AB864" t="s">
        <v>369</v>
      </c>
      <c r="AC864" t="s">
        <v>143</v>
      </c>
      <c r="AD864" t="s">
        <v>1048</v>
      </c>
      <c r="AE864" t="s">
        <v>1025</v>
      </c>
      <c r="AF864" t="s">
        <v>369</v>
      </c>
      <c r="AG864" t="s">
        <v>238</v>
      </c>
      <c r="AH864" t="s">
        <v>97</v>
      </c>
      <c r="AI864" t="s">
        <v>143</v>
      </c>
      <c r="AJ864" t="s">
        <v>71</v>
      </c>
      <c r="AK864" t="s">
        <v>1026</v>
      </c>
      <c r="AL864" t="s">
        <v>99</v>
      </c>
      <c r="AM864" t="s">
        <v>188</v>
      </c>
      <c r="AN864" t="s">
        <v>311</v>
      </c>
      <c r="AO864" t="s">
        <v>351</v>
      </c>
      <c r="AP864" t="s">
        <v>184</v>
      </c>
      <c r="AQ864" t="s">
        <v>1703</v>
      </c>
      <c r="AR864" t="s">
        <v>1064</v>
      </c>
      <c r="AS864" t="s">
        <v>1433</v>
      </c>
      <c r="AT864" t="s">
        <v>399</v>
      </c>
      <c r="AU864" t="s">
        <v>444</v>
      </c>
      <c r="AV864" t="s">
        <v>185</v>
      </c>
      <c r="AW864" t="s">
        <v>4834</v>
      </c>
      <c r="AX864" t="s">
        <v>1412</v>
      </c>
      <c r="AY864" t="s">
        <v>4835</v>
      </c>
    </row>
    <row r="865" spans="1:51" hidden="1" x14ac:dyDescent="0.3">
      <c r="A865" t="s">
        <v>4836</v>
      </c>
      <c r="B865" t="s">
        <v>4837</v>
      </c>
      <c r="C865" s="1" t="str">
        <f t="shared" si="140"/>
        <v>21:1178</v>
      </c>
      <c r="D865" s="1" t="str">
        <f t="shared" si="141"/>
        <v>21:0246</v>
      </c>
      <c r="E865" t="s">
        <v>4064</v>
      </c>
      <c r="F865" t="s">
        <v>4838</v>
      </c>
      <c r="H865">
        <v>76.071470399999995</v>
      </c>
      <c r="I865">
        <v>-97.755105499999999</v>
      </c>
      <c r="J865" s="1" t="str">
        <f t="shared" si="142"/>
        <v>NGR bulk stream sediment</v>
      </c>
      <c r="K865" s="1" t="str">
        <f t="shared" si="143"/>
        <v>HMC fraction (Bathurst Is., 1997)</v>
      </c>
      <c r="L865">
        <v>2</v>
      </c>
      <c r="M865" t="s">
        <v>1524</v>
      </c>
      <c r="N865">
        <v>19</v>
      </c>
      <c r="O865">
        <v>1</v>
      </c>
      <c r="P865" t="s">
        <v>105</v>
      </c>
      <c r="Q865" t="s">
        <v>56</v>
      </c>
      <c r="R865" t="s">
        <v>286</v>
      </c>
      <c r="S865" t="s">
        <v>4839</v>
      </c>
      <c r="T865" t="s">
        <v>56</v>
      </c>
      <c r="U865" t="s">
        <v>89</v>
      </c>
      <c r="V865" t="s">
        <v>414</v>
      </c>
      <c r="W865" t="s">
        <v>966</v>
      </c>
      <c r="X865" t="s">
        <v>89</v>
      </c>
      <c r="Y865" t="s">
        <v>4770</v>
      </c>
      <c r="Z865" t="s">
        <v>685</v>
      </c>
      <c r="AA865" t="s">
        <v>56</v>
      </c>
      <c r="AB865" t="s">
        <v>369</v>
      </c>
      <c r="AC865" t="s">
        <v>140</v>
      </c>
      <c r="AD865" t="s">
        <v>1048</v>
      </c>
      <c r="AE865" t="s">
        <v>1025</v>
      </c>
      <c r="AF865" t="s">
        <v>369</v>
      </c>
      <c r="AG865" t="s">
        <v>94</v>
      </c>
      <c r="AH865" t="s">
        <v>399</v>
      </c>
      <c r="AI865" t="s">
        <v>143</v>
      </c>
      <c r="AJ865" t="s">
        <v>71</v>
      </c>
      <c r="AK865" t="s">
        <v>1026</v>
      </c>
      <c r="AL865" t="s">
        <v>63</v>
      </c>
      <c r="AM865" t="s">
        <v>140</v>
      </c>
      <c r="AN865" t="s">
        <v>328</v>
      </c>
      <c r="AO865" t="s">
        <v>1027</v>
      </c>
      <c r="AP865" t="s">
        <v>117</v>
      </c>
      <c r="AQ865" t="s">
        <v>720</v>
      </c>
      <c r="AR865" t="s">
        <v>206</v>
      </c>
      <c r="AS865" t="s">
        <v>1058</v>
      </c>
      <c r="AT865" t="s">
        <v>514</v>
      </c>
      <c r="AU865" t="s">
        <v>147</v>
      </c>
      <c r="AV865" t="s">
        <v>60</v>
      </c>
      <c r="AW865" t="s">
        <v>4840</v>
      </c>
      <c r="AX865" t="s">
        <v>126</v>
      </c>
      <c r="AY865" t="s">
        <v>4841</v>
      </c>
    </row>
    <row r="866" spans="1:51" hidden="1" x14ac:dyDescent="0.3">
      <c r="A866" t="s">
        <v>4842</v>
      </c>
      <c r="B866" t="s">
        <v>4843</v>
      </c>
      <c r="C866" s="1" t="str">
        <f t="shared" si="140"/>
        <v>21:1178</v>
      </c>
      <c r="D866" s="1" t="str">
        <f t="shared" si="141"/>
        <v>21:0246</v>
      </c>
      <c r="E866" t="s">
        <v>4069</v>
      </c>
      <c r="F866" t="s">
        <v>4844</v>
      </c>
      <c r="H866">
        <v>76.138195499999995</v>
      </c>
      <c r="I866">
        <v>-97.499354499999995</v>
      </c>
      <c r="J866" s="1" t="str">
        <f t="shared" si="142"/>
        <v>NGR bulk stream sediment</v>
      </c>
      <c r="K866" s="1" t="str">
        <f t="shared" si="143"/>
        <v>HMC fraction (Bathurst Is., 1997)</v>
      </c>
      <c r="L866">
        <v>2</v>
      </c>
      <c r="M866" t="s">
        <v>1537</v>
      </c>
      <c r="N866">
        <v>20</v>
      </c>
      <c r="O866">
        <v>1</v>
      </c>
      <c r="P866" t="s">
        <v>325</v>
      </c>
      <c r="Q866" t="s">
        <v>56</v>
      </c>
      <c r="R866" t="s">
        <v>79</v>
      </c>
      <c r="S866" t="s">
        <v>4845</v>
      </c>
      <c r="T866" t="s">
        <v>56</v>
      </c>
      <c r="U866" t="s">
        <v>89</v>
      </c>
      <c r="V866" t="s">
        <v>78</v>
      </c>
      <c r="W866" t="s">
        <v>828</v>
      </c>
      <c r="X866" t="s">
        <v>89</v>
      </c>
      <c r="Y866" t="s">
        <v>4846</v>
      </c>
      <c r="Z866" t="s">
        <v>188</v>
      </c>
      <c r="AA866" t="s">
        <v>56</v>
      </c>
      <c r="AB866" t="s">
        <v>369</v>
      </c>
      <c r="AC866" t="s">
        <v>143</v>
      </c>
      <c r="AD866" t="s">
        <v>1048</v>
      </c>
      <c r="AE866" t="s">
        <v>1025</v>
      </c>
      <c r="AF866" t="s">
        <v>369</v>
      </c>
      <c r="AG866" t="s">
        <v>125</v>
      </c>
      <c r="AH866" t="s">
        <v>150</v>
      </c>
      <c r="AI866" t="s">
        <v>143</v>
      </c>
      <c r="AJ866" t="s">
        <v>71</v>
      </c>
      <c r="AK866" t="s">
        <v>620</v>
      </c>
      <c r="AL866" t="s">
        <v>60</v>
      </c>
      <c r="AM866" t="s">
        <v>190</v>
      </c>
      <c r="AN866" t="s">
        <v>73</v>
      </c>
      <c r="AO866" t="s">
        <v>1027</v>
      </c>
      <c r="AP866" t="s">
        <v>1191</v>
      </c>
      <c r="AQ866" t="s">
        <v>393</v>
      </c>
      <c r="AR866" t="s">
        <v>298</v>
      </c>
      <c r="AS866" t="s">
        <v>1058</v>
      </c>
      <c r="AT866" t="s">
        <v>126</v>
      </c>
      <c r="AU866" t="s">
        <v>1051</v>
      </c>
      <c r="AV866" t="s">
        <v>89</v>
      </c>
      <c r="AW866" t="s">
        <v>434</v>
      </c>
      <c r="AX866" t="s">
        <v>488</v>
      </c>
      <c r="AY866" t="s">
        <v>4847</v>
      </c>
    </row>
    <row r="867" spans="1:51" hidden="1" x14ac:dyDescent="0.3">
      <c r="A867" t="s">
        <v>4848</v>
      </c>
      <c r="B867" t="s">
        <v>4849</v>
      </c>
      <c r="C867" s="1" t="str">
        <f t="shared" si="140"/>
        <v>21:1178</v>
      </c>
      <c r="D867" s="1" t="str">
        <f t="shared" si="141"/>
        <v>21:0246</v>
      </c>
      <c r="E867" t="s">
        <v>4074</v>
      </c>
      <c r="F867" t="s">
        <v>4850</v>
      </c>
      <c r="H867">
        <v>76.202159899999998</v>
      </c>
      <c r="I867">
        <v>-97.523607600000005</v>
      </c>
      <c r="J867" s="1" t="str">
        <f t="shared" si="142"/>
        <v>NGR bulk stream sediment</v>
      </c>
      <c r="K867" s="1" t="str">
        <f t="shared" si="143"/>
        <v>HMC fraction (Bathurst Is., 1997)</v>
      </c>
      <c r="L867">
        <v>2</v>
      </c>
      <c r="M867" t="s">
        <v>1543</v>
      </c>
      <c r="N867">
        <v>21</v>
      </c>
      <c r="O867">
        <v>1</v>
      </c>
      <c r="P867" t="s">
        <v>56</v>
      </c>
      <c r="Q867" t="s">
        <v>56</v>
      </c>
      <c r="R867" t="s">
        <v>1184</v>
      </c>
      <c r="S867" t="s">
        <v>4807</v>
      </c>
      <c r="T867" t="s">
        <v>56</v>
      </c>
      <c r="U867" t="s">
        <v>60</v>
      </c>
      <c r="V867" t="s">
        <v>342</v>
      </c>
      <c r="W867" t="s">
        <v>1124</v>
      </c>
      <c r="X867" t="s">
        <v>89</v>
      </c>
      <c r="Y867" t="s">
        <v>1339</v>
      </c>
      <c r="Z867" t="s">
        <v>343</v>
      </c>
      <c r="AA867" t="s">
        <v>56</v>
      </c>
      <c r="AB867" t="s">
        <v>369</v>
      </c>
      <c r="AC867" t="s">
        <v>143</v>
      </c>
      <c r="AD867" t="s">
        <v>1048</v>
      </c>
      <c r="AE867" t="s">
        <v>1025</v>
      </c>
      <c r="AF867" t="s">
        <v>369</v>
      </c>
      <c r="AG867" t="s">
        <v>183</v>
      </c>
      <c r="AH867" t="s">
        <v>103</v>
      </c>
      <c r="AI867" t="s">
        <v>143</v>
      </c>
      <c r="AJ867" t="s">
        <v>71</v>
      </c>
      <c r="AK867" t="s">
        <v>1026</v>
      </c>
      <c r="AL867" t="s">
        <v>76</v>
      </c>
      <c r="AM867" t="s">
        <v>55</v>
      </c>
      <c r="AN867" t="s">
        <v>73</v>
      </c>
      <c r="AO867" t="s">
        <v>1027</v>
      </c>
      <c r="AP867" t="s">
        <v>717</v>
      </c>
      <c r="AQ867" t="s">
        <v>351</v>
      </c>
      <c r="AR867" t="s">
        <v>340</v>
      </c>
      <c r="AS867" t="s">
        <v>79</v>
      </c>
      <c r="AT867" t="s">
        <v>63</v>
      </c>
      <c r="AU867" t="s">
        <v>76</v>
      </c>
      <c r="AV867" t="s">
        <v>60</v>
      </c>
      <c r="AW867" t="s">
        <v>4851</v>
      </c>
      <c r="AX867" t="s">
        <v>225</v>
      </c>
      <c r="AY867" t="s">
        <v>4852</v>
      </c>
    </row>
    <row r="868" spans="1:51" hidden="1" x14ac:dyDescent="0.3">
      <c r="A868" t="s">
        <v>4853</v>
      </c>
      <c r="B868" t="s">
        <v>4854</v>
      </c>
      <c r="C868" s="1" t="str">
        <f t="shared" si="140"/>
        <v>21:1178</v>
      </c>
      <c r="D868" s="1" t="str">
        <f t="shared" si="141"/>
        <v>21:0246</v>
      </c>
      <c r="E868" t="s">
        <v>4080</v>
      </c>
      <c r="F868" t="s">
        <v>4855</v>
      </c>
      <c r="H868">
        <v>76.248822200000006</v>
      </c>
      <c r="I868">
        <v>-97.631937100000002</v>
      </c>
      <c r="J868" s="1" t="str">
        <f t="shared" si="142"/>
        <v>NGR bulk stream sediment</v>
      </c>
      <c r="K868" s="1" t="str">
        <f t="shared" si="143"/>
        <v>HMC fraction (Bathurst Is., 1997)</v>
      </c>
      <c r="L868">
        <v>2</v>
      </c>
      <c r="M868" t="s">
        <v>1549</v>
      </c>
      <c r="N868">
        <v>22</v>
      </c>
      <c r="O868">
        <v>1</v>
      </c>
      <c r="P868" t="s">
        <v>69</v>
      </c>
      <c r="Q868" t="s">
        <v>56</v>
      </c>
      <c r="R868" t="s">
        <v>404</v>
      </c>
      <c r="S868" t="s">
        <v>4856</v>
      </c>
      <c r="T868" t="s">
        <v>56</v>
      </c>
      <c r="U868" t="s">
        <v>60</v>
      </c>
      <c r="V868" t="s">
        <v>414</v>
      </c>
      <c r="W868" t="s">
        <v>685</v>
      </c>
      <c r="X868" t="s">
        <v>89</v>
      </c>
      <c r="Y868" t="s">
        <v>4857</v>
      </c>
      <c r="Z868" t="s">
        <v>192</v>
      </c>
      <c r="AA868" t="s">
        <v>56</v>
      </c>
      <c r="AB868" t="s">
        <v>369</v>
      </c>
      <c r="AC868" t="s">
        <v>143</v>
      </c>
      <c r="AD868" t="s">
        <v>1048</v>
      </c>
      <c r="AE868" t="s">
        <v>1046</v>
      </c>
      <c r="AF868" t="s">
        <v>369</v>
      </c>
      <c r="AG868" t="s">
        <v>69</v>
      </c>
      <c r="AH868" t="s">
        <v>69</v>
      </c>
      <c r="AI868" t="s">
        <v>143</v>
      </c>
      <c r="AJ868" t="s">
        <v>71</v>
      </c>
      <c r="AK868" t="s">
        <v>1026</v>
      </c>
      <c r="AL868" t="s">
        <v>271</v>
      </c>
      <c r="AM868" t="s">
        <v>162</v>
      </c>
      <c r="AN868" t="s">
        <v>358</v>
      </c>
      <c r="AO868" t="s">
        <v>1027</v>
      </c>
      <c r="AP868" t="s">
        <v>972</v>
      </c>
      <c r="AQ868" t="s">
        <v>325</v>
      </c>
      <c r="AR868" t="s">
        <v>116</v>
      </c>
      <c r="AS868" t="s">
        <v>103</v>
      </c>
      <c r="AT868" t="s">
        <v>300</v>
      </c>
      <c r="AU868" t="s">
        <v>176</v>
      </c>
      <c r="AV868" t="s">
        <v>89</v>
      </c>
      <c r="AW868" t="s">
        <v>381</v>
      </c>
      <c r="AX868" t="s">
        <v>81</v>
      </c>
      <c r="AY868" t="s">
        <v>4858</v>
      </c>
    </row>
    <row r="869" spans="1:51" hidden="1" x14ac:dyDescent="0.3">
      <c r="A869" t="s">
        <v>4859</v>
      </c>
      <c r="B869" t="s">
        <v>4860</v>
      </c>
      <c r="C869" s="1" t="str">
        <f t="shared" si="140"/>
        <v>21:1178</v>
      </c>
      <c r="D869" s="1" t="str">
        <f t="shared" si="141"/>
        <v>21:0246</v>
      </c>
      <c r="E869" t="s">
        <v>4085</v>
      </c>
      <c r="F869" t="s">
        <v>4861</v>
      </c>
      <c r="H869">
        <v>76.241828699999999</v>
      </c>
      <c r="I869">
        <v>-98.003792700000005</v>
      </c>
      <c r="J869" s="1" t="str">
        <f t="shared" si="142"/>
        <v>NGR bulk stream sediment</v>
      </c>
      <c r="K869" s="1" t="str">
        <f t="shared" si="143"/>
        <v>HMC fraction (Bathurst Is., 1997)</v>
      </c>
      <c r="L869">
        <v>2</v>
      </c>
      <c r="M869" t="s">
        <v>1557</v>
      </c>
      <c r="N869">
        <v>23</v>
      </c>
      <c r="O869">
        <v>1</v>
      </c>
      <c r="P869" t="s">
        <v>56</v>
      </c>
      <c r="Q869" t="s">
        <v>56</v>
      </c>
      <c r="R869" t="s">
        <v>202</v>
      </c>
      <c r="S869" t="s">
        <v>4862</v>
      </c>
      <c r="T869" t="s">
        <v>56</v>
      </c>
      <c r="U869" t="s">
        <v>89</v>
      </c>
      <c r="V869" t="s">
        <v>312</v>
      </c>
      <c r="W869" t="s">
        <v>364</v>
      </c>
      <c r="X869" t="s">
        <v>89</v>
      </c>
      <c r="Y869" t="s">
        <v>4863</v>
      </c>
      <c r="Z869" t="s">
        <v>206</v>
      </c>
      <c r="AA869" t="s">
        <v>56</v>
      </c>
      <c r="AB869" t="s">
        <v>369</v>
      </c>
      <c r="AC869" t="s">
        <v>105</v>
      </c>
      <c r="AD869" t="s">
        <v>1048</v>
      </c>
      <c r="AE869" t="s">
        <v>1025</v>
      </c>
      <c r="AF869" t="s">
        <v>369</v>
      </c>
      <c r="AG869" t="s">
        <v>555</v>
      </c>
      <c r="AH869" t="s">
        <v>80</v>
      </c>
      <c r="AI869" t="s">
        <v>143</v>
      </c>
      <c r="AJ869" t="s">
        <v>71</v>
      </c>
      <c r="AK869" t="s">
        <v>1026</v>
      </c>
      <c r="AL869" t="s">
        <v>91</v>
      </c>
      <c r="AM869" t="s">
        <v>254</v>
      </c>
      <c r="AN869" t="s">
        <v>73</v>
      </c>
      <c r="AO869" t="s">
        <v>1027</v>
      </c>
      <c r="AP869" t="s">
        <v>917</v>
      </c>
      <c r="AQ869" t="s">
        <v>114</v>
      </c>
      <c r="AR869" t="s">
        <v>229</v>
      </c>
      <c r="AS869" t="s">
        <v>105</v>
      </c>
      <c r="AT869" t="s">
        <v>265</v>
      </c>
      <c r="AU869" t="s">
        <v>1051</v>
      </c>
      <c r="AV869" t="s">
        <v>89</v>
      </c>
      <c r="AW869" t="s">
        <v>4864</v>
      </c>
      <c r="AX869" t="s">
        <v>327</v>
      </c>
      <c r="AY869" t="s">
        <v>4865</v>
      </c>
    </row>
    <row r="870" spans="1:51" hidden="1" x14ac:dyDescent="0.3">
      <c r="A870" t="s">
        <v>4866</v>
      </c>
      <c r="B870" t="s">
        <v>4867</v>
      </c>
      <c r="C870" s="1" t="str">
        <f t="shared" si="140"/>
        <v>21:1178</v>
      </c>
      <c r="D870" s="1" t="str">
        <f t="shared" si="141"/>
        <v>21:0246</v>
      </c>
      <c r="E870" t="s">
        <v>4090</v>
      </c>
      <c r="F870" t="s">
        <v>4868</v>
      </c>
      <c r="H870">
        <v>76.258519699999994</v>
      </c>
      <c r="I870">
        <v>-98.017768899999993</v>
      </c>
      <c r="J870" s="1" t="str">
        <f t="shared" si="142"/>
        <v>NGR bulk stream sediment</v>
      </c>
      <c r="K870" s="1" t="str">
        <f t="shared" si="143"/>
        <v>HMC fraction (Bathurst Is., 1997)</v>
      </c>
      <c r="L870">
        <v>2</v>
      </c>
      <c r="M870" t="s">
        <v>2184</v>
      </c>
      <c r="N870">
        <v>24</v>
      </c>
      <c r="O870">
        <v>1</v>
      </c>
      <c r="P870" t="s">
        <v>55</v>
      </c>
      <c r="Q870" t="s">
        <v>56</v>
      </c>
      <c r="R870" t="s">
        <v>438</v>
      </c>
      <c r="S870" t="s">
        <v>2741</v>
      </c>
      <c r="T870" t="s">
        <v>56</v>
      </c>
      <c r="U870" t="s">
        <v>89</v>
      </c>
      <c r="V870" t="s">
        <v>209</v>
      </c>
      <c r="W870" t="s">
        <v>1157</v>
      </c>
      <c r="X870" t="s">
        <v>89</v>
      </c>
      <c r="Y870" t="s">
        <v>4869</v>
      </c>
      <c r="Z870" t="s">
        <v>1253</v>
      </c>
      <c r="AA870" t="s">
        <v>56</v>
      </c>
      <c r="AB870" t="s">
        <v>369</v>
      </c>
      <c r="AC870" t="s">
        <v>143</v>
      </c>
      <c r="AD870" t="s">
        <v>1048</v>
      </c>
      <c r="AE870" t="s">
        <v>1025</v>
      </c>
      <c r="AF870" t="s">
        <v>369</v>
      </c>
      <c r="AG870" t="s">
        <v>173</v>
      </c>
      <c r="AH870" t="s">
        <v>772</v>
      </c>
      <c r="AI870" t="s">
        <v>143</v>
      </c>
      <c r="AJ870" t="s">
        <v>71</v>
      </c>
      <c r="AK870" t="s">
        <v>1026</v>
      </c>
      <c r="AL870" t="s">
        <v>150</v>
      </c>
      <c r="AM870" t="s">
        <v>128</v>
      </c>
      <c r="AN870" t="s">
        <v>69</v>
      </c>
      <c r="AO870" t="s">
        <v>1027</v>
      </c>
      <c r="AP870" t="s">
        <v>138</v>
      </c>
      <c r="AQ870" t="s">
        <v>1068</v>
      </c>
      <c r="AR870" t="s">
        <v>1433</v>
      </c>
      <c r="AS870" t="s">
        <v>188</v>
      </c>
      <c r="AT870" t="s">
        <v>149</v>
      </c>
      <c r="AU870" t="s">
        <v>435</v>
      </c>
      <c r="AV870" t="s">
        <v>76</v>
      </c>
      <c r="AW870" t="s">
        <v>3910</v>
      </c>
      <c r="AX870" t="s">
        <v>251</v>
      </c>
      <c r="AY870" t="s">
        <v>4870</v>
      </c>
    </row>
    <row r="871" spans="1:51" hidden="1" x14ac:dyDescent="0.3">
      <c r="A871" t="s">
        <v>4871</v>
      </c>
      <c r="B871" t="s">
        <v>4872</v>
      </c>
      <c r="C871" s="1" t="str">
        <f t="shared" si="140"/>
        <v>21:1178</v>
      </c>
      <c r="D871" s="1" t="str">
        <f t="shared" si="141"/>
        <v>21:0246</v>
      </c>
      <c r="E871" t="s">
        <v>4094</v>
      </c>
      <c r="F871" t="s">
        <v>4873</v>
      </c>
      <c r="H871">
        <v>76.353168699999998</v>
      </c>
      <c r="I871">
        <v>-97.7856673</v>
      </c>
      <c r="J871" s="1" t="str">
        <f t="shared" si="142"/>
        <v>NGR bulk stream sediment</v>
      </c>
      <c r="K871" s="1" t="str">
        <f t="shared" si="143"/>
        <v>HMC fraction (Bathurst Is., 1997)</v>
      </c>
      <c r="L871">
        <v>2</v>
      </c>
      <c r="M871" t="s">
        <v>4874</v>
      </c>
      <c r="N871">
        <v>25</v>
      </c>
      <c r="O871">
        <v>1</v>
      </c>
      <c r="P871" t="s">
        <v>56</v>
      </c>
      <c r="Q871" t="s">
        <v>56</v>
      </c>
      <c r="R871" t="s">
        <v>320</v>
      </c>
      <c r="S871" t="s">
        <v>4875</v>
      </c>
      <c r="T871" t="s">
        <v>56</v>
      </c>
      <c r="U871" t="s">
        <v>89</v>
      </c>
      <c r="V871" t="s">
        <v>351</v>
      </c>
      <c r="W871" t="s">
        <v>581</v>
      </c>
      <c r="X871" t="s">
        <v>89</v>
      </c>
      <c r="Y871" t="s">
        <v>4876</v>
      </c>
      <c r="Z871" t="s">
        <v>188</v>
      </c>
      <c r="AA871" t="s">
        <v>56</v>
      </c>
      <c r="AB871" t="s">
        <v>369</v>
      </c>
      <c r="AC871" t="s">
        <v>143</v>
      </c>
      <c r="AD871" t="s">
        <v>1048</v>
      </c>
      <c r="AE871" t="s">
        <v>1025</v>
      </c>
      <c r="AF871" t="s">
        <v>369</v>
      </c>
      <c r="AG871" t="s">
        <v>580</v>
      </c>
      <c r="AH871" t="s">
        <v>171</v>
      </c>
      <c r="AI871" t="s">
        <v>143</v>
      </c>
      <c r="AJ871" t="s">
        <v>71</v>
      </c>
      <c r="AK871" t="s">
        <v>1026</v>
      </c>
      <c r="AL871" t="s">
        <v>76</v>
      </c>
      <c r="AM871" t="s">
        <v>171</v>
      </c>
      <c r="AN871" t="s">
        <v>555</v>
      </c>
      <c r="AO871" t="s">
        <v>1027</v>
      </c>
      <c r="AP871" t="s">
        <v>4877</v>
      </c>
      <c r="AQ871" t="s">
        <v>351</v>
      </c>
      <c r="AR871" t="s">
        <v>343</v>
      </c>
      <c r="AS871" t="s">
        <v>772</v>
      </c>
      <c r="AT871" t="s">
        <v>131</v>
      </c>
      <c r="AU871" t="s">
        <v>1051</v>
      </c>
      <c r="AV871" t="s">
        <v>91</v>
      </c>
      <c r="AW871" t="s">
        <v>4878</v>
      </c>
      <c r="AX871" t="s">
        <v>435</v>
      </c>
      <c r="AY871" t="s">
        <v>4635</v>
      </c>
    </row>
    <row r="872" spans="1:51" hidden="1" x14ac:dyDescent="0.3">
      <c r="A872" t="s">
        <v>4879</v>
      </c>
      <c r="B872" t="s">
        <v>4880</v>
      </c>
      <c r="C872" s="1" t="str">
        <f t="shared" si="140"/>
        <v>21:1178</v>
      </c>
      <c r="D872" s="1" t="str">
        <f t="shared" si="141"/>
        <v>21:0246</v>
      </c>
      <c r="E872" t="s">
        <v>4100</v>
      </c>
      <c r="F872" t="s">
        <v>4881</v>
      </c>
      <c r="H872">
        <v>76.469299399999997</v>
      </c>
      <c r="I872">
        <v>-98.167271099999994</v>
      </c>
      <c r="J872" s="1" t="str">
        <f t="shared" si="142"/>
        <v>NGR bulk stream sediment</v>
      </c>
      <c r="K872" s="1" t="str">
        <f t="shared" si="143"/>
        <v>HMC fraction (Bathurst Is., 1997)</v>
      </c>
      <c r="L872">
        <v>2</v>
      </c>
      <c r="M872" t="s">
        <v>4882</v>
      </c>
      <c r="N872">
        <v>26</v>
      </c>
      <c r="O872">
        <v>1</v>
      </c>
      <c r="P872" t="s">
        <v>57</v>
      </c>
      <c r="Q872" t="s">
        <v>56</v>
      </c>
      <c r="R872" t="s">
        <v>202</v>
      </c>
      <c r="S872" t="s">
        <v>4883</v>
      </c>
      <c r="T872" t="s">
        <v>94</v>
      </c>
      <c r="U872" t="s">
        <v>89</v>
      </c>
      <c r="V872" t="s">
        <v>1068</v>
      </c>
      <c r="W872" t="s">
        <v>1132</v>
      </c>
      <c r="X872" t="s">
        <v>89</v>
      </c>
      <c r="Y872" t="s">
        <v>4884</v>
      </c>
      <c r="Z872" t="s">
        <v>1046</v>
      </c>
      <c r="AA872" t="s">
        <v>56</v>
      </c>
      <c r="AB872" t="s">
        <v>369</v>
      </c>
      <c r="AC872" t="s">
        <v>103</v>
      </c>
      <c r="AD872" t="s">
        <v>1048</v>
      </c>
      <c r="AE872" t="s">
        <v>1321</v>
      </c>
      <c r="AF872" t="s">
        <v>369</v>
      </c>
      <c r="AG872" t="s">
        <v>190</v>
      </c>
      <c r="AH872" t="s">
        <v>170</v>
      </c>
      <c r="AI872" t="s">
        <v>143</v>
      </c>
      <c r="AJ872" t="s">
        <v>71</v>
      </c>
      <c r="AK872" t="s">
        <v>1026</v>
      </c>
      <c r="AL872" t="s">
        <v>113</v>
      </c>
      <c r="AM872" t="s">
        <v>607</v>
      </c>
      <c r="AN872" t="s">
        <v>475</v>
      </c>
      <c r="AO872" t="s">
        <v>1027</v>
      </c>
      <c r="AP872" t="s">
        <v>547</v>
      </c>
      <c r="AQ872" t="s">
        <v>206</v>
      </c>
      <c r="AR872" t="s">
        <v>437</v>
      </c>
      <c r="AS872" t="s">
        <v>401</v>
      </c>
      <c r="AT872" t="s">
        <v>69</v>
      </c>
      <c r="AU872" t="s">
        <v>169</v>
      </c>
      <c r="AV872" t="s">
        <v>91</v>
      </c>
      <c r="AW872" t="s">
        <v>80</v>
      </c>
      <c r="AX872" t="s">
        <v>256</v>
      </c>
      <c r="AY872" t="s">
        <v>4885</v>
      </c>
    </row>
    <row r="873" spans="1:51" hidden="1" x14ac:dyDescent="0.3">
      <c r="A873" t="s">
        <v>4886</v>
      </c>
      <c r="B873" t="s">
        <v>4887</v>
      </c>
      <c r="C873" s="1" t="str">
        <f t="shared" si="140"/>
        <v>21:1178</v>
      </c>
      <c r="D873" s="1" t="str">
        <f t="shared" si="141"/>
        <v>21:0246</v>
      </c>
      <c r="E873" t="s">
        <v>4105</v>
      </c>
      <c r="F873" t="s">
        <v>4888</v>
      </c>
      <c r="H873">
        <v>76.473520899999997</v>
      </c>
      <c r="I873">
        <v>-97.703087199999999</v>
      </c>
      <c r="J873" s="1" t="str">
        <f t="shared" si="142"/>
        <v>NGR bulk stream sediment</v>
      </c>
      <c r="K873" s="1" t="str">
        <f t="shared" si="143"/>
        <v>HMC fraction (Bathurst Is., 1997)</v>
      </c>
      <c r="L873">
        <v>2</v>
      </c>
      <c r="M873" t="s">
        <v>4889</v>
      </c>
      <c r="N873">
        <v>27</v>
      </c>
      <c r="O873">
        <v>1</v>
      </c>
      <c r="P873" t="s">
        <v>56</v>
      </c>
      <c r="Q873" t="s">
        <v>56</v>
      </c>
      <c r="R873" t="s">
        <v>241</v>
      </c>
      <c r="S873" t="s">
        <v>1418</v>
      </c>
      <c r="T873" t="s">
        <v>56</v>
      </c>
      <c r="U873" t="s">
        <v>89</v>
      </c>
      <c r="V873" t="s">
        <v>607</v>
      </c>
      <c r="W873" t="s">
        <v>1140</v>
      </c>
      <c r="X873" t="s">
        <v>89</v>
      </c>
      <c r="Y873" t="s">
        <v>4890</v>
      </c>
      <c r="Z873" t="s">
        <v>1184</v>
      </c>
      <c r="AA873" t="s">
        <v>56</v>
      </c>
      <c r="AB873" t="s">
        <v>369</v>
      </c>
      <c r="AC873" t="s">
        <v>143</v>
      </c>
      <c r="AD873" t="s">
        <v>1048</v>
      </c>
      <c r="AE873" t="s">
        <v>1025</v>
      </c>
      <c r="AF873" t="s">
        <v>369</v>
      </c>
      <c r="AG873" t="s">
        <v>75</v>
      </c>
      <c r="AH873" t="s">
        <v>55</v>
      </c>
      <c r="AI873" t="s">
        <v>143</v>
      </c>
      <c r="AJ873" t="s">
        <v>71</v>
      </c>
      <c r="AK873" t="s">
        <v>1026</v>
      </c>
      <c r="AL873" t="s">
        <v>91</v>
      </c>
      <c r="AM873" t="s">
        <v>140</v>
      </c>
      <c r="AN873" t="s">
        <v>118</v>
      </c>
      <c r="AO873" t="s">
        <v>1027</v>
      </c>
      <c r="AP873" t="s">
        <v>252</v>
      </c>
      <c r="AQ873" t="s">
        <v>285</v>
      </c>
      <c r="AR873" t="s">
        <v>343</v>
      </c>
      <c r="AS873" t="s">
        <v>1058</v>
      </c>
      <c r="AT873" t="s">
        <v>227</v>
      </c>
      <c r="AU873" t="s">
        <v>74</v>
      </c>
      <c r="AV873" t="s">
        <v>91</v>
      </c>
      <c r="AW873" t="s">
        <v>4878</v>
      </c>
      <c r="AX873" t="s">
        <v>176</v>
      </c>
      <c r="AY873" t="s">
        <v>4891</v>
      </c>
    </row>
    <row r="874" spans="1:51" hidden="1" x14ac:dyDescent="0.3">
      <c r="A874" t="s">
        <v>4892</v>
      </c>
      <c r="B874" t="s">
        <v>4893</v>
      </c>
      <c r="C874" s="1" t="str">
        <f t="shared" si="140"/>
        <v>21:1178</v>
      </c>
      <c r="D874" s="1" t="str">
        <f t="shared" si="141"/>
        <v>21:0246</v>
      </c>
      <c r="E874" t="s">
        <v>4112</v>
      </c>
      <c r="F874" t="s">
        <v>4894</v>
      </c>
      <c r="H874">
        <v>76.414611699999995</v>
      </c>
      <c r="I874">
        <v>-97.685831399999998</v>
      </c>
      <c r="J874" s="1" t="str">
        <f t="shared" si="142"/>
        <v>NGR bulk stream sediment</v>
      </c>
      <c r="K874" s="1" t="str">
        <f t="shared" si="143"/>
        <v>HMC fraction (Bathurst Is., 1997)</v>
      </c>
      <c r="L874">
        <v>3</v>
      </c>
      <c r="M874" t="s">
        <v>1441</v>
      </c>
      <c r="N874">
        <v>28</v>
      </c>
      <c r="O874">
        <v>1</v>
      </c>
      <c r="P874" t="s">
        <v>56</v>
      </c>
      <c r="Q874" t="s">
        <v>56</v>
      </c>
      <c r="R874" t="s">
        <v>1068</v>
      </c>
      <c r="S874" t="s">
        <v>988</v>
      </c>
      <c r="T874" t="s">
        <v>56</v>
      </c>
      <c r="U874" t="s">
        <v>89</v>
      </c>
      <c r="V874" t="s">
        <v>414</v>
      </c>
      <c r="W874" t="s">
        <v>1703</v>
      </c>
      <c r="X874" t="s">
        <v>91</v>
      </c>
      <c r="Y874" t="s">
        <v>4895</v>
      </c>
      <c r="Z874" t="s">
        <v>206</v>
      </c>
      <c r="AA874" t="s">
        <v>56</v>
      </c>
      <c r="AB874" t="s">
        <v>369</v>
      </c>
      <c r="AC874" t="s">
        <v>143</v>
      </c>
      <c r="AD874" t="s">
        <v>1048</v>
      </c>
      <c r="AE874" t="s">
        <v>1327</v>
      </c>
      <c r="AF874" t="s">
        <v>369</v>
      </c>
      <c r="AG874" t="s">
        <v>163</v>
      </c>
      <c r="AH874" t="s">
        <v>105</v>
      </c>
      <c r="AI874" t="s">
        <v>143</v>
      </c>
      <c r="AJ874" t="s">
        <v>71</v>
      </c>
      <c r="AK874" t="s">
        <v>1026</v>
      </c>
      <c r="AL874" t="s">
        <v>64</v>
      </c>
      <c r="AM874" t="s">
        <v>171</v>
      </c>
      <c r="AN874" t="s">
        <v>75</v>
      </c>
      <c r="AO874" t="s">
        <v>1027</v>
      </c>
      <c r="AP874" t="s">
        <v>4896</v>
      </c>
      <c r="AQ874" t="s">
        <v>61</v>
      </c>
      <c r="AR874" t="s">
        <v>1068</v>
      </c>
      <c r="AS874" t="s">
        <v>67</v>
      </c>
      <c r="AT874" t="s">
        <v>75</v>
      </c>
      <c r="AU874" t="s">
        <v>123</v>
      </c>
      <c r="AV874" t="s">
        <v>91</v>
      </c>
      <c r="AW874" t="s">
        <v>4897</v>
      </c>
      <c r="AX874" t="s">
        <v>299</v>
      </c>
      <c r="AY874" t="s">
        <v>4898</v>
      </c>
    </row>
    <row r="875" spans="1:51" hidden="1" x14ac:dyDescent="0.3">
      <c r="A875" t="s">
        <v>4899</v>
      </c>
      <c r="B875" t="s">
        <v>4900</v>
      </c>
      <c r="C875" s="1" t="str">
        <f t="shared" si="140"/>
        <v>21:1178</v>
      </c>
      <c r="D875" s="1" t="str">
        <f t="shared" si="141"/>
        <v>21:0246</v>
      </c>
      <c r="E875" t="s">
        <v>4118</v>
      </c>
      <c r="F875" t="s">
        <v>4901</v>
      </c>
      <c r="H875">
        <v>76.057912000000002</v>
      </c>
      <c r="I875">
        <v>-97.802591300000003</v>
      </c>
      <c r="J875" s="1" t="str">
        <f t="shared" si="142"/>
        <v>NGR bulk stream sediment</v>
      </c>
      <c r="K875" s="1" t="str">
        <f t="shared" si="143"/>
        <v>HMC fraction (Bathurst Is., 1997)</v>
      </c>
      <c r="L875">
        <v>3</v>
      </c>
      <c r="M875" t="s">
        <v>1454</v>
      </c>
      <c r="N875">
        <v>29</v>
      </c>
      <c r="O875">
        <v>1</v>
      </c>
      <c r="P875" t="s">
        <v>56</v>
      </c>
      <c r="Q875" t="s">
        <v>56</v>
      </c>
      <c r="R875" t="s">
        <v>1448</v>
      </c>
      <c r="S875" t="s">
        <v>4839</v>
      </c>
      <c r="T875" t="s">
        <v>56</v>
      </c>
      <c r="U875" t="s">
        <v>89</v>
      </c>
      <c r="V875" t="s">
        <v>191</v>
      </c>
      <c r="W875" t="s">
        <v>404</v>
      </c>
      <c r="X875" t="s">
        <v>89</v>
      </c>
      <c r="Y875" t="s">
        <v>4902</v>
      </c>
      <c r="Z875" t="s">
        <v>116</v>
      </c>
      <c r="AA875" t="s">
        <v>56</v>
      </c>
      <c r="AB875" t="s">
        <v>369</v>
      </c>
      <c r="AC875" t="s">
        <v>357</v>
      </c>
      <c r="AD875" t="s">
        <v>1048</v>
      </c>
      <c r="AE875" t="s">
        <v>1025</v>
      </c>
      <c r="AF875" t="s">
        <v>369</v>
      </c>
      <c r="AG875" t="s">
        <v>57</v>
      </c>
      <c r="AH875" t="s">
        <v>124</v>
      </c>
      <c r="AI875" t="s">
        <v>143</v>
      </c>
      <c r="AJ875" t="s">
        <v>71</v>
      </c>
      <c r="AK875" t="s">
        <v>1026</v>
      </c>
      <c r="AL875" t="s">
        <v>76</v>
      </c>
      <c r="AM875" t="s">
        <v>423</v>
      </c>
      <c r="AN875" t="s">
        <v>73</v>
      </c>
      <c r="AO875" t="s">
        <v>1027</v>
      </c>
      <c r="AP875" t="s">
        <v>912</v>
      </c>
      <c r="AQ875" t="s">
        <v>288</v>
      </c>
      <c r="AR875" t="s">
        <v>67</v>
      </c>
      <c r="AS875" t="s">
        <v>124</v>
      </c>
      <c r="AT875" t="s">
        <v>76</v>
      </c>
      <c r="AU875" t="s">
        <v>189</v>
      </c>
      <c r="AV875" t="s">
        <v>89</v>
      </c>
      <c r="AW875" t="s">
        <v>1095</v>
      </c>
      <c r="AX875" t="s">
        <v>153</v>
      </c>
      <c r="AY875" t="s">
        <v>4903</v>
      </c>
    </row>
    <row r="876" spans="1:51" hidden="1" x14ac:dyDescent="0.3">
      <c r="A876" t="s">
        <v>4904</v>
      </c>
      <c r="B876" t="s">
        <v>4905</v>
      </c>
      <c r="C876" s="1" t="str">
        <f t="shared" si="140"/>
        <v>21:1178</v>
      </c>
      <c r="D876" s="1" t="str">
        <f t="shared" si="141"/>
        <v>21:0246</v>
      </c>
      <c r="E876" t="s">
        <v>4126</v>
      </c>
      <c r="F876" t="s">
        <v>4906</v>
      </c>
      <c r="H876">
        <v>76.196679599999996</v>
      </c>
      <c r="I876">
        <v>-103.8610493</v>
      </c>
      <c r="J876" s="1" t="str">
        <f t="shared" si="142"/>
        <v>NGR bulk stream sediment</v>
      </c>
      <c r="K876" s="1" t="str">
        <f t="shared" si="143"/>
        <v>HMC fraction (Bathurst Is., 1997)</v>
      </c>
      <c r="L876">
        <v>4</v>
      </c>
      <c r="M876" t="s">
        <v>1441</v>
      </c>
      <c r="N876">
        <v>30</v>
      </c>
      <c r="O876">
        <v>1</v>
      </c>
      <c r="P876" t="s">
        <v>128</v>
      </c>
      <c r="Q876" t="s">
        <v>56</v>
      </c>
      <c r="R876" t="s">
        <v>415</v>
      </c>
      <c r="S876" t="s">
        <v>1025</v>
      </c>
      <c r="T876" t="s">
        <v>56</v>
      </c>
      <c r="U876" t="s">
        <v>89</v>
      </c>
      <c r="V876" t="s">
        <v>370</v>
      </c>
      <c r="W876" t="s">
        <v>785</v>
      </c>
      <c r="X876" t="s">
        <v>89</v>
      </c>
      <c r="Y876" t="s">
        <v>4907</v>
      </c>
      <c r="Z876" t="s">
        <v>201</v>
      </c>
      <c r="AA876" t="s">
        <v>56</v>
      </c>
      <c r="AB876" t="s">
        <v>369</v>
      </c>
      <c r="AC876" t="s">
        <v>143</v>
      </c>
      <c r="AD876" t="s">
        <v>4908</v>
      </c>
      <c r="AE876" t="s">
        <v>1025</v>
      </c>
      <c r="AF876" t="s">
        <v>369</v>
      </c>
      <c r="AG876" t="s">
        <v>254</v>
      </c>
      <c r="AH876" t="s">
        <v>289</v>
      </c>
      <c r="AI876" t="s">
        <v>143</v>
      </c>
      <c r="AJ876" t="s">
        <v>71</v>
      </c>
      <c r="AK876" t="s">
        <v>1026</v>
      </c>
      <c r="AL876" t="s">
        <v>99</v>
      </c>
      <c r="AM876" t="s">
        <v>1448</v>
      </c>
      <c r="AN876" t="s">
        <v>210</v>
      </c>
      <c r="AO876" t="s">
        <v>541</v>
      </c>
      <c r="AP876" t="s">
        <v>564</v>
      </c>
      <c r="AQ876" t="s">
        <v>590</v>
      </c>
      <c r="AR876" t="s">
        <v>184</v>
      </c>
      <c r="AS876" t="s">
        <v>1321</v>
      </c>
      <c r="AT876" t="s">
        <v>503</v>
      </c>
      <c r="AU876" t="s">
        <v>4909</v>
      </c>
      <c r="AV876" t="s">
        <v>149</v>
      </c>
      <c r="AW876" t="s">
        <v>4910</v>
      </c>
      <c r="AX876" t="s">
        <v>4731</v>
      </c>
      <c r="AY876" t="s">
        <v>4911</v>
      </c>
    </row>
    <row r="877" spans="1:51" hidden="1" x14ac:dyDescent="0.3">
      <c r="A877" t="s">
        <v>4912</v>
      </c>
      <c r="B877" t="s">
        <v>4913</v>
      </c>
      <c r="C877" s="1" t="str">
        <f t="shared" si="140"/>
        <v>21:1178</v>
      </c>
      <c r="D877" s="1" t="str">
        <f t="shared" si="141"/>
        <v>21:0246</v>
      </c>
      <c r="E877" t="s">
        <v>4132</v>
      </c>
      <c r="F877" t="s">
        <v>4914</v>
      </c>
      <c r="H877">
        <v>76.242321099999998</v>
      </c>
      <c r="I877">
        <v>-103.70829259999999</v>
      </c>
      <c r="J877" s="1" t="str">
        <f t="shared" si="142"/>
        <v>NGR bulk stream sediment</v>
      </c>
      <c r="K877" s="1" t="str">
        <f t="shared" si="143"/>
        <v>HMC fraction (Bathurst Is., 1997)</v>
      </c>
      <c r="L877">
        <v>4</v>
      </c>
      <c r="M877" t="s">
        <v>1454</v>
      </c>
      <c r="N877">
        <v>31</v>
      </c>
      <c r="O877">
        <v>1</v>
      </c>
      <c r="P877" t="s">
        <v>4915</v>
      </c>
      <c r="Q877" t="s">
        <v>56</v>
      </c>
      <c r="R877" t="s">
        <v>206</v>
      </c>
      <c r="S877" t="s">
        <v>1025</v>
      </c>
      <c r="T877" t="s">
        <v>56</v>
      </c>
      <c r="U877" t="s">
        <v>89</v>
      </c>
      <c r="V877" t="s">
        <v>116</v>
      </c>
      <c r="W877" t="s">
        <v>295</v>
      </c>
      <c r="X877" t="s">
        <v>89</v>
      </c>
      <c r="Y877" t="s">
        <v>204</v>
      </c>
      <c r="Z877" t="s">
        <v>537</v>
      </c>
      <c r="AA877" t="s">
        <v>56</v>
      </c>
      <c r="AB877" t="s">
        <v>369</v>
      </c>
      <c r="AC877" t="s">
        <v>143</v>
      </c>
      <c r="AD877" t="s">
        <v>1048</v>
      </c>
      <c r="AE877" t="s">
        <v>1025</v>
      </c>
      <c r="AF877" t="s">
        <v>369</v>
      </c>
      <c r="AG877" t="s">
        <v>514</v>
      </c>
      <c r="AH877" t="s">
        <v>624</v>
      </c>
      <c r="AI877" t="s">
        <v>143</v>
      </c>
      <c r="AJ877" t="s">
        <v>71</v>
      </c>
      <c r="AK877" t="s">
        <v>1026</v>
      </c>
      <c r="AL877" t="s">
        <v>149</v>
      </c>
      <c r="AM877" t="s">
        <v>1908</v>
      </c>
      <c r="AN877" t="s">
        <v>370</v>
      </c>
      <c r="AO877" t="s">
        <v>1027</v>
      </c>
      <c r="AP877" t="s">
        <v>1294</v>
      </c>
      <c r="AQ877" t="s">
        <v>201</v>
      </c>
      <c r="AR877" t="s">
        <v>1320</v>
      </c>
      <c r="AS877" t="s">
        <v>138</v>
      </c>
      <c r="AT877" t="s">
        <v>188</v>
      </c>
      <c r="AU877" t="s">
        <v>4916</v>
      </c>
      <c r="AV877" t="s">
        <v>55</v>
      </c>
      <c r="AW877" t="s">
        <v>1753</v>
      </c>
      <c r="AX877" t="s">
        <v>4815</v>
      </c>
      <c r="AY877" t="s">
        <v>4917</v>
      </c>
    </row>
    <row r="878" spans="1:51" hidden="1" x14ac:dyDescent="0.3">
      <c r="A878" t="s">
        <v>4918</v>
      </c>
      <c r="B878" t="s">
        <v>4919</v>
      </c>
      <c r="C878" s="1" t="str">
        <f t="shared" si="140"/>
        <v>21:1178</v>
      </c>
      <c r="D878" s="1" t="str">
        <f t="shared" si="141"/>
        <v>21:0246</v>
      </c>
      <c r="E878" t="s">
        <v>4138</v>
      </c>
      <c r="F878" t="s">
        <v>4920</v>
      </c>
      <c r="H878">
        <v>76.252025500000002</v>
      </c>
      <c r="I878">
        <v>-103.5644964</v>
      </c>
      <c r="J878" s="1" t="str">
        <f t="shared" si="142"/>
        <v>NGR bulk stream sediment</v>
      </c>
      <c r="K878" s="1" t="str">
        <f t="shared" si="143"/>
        <v>HMC fraction (Bathurst Is., 1997)</v>
      </c>
      <c r="L878">
        <v>4</v>
      </c>
      <c r="M878" t="s">
        <v>1460</v>
      </c>
      <c r="N878">
        <v>32</v>
      </c>
      <c r="O878">
        <v>1</v>
      </c>
      <c r="P878" t="s">
        <v>150</v>
      </c>
      <c r="Q878" t="s">
        <v>56</v>
      </c>
      <c r="R878" t="s">
        <v>298</v>
      </c>
      <c r="S878" t="s">
        <v>1025</v>
      </c>
      <c r="T878" t="s">
        <v>56</v>
      </c>
      <c r="U878" t="s">
        <v>89</v>
      </c>
      <c r="V878" t="s">
        <v>104</v>
      </c>
      <c r="W878" t="s">
        <v>1183</v>
      </c>
      <c r="X878" t="s">
        <v>89</v>
      </c>
      <c r="Y878" t="s">
        <v>4421</v>
      </c>
      <c r="Z878" t="s">
        <v>1321</v>
      </c>
      <c r="AA878" t="s">
        <v>56</v>
      </c>
      <c r="AB878" t="s">
        <v>369</v>
      </c>
      <c r="AC878" t="s">
        <v>143</v>
      </c>
      <c r="AD878" t="s">
        <v>1048</v>
      </c>
      <c r="AE878" t="s">
        <v>1159</v>
      </c>
      <c r="AF878" t="s">
        <v>369</v>
      </c>
      <c r="AG878" t="s">
        <v>225</v>
      </c>
      <c r="AH878" t="s">
        <v>325</v>
      </c>
      <c r="AI878" t="s">
        <v>80</v>
      </c>
      <c r="AJ878" t="s">
        <v>71</v>
      </c>
      <c r="AK878" t="s">
        <v>1026</v>
      </c>
      <c r="AL878" t="s">
        <v>60</v>
      </c>
      <c r="AM878" t="s">
        <v>221</v>
      </c>
      <c r="AN878" t="s">
        <v>382</v>
      </c>
      <c r="AO878" t="s">
        <v>1027</v>
      </c>
      <c r="AP878" t="s">
        <v>4921</v>
      </c>
      <c r="AQ878" t="s">
        <v>458</v>
      </c>
      <c r="AR878" t="s">
        <v>1175</v>
      </c>
      <c r="AS878" t="s">
        <v>694</v>
      </c>
      <c r="AT878" t="s">
        <v>357</v>
      </c>
      <c r="AU878" t="s">
        <v>207</v>
      </c>
      <c r="AV878" t="s">
        <v>63</v>
      </c>
      <c r="AW878" t="s">
        <v>4922</v>
      </c>
      <c r="AX878" t="s">
        <v>326</v>
      </c>
      <c r="AY878" t="s">
        <v>4923</v>
      </c>
    </row>
    <row r="879" spans="1:51" hidden="1" x14ac:dyDescent="0.3">
      <c r="A879" t="s">
        <v>4924</v>
      </c>
      <c r="B879" t="s">
        <v>4925</v>
      </c>
      <c r="C879" s="1" t="str">
        <f t="shared" ref="C879:C902" si="144">HYPERLINK("http://geochem.nrcan.gc.ca/cdogs/content/bdl/bdl211178_e.htm", "21:1178")</f>
        <v>21:1178</v>
      </c>
      <c r="D879" s="1" t="str">
        <f t="shared" ref="D879:D899" si="145">HYPERLINK("http://geochem.nrcan.gc.ca/cdogs/content/svy/svy210246_e.htm", "21:0246")</f>
        <v>21:0246</v>
      </c>
      <c r="E879" t="s">
        <v>4143</v>
      </c>
      <c r="F879" t="s">
        <v>4926</v>
      </c>
      <c r="H879">
        <v>76.2985975</v>
      </c>
      <c r="I879">
        <v>-103.1349587</v>
      </c>
      <c r="J879" s="1" t="str">
        <f t="shared" ref="J879:J899" si="146">HYPERLINK("http://geochem.nrcan.gc.ca/cdogs/content/kwd/kwd020030_e.htm", "NGR bulk stream sediment")</f>
        <v>NGR bulk stream sediment</v>
      </c>
      <c r="K879" s="1" t="str">
        <f t="shared" ref="K879:K899" si="147">HYPERLINK("http://geochem.nrcan.gc.ca/cdogs/content/kwd/kwd080100_e.htm", "HMC fraction (Bathurst Is., 1997)")</f>
        <v>HMC fraction (Bathurst Is., 1997)</v>
      </c>
      <c r="L879">
        <v>4</v>
      </c>
      <c r="M879" t="s">
        <v>1466</v>
      </c>
      <c r="N879">
        <v>33</v>
      </c>
      <c r="O879">
        <v>1</v>
      </c>
      <c r="P879" t="s">
        <v>140</v>
      </c>
      <c r="Q879" t="s">
        <v>56</v>
      </c>
      <c r="R879" t="s">
        <v>209</v>
      </c>
      <c r="S879" t="s">
        <v>1025</v>
      </c>
      <c r="T879" t="s">
        <v>56</v>
      </c>
      <c r="U879" t="s">
        <v>89</v>
      </c>
      <c r="V879" t="s">
        <v>312</v>
      </c>
      <c r="W879" t="s">
        <v>1390</v>
      </c>
      <c r="X879" t="s">
        <v>89</v>
      </c>
      <c r="Y879" t="s">
        <v>4927</v>
      </c>
      <c r="Z879" t="s">
        <v>1012</v>
      </c>
      <c r="AA879" t="s">
        <v>56</v>
      </c>
      <c r="AB879" t="s">
        <v>369</v>
      </c>
      <c r="AC879" t="s">
        <v>143</v>
      </c>
      <c r="AD879" t="s">
        <v>1048</v>
      </c>
      <c r="AE879" t="s">
        <v>1025</v>
      </c>
      <c r="AF879" t="s">
        <v>369</v>
      </c>
      <c r="AG879" t="s">
        <v>226</v>
      </c>
      <c r="AH879" t="s">
        <v>286</v>
      </c>
      <c r="AI879" t="s">
        <v>66</v>
      </c>
      <c r="AJ879" t="s">
        <v>71</v>
      </c>
      <c r="AK879" t="s">
        <v>1026</v>
      </c>
      <c r="AL879" t="s">
        <v>70</v>
      </c>
      <c r="AM879" t="s">
        <v>1148</v>
      </c>
      <c r="AN879" t="s">
        <v>343</v>
      </c>
      <c r="AO879" t="s">
        <v>1027</v>
      </c>
      <c r="AP879" t="s">
        <v>564</v>
      </c>
      <c r="AQ879" t="s">
        <v>982</v>
      </c>
      <c r="AR879" t="s">
        <v>445</v>
      </c>
      <c r="AS879" t="s">
        <v>522</v>
      </c>
      <c r="AT879" t="s">
        <v>934</v>
      </c>
      <c r="AU879" t="s">
        <v>4928</v>
      </c>
      <c r="AV879" t="s">
        <v>80</v>
      </c>
      <c r="AW879" t="s">
        <v>4929</v>
      </c>
      <c r="AX879" t="s">
        <v>1202</v>
      </c>
      <c r="AY879" t="s">
        <v>4930</v>
      </c>
    </row>
    <row r="880" spans="1:51" hidden="1" x14ac:dyDescent="0.3">
      <c r="A880" t="s">
        <v>4931</v>
      </c>
      <c r="B880" t="s">
        <v>4932</v>
      </c>
      <c r="C880" s="1" t="str">
        <f t="shared" si="144"/>
        <v>21:1178</v>
      </c>
      <c r="D880" s="1" t="str">
        <f t="shared" si="145"/>
        <v>21:0246</v>
      </c>
      <c r="E880" t="s">
        <v>4148</v>
      </c>
      <c r="F880" t="s">
        <v>4933</v>
      </c>
      <c r="H880">
        <v>76.293288899999993</v>
      </c>
      <c r="I880">
        <v>-103.0718859</v>
      </c>
      <c r="J880" s="1" t="str">
        <f t="shared" si="146"/>
        <v>NGR bulk stream sediment</v>
      </c>
      <c r="K880" s="1" t="str">
        <f t="shared" si="147"/>
        <v>HMC fraction (Bathurst Is., 1997)</v>
      </c>
      <c r="L880">
        <v>4</v>
      </c>
      <c r="M880" t="s">
        <v>1485</v>
      </c>
      <c r="N880">
        <v>34</v>
      </c>
      <c r="O880">
        <v>1</v>
      </c>
      <c r="P880" t="s">
        <v>355</v>
      </c>
      <c r="Q880" t="s">
        <v>56</v>
      </c>
      <c r="R880" t="s">
        <v>204</v>
      </c>
      <c r="S880" t="s">
        <v>1025</v>
      </c>
      <c r="T880" t="s">
        <v>56</v>
      </c>
      <c r="U880" t="s">
        <v>89</v>
      </c>
      <c r="V880" t="s">
        <v>541</v>
      </c>
      <c r="W880" t="s">
        <v>283</v>
      </c>
      <c r="X880" t="s">
        <v>89</v>
      </c>
      <c r="Y880" t="s">
        <v>1382</v>
      </c>
      <c r="Z880" t="s">
        <v>121</v>
      </c>
      <c r="AA880" t="s">
        <v>56</v>
      </c>
      <c r="AB880" t="s">
        <v>369</v>
      </c>
      <c r="AC880" t="s">
        <v>143</v>
      </c>
      <c r="AD880" t="s">
        <v>4934</v>
      </c>
      <c r="AE880" t="s">
        <v>1025</v>
      </c>
      <c r="AF880" t="s">
        <v>369</v>
      </c>
      <c r="AG880" t="s">
        <v>151</v>
      </c>
      <c r="AH880" t="s">
        <v>172</v>
      </c>
      <c r="AI880" t="s">
        <v>143</v>
      </c>
      <c r="AJ880" t="s">
        <v>71</v>
      </c>
      <c r="AK880" t="s">
        <v>1026</v>
      </c>
      <c r="AL880" t="s">
        <v>64</v>
      </c>
      <c r="AM880" t="s">
        <v>650</v>
      </c>
      <c r="AN880" t="s">
        <v>312</v>
      </c>
      <c r="AO880" t="s">
        <v>1027</v>
      </c>
      <c r="AP880" t="s">
        <v>1067</v>
      </c>
      <c r="AQ880" t="s">
        <v>161</v>
      </c>
      <c r="AR880" t="s">
        <v>201</v>
      </c>
      <c r="AS880" t="s">
        <v>1175</v>
      </c>
      <c r="AT880" t="s">
        <v>285</v>
      </c>
      <c r="AU880" t="s">
        <v>4935</v>
      </c>
      <c r="AV880" t="s">
        <v>254</v>
      </c>
      <c r="AW880" t="s">
        <v>4936</v>
      </c>
      <c r="AX880" t="s">
        <v>4937</v>
      </c>
      <c r="AY880" t="s">
        <v>4938</v>
      </c>
    </row>
    <row r="881" spans="1:51" hidden="1" x14ac:dyDescent="0.3">
      <c r="A881" t="s">
        <v>4939</v>
      </c>
      <c r="B881" t="s">
        <v>4940</v>
      </c>
      <c r="C881" s="1" t="str">
        <f t="shared" si="144"/>
        <v>21:1178</v>
      </c>
      <c r="D881" s="1" t="str">
        <f t="shared" si="145"/>
        <v>21:0246</v>
      </c>
      <c r="E881" t="s">
        <v>4154</v>
      </c>
      <c r="F881" t="s">
        <v>4941</v>
      </c>
      <c r="H881">
        <v>76.237449299999994</v>
      </c>
      <c r="I881">
        <v>-102.6620783</v>
      </c>
      <c r="J881" s="1" t="str">
        <f t="shared" si="146"/>
        <v>NGR bulk stream sediment</v>
      </c>
      <c r="K881" s="1" t="str">
        <f t="shared" si="147"/>
        <v>HMC fraction (Bathurst Is., 1997)</v>
      </c>
      <c r="L881">
        <v>4</v>
      </c>
      <c r="M881" t="s">
        <v>1492</v>
      </c>
      <c r="N881">
        <v>35</v>
      </c>
      <c r="O881">
        <v>1</v>
      </c>
      <c r="P881" t="s">
        <v>56</v>
      </c>
      <c r="Q881" t="s">
        <v>56</v>
      </c>
      <c r="R881" t="s">
        <v>221</v>
      </c>
      <c r="S881" t="s">
        <v>1025</v>
      </c>
      <c r="T881" t="s">
        <v>56</v>
      </c>
      <c r="U881" t="s">
        <v>89</v>
      </c>
      <c r="V881" t="s">
        <v>210</v>
      </c>
      <c r="W881" t="s">
        <v>4942</v>
      </c>
      <c r="X881" t="s">
        <v>89</v>
      </c>
      <c r="Y881" t="s">
        <v>1333</v>
      </c>
      <c r="Z881" t="s">
        <v>1012</v>
      </c>
      <c r="AA881" t="s">
        <v>56</v>
      </c>
      <c r="AB881" t="s">
        <v>369</v>
      </c>
      <c r="AC881" t="s">
        <v>188</v>
      </c>
      <c r="AD881" t="s">
        <v>1048</v>
      </c>
      <c r="AE881" t="s">
        <v>1025</v>
      </c>
      <c r="AF881" t="s">
        <v>369</v>
      </c>
      <c r="AG881" t="s">
        <v>162</v>
      </c>
      <c r="AH881" t="s">
        <v>415</v>
      </c>
      <c r="AI881" t="s">
        <v>325</v>
      </c>
      <c r="AJ881" t="s">
        <v>71</v>
      </c>
      <c r="AK881" t="s">
        <v>1026</v>
      </c>
      <c r="AL881" t="s">
        <v>57</v>
      </c>
      <c r="AM881" t="s">
        <v>1159</v>
      </c>
      <c r="AN881" t="s">
        <v>92</v>
      </c>
      <c r="AO881" t="s">
        <v>1027</v>
      </c>
      <c r="AP881" t="s">
        <v>547</v>
      </c>
      <c r="AQ881" t="s">
        <v>4943</v>
      </c>
      <c r="AR881" t="s">
        <v>4944</v>
      </c>
      <c r="AS881" t="s">
        <v>4945</v>
      </c>
      <c r="AT881" t="s">
        <v>188</v>
      </c>
      <c r="AU881" t="s">
        <v>149</v>
      </c>
      <c r="AV881" t="s">
        <v>336</v>
      </c>
      <c r="AW881" t="s">
        <v>4946</v>
      </c>
      <c r="AX881" t="s">
        <v>4947</v>
      </c>
      <c r="AY881" t="s">
        <v>4948</v>
      </c>
    </row>
    <row r="882" spans="1:51" hidden="1" x14ac:dyDescent="0.3">
      <c r="A882" t="s">
        <v>4949</v>
      </c>
      <c r="B882" t="s">
        <v>4950</v>
      </c>
      <c r="C882" s="1" t="str">
        <f t="shared" si="144"/>
        <v>21:1178</v>
      </c>
      <c r="D882" s="1" t="str">
        <f t="shared" si="145"/>
        <v>21:0246</v>
      </c>
      <c r="E882" t="s">
        <v>4159</v>
      </c>
      <c r="F882" t="s">
        <v>4951</v>
      </c>
      <c r="H882">
        <v>76.188564499999998</v>
      </c>
      <c r="I882">
        <v>-102.70713689999999</v>
      </c>
      <c r="J882" s="1" t="str">
        <f t="shared" si="146"/>
        <v>NGR bulk stream sediment</v>
      </c>
      <c r="K882" s="1" t="str">
        <f t="shared" si="147"/>
        <v>HMC fraction (Bathurst Is., 1997)</v>
      </c>
      <c r="L882">
        <v>4</v>
      </c>
      <c r="M882" t="s">
        <v>1498</v>
      </c>
      <c r="N882">
        <v>36</v>
      </c>
      <c r="O882">
        <v>1</v>
      </c>
      <c r="P882" t="s">
        <v>4952</v>
      </c>
      <c r="Q882" t="s">
        <v>56</v>
      </c>
      <c r="R882" t="s">
        <v>343</v>
      </c>
      <c r="S882" t="s">
        <v>1025</v>
      </c>
      <c r="T882" t="s">
        <v>56</v>
      </c>
      <c r="U882" t="s">
        <v>89</v>
      </c>
      <c r="V882" t="s">
        <v>61</v>
      </c>
      <c r="W882" t="s">
        <v>283</v>
      </c>
      <c r="X882" t="s">
        <v>89</v>
      </c>
      <c r="Y882" t="s">
        <v>4953</v>
      </c>
      <c r="Z882" t="s">
        <v>121</v>
      </c>
      <c r="AA882" t="s">
        <v>56</v>
      </c>
      <c r="AB882" t="s">
        <v>369</v>
      </c>
      <c r="AC882" t="s">
        <v>143</v>
      </c>
      <c r="AD882" t="s">
        <v>4954</v>
      </c>
      <c r="AE882" t="s">
        <v>1025</v>
      </c>
      <c r="AF882" t="s">
        <v>369</v>
      </c>
      <c r="AG882" t="s">
        <v>150</v>
      </c>
      <c r="AH882" t="s">
        <v>289</v>
      </c>
      <c r="AI882" t="s">
        <v>143</v>
      </c>
      <c r="AJ882" t="s">
        <v>71</v>
      </c>
      <c r="AK882" t="s">
        <v>1026</v>
      </c>
      <c r="AL882" t="s">
        <v>63</v>
      </c>
      <c r="AM882" t="s">
        <v>828</v>
      </c>
      <c r="AN882" t="s">
        <v>312</v>
      </c>
      <c r="AO882" t="s">
        <v>1027</v>
      </c>
      <c r="AP882" t="s">
        <v>161</v>
      </c>
      <c r="AQ882" t="s">
        <v>1174</v>
      </c>
      <c r="AR882" t="s">
        <v>184</v>
      </c>
      <c r="AS882" t="s">
        <v>115</v>
      </c>
      <c r="AT882" t="s">
        <v>436</v>
      </c>
      <c r="AU882" t="s">
        <v>4846</v>
      </c>
      <c r="AV882" t="s">
        <v>99</v>
      </c>
      <c r="AW882" t="s">
        <v>4955</v>
      </c>
      <c r="AX882" t="s">
        <v>4956</v>
      </c>
      <c r="AY882" t="s">
        <v>4957</v>
      </c>
    </row>
    <row r="883" spans="1:51" hidden="1" x14ac:dyDescent="0.3">
      <c r="A883" t="s">
        <v>4958</v>
      </c>
      <c r="B883" t="s">
        <v>4959</v>
      </c>
      <c r="C883" s="1" t="str">
        <f t="shared" si="144"/>
        <v>21:1178</v>
      </c>
      <c r="D883" s="1" t="str">
        <f t="shared" si="145"/>
        <v>21:0246</v>
      </c>
      <c r="E883" t="s">
        <v>4164</v>
      </c>
      <c r="F883" t="s">
        <v>4960</v>
      </c>
      <c r="H883">
        <v>76.1093738</v>
      </c>
      <c r="I883">
        <v>-102.8677612</v>
      </c>
      <c r="J883" s="1" t="str">
        <f t="shared" si="146"/>
        <v>NGR bulk stream sediment</v>
      </c>
      <c r="K883" s="1" t="str">
        <f t="shared" si="147"/>
        <v>HMC fraction (Bathurst Is., 1997)</v>
      </c>
      <c r="L883">
        <v>4</v>
      </c>
      <c r="M883" t="s">
        <v>1504</v>
      </c>
      <c r="N883">
        <v>37</v>
      </c>
      <c r="O883">
        <v>1</v>
      </c>
      <c r="P883" t="s">
        <v>382</v>
      </c>
      <c r="Q883" t="s">
        <v>56</v>
      </c>
      <c r="R883" t="s">
        <v>188</v>
      </c>
      <c r="S883" t="s">
        <v>201</v>
      </c>
      <c r="T883" t="s">
        <v>56</v>
      </c>
      <c r="U883" t="s">
        <v>89</v>
      </c>
      <c r="V883" t="s">
        <v>59</v>
      </c>
      <c r="W883" t="s">
        <v>283</v>
      </c>
      <c r="X883" t="s">
        <v>89</v>
      </c>
      <c r="Y883" t="s">
        <v>1202</v>
      </c>
      <c r="Z883" t="s">
        <v>335</v>
      </c>
      <c r="AA883" t="s">
        <v>56</v>
      </c>
      <c r="AB883" t="s">
        <v>369</v>
      </c>
      <c r="AC883" t="s">
        <v>143</v>
      </c>
      <c r="AD883" t="s">
        <v>1048</v>
      </c>
      <c r="AE883" t="s">
        <v>1025</v>
      </c>
      <c r="AF883" t="s">
        <v>369</v>
      </c>
      <c r="AG883" t="s">
        <v>131</v>
      </c>
      <c r="AH883" t="s">
        <v>298</v>
      </c>
      <c r="AI883" t="s">
        <v>143</v>
      </c>
      <c r="AJ883" t="s">
        <v>71</v>
      </c>
      <c r="AK883" t="s">
        <v>1026</v>
      </c>
      <c r="AL883" t="s">
        <v>99</v>
      </c>
      <c r="AM883" t="s">
        <v>1448</v>
      </c>
      <c r="AN883" t="s">
        <v>104</v>
      </c>
      <c r="AO883" t="s">
        <v>1027</v>
      </c>
      <c r="AP883" t="s">
        <v>201</v>
      </c>
      <c r="AQ883" t="s">
        <v>4961</v>
      </c>
      <c r="AR883" t="s">
        <v>4962</v>
      </c>
      <c r="AS883" t="s">
        <v>4963</v>
      </c>
      <c r="AT883" t="s">
        <v>208</v>
      </c>
      <c r="AU883" t="s">
        <v>4964</v>
      </c>
      <c r="AV883" t="s">
        <v>99</v>
      </c>
      <c r="AW883" t="s">
        <v>4965</v>
      </c>
      <c r="AX883" t="s">
        <v>4966</v>
      </c>
      <c r="AY883" t="s">
        <v>4967</v>
      </c>
    </row>
    <row r="884" spans="1:51" hidden="1" x14ac:dyDescent="0.3">
      <c r="A884" t="s">
        <v>4968</v>
      </c>
      <c r="B884" t="s">
        <v>4969</v>
      </c>
      <c r="C884" s="1" t="str">
        <f t="shared" si="144"/>
        <v>21:1178</v>
      </c>
      <c r="D884" s="1" t="str">
        <f t="shared" si="145"/>
        <v>21:0246</v>
      </c>
      <c r="E884" t="s">
        <v>4171</v>
      </c>
      <c r="F884" t="s">
        <v>4970</v>
      </c>
      <c r="H884">
        <v>76.092053500000006</v>
      </c>
      <c r="I884">
        <v>-103.11309369999999</v>
      </c>
      <c r="J884" s="1" t="str">
        <f t="shared" si="146"/>
        <v>NGR bulk stream sediment</v>
      </c>
      <c r="K884" s="1" t="str">
        <f t="shared" si="147"/>
        <v>HMC fraction (Bathurst Is., 1997)</v>
      </c>
      <c r="L884">
        <v>4</v>
      </c>
      <c r="M884" t="s">
        <v>1511</v>
      </c>
      <c r="N884">
        <v>38</v>
      </c>
      <c r="O884">
        <v>1</v>
      </c>
      <c r="P884" t="s">
        <v>4962</v>
      </c>
      <c r="Q884" t="s">
        <v>56</v>
      </c>
      <c r="R884" t="s">
        <v>1433</v>
      </c>
      <c r="S884" t="s">
        <v>2656</v>
      </c>
      <c r="T884" t="s">
        <v>56</v>
      </c>
      <c r="U884" t="s">
        <v>89</v>
      </c>
      <c r="V884" t="s">
        <v>273</v>
      </c>
      <c r="W884" t="s">
        <v>1300</v>
      </c>
      <c r="X884" t="s">
        <v>89</v>
      </c>
      <c r="Y884" t="s">
        <v>288</v>
      </c>
      <c r="Z884" t="s">
        <v>966</v>
      </c>
      <c r="AA884" t="s">
        <v>56</v>
      </c>
      <c r="AB884" t="s">
        <v>369</v>
      </c>
      <c r="AC884" t="s">
        <v>143</v>
      </c>
      <c r="AD884" t="s">
        <v>1048</v>
      </c>
      <c r="AE884" t="s">
        <v>1025</v>
      </c>
      <c r="AF884" t="s">
        <v>369</v>
      </c>
      <c r="AG884" t="s">
        <v>75</v>
      </c>
      <c r="AH884" t="s">
        <v>128</v>
      </c>
      <c r="AI884" t="s">
        <v>143</v>
      </c>
      <c r="AJ884" t="s">
        <v>71</v>
      </c>
      <c r="AK884" t="s">
        <v>1026</v>
      </c>
      <c r="AL884" t="s">
        <v>113</v>
      </c>
      <c r="AM884" t="s">
        <v>343</v>
      </c>
      <c r="AN884" t="s">
        <v>356</v>
      </c>
      <c r="AO884" t="s">
        <v>67</v>
      </c>
      <c r="AP884" t="s">
        <v>1067</v>
      </c>
      <c r="AQ884" t="s">
        <v>4971</v>
      </c>
      <c r="AR884" t="s">
        <v>355</v>
      </c>
      <c r="AS884" t="s">
        <v>1159</v>
      </c>
      <c r="AT884" t="s">
        <v>192</v>
      </c>
      <c r="AU884" t="s">
        <v>381</v>
      </c>
      <c r="AV884" t="s">
        <v>185</v>
      </c>
      <c r="AW884" t="s">
        <v>4972</v>
      </c>
      <c r="AX884" t="s">
        <v>334</v>
      </c>
      <c r="AY884" t="s">
        <v>3034</v>
      </c>
    </row>
    <row r="885" spans="1:51" hidden="1" x14ac:dyDescent="0.3">
      <c r="A885" t="s">
        <v>4973</v>
      </c>
      <c r="B885" t="s">
        <v>4974</v>
      </c>
      <c r="C885" s="1" t="str">
        <f t="shared" si="144"/>
        <v>21:1178</v>
      </c>
      <c r="D885" s="1" t="str">
        <f t="shared" si="145"/>
        <v>21:0246</v>
      </c>
      <c r="E885" t="s">
        <v>4178</v>
      </c>
      <c r="F885" t="s">
        <v>4975</v>
      </c>
      <c r="H885">
        <v>76.083944799999998</v>
      </c>
      <c r="I885">
        <v>-103.938914</v>
      </c>
      <c r="J885" s="1" t="str">
        <f t="shared" si="146"/>
        <v>NGR bulk stream sediment</v>
      </c>
      <c r="K885" s="1" t="str">
        <f t="shared" si="147"/>
        <v>HMC fraction (Bathurst Is., 1997)</v>
      </c>
      <c r="L885">
        <v>4</v>
      </c>
      <c r="M885" t="s">
        <v>1518</v>
      </c>
      <c r="N885">
        <v>39</v>
      </c>
      <c r="O885">
        <v>1</v>
      </c>
      <c r="P885" t="s">
        <v>4976</v>
      </c>
      <c r="Q885" t="s">
        <v>56</v>
      </c>
      <c r="R885" t="s">
        <v>116</v>
      </c>
      <c r="S885" t="s">
        <v>1025</v>
      </c>
      <c r="T885" t="s">
        <v>56</v>
      </c>
      <c r="U885" t="s">
        <v>89</v>
      </c>
      <c r="V885" t="s">
        <v>370</v>
      </c>
      <c r="W885" t="s">
        <v>4977</v>
      </c>
      <c r="X885" t="s">
        <v>89</v>
      </c>
      <c r="Y885" t="s">
        <v>773</v>
      </c>
      <c r="Z885" t="s">
        <v>1320</v>
      </c>
      <c r="AA885" t="s">
        <v>56</v>
      </c>
      <c r="AB885" t="s">
        <v>369</v>
      </c>
      <c r="AC885" t="s">
        <v>143</v>
      </c>
      <c r="AD885" t="s">
        <v>1048</v>
      </c>
      <c r="AE885" t="s">
        <v>1025</v>
      </c>
      <c r="AF885" t="s">
        <v>369</v>
      </c>
      <c r="AG885" t="s">
        <v>434</v>
      </c>
      <c r="AH885" t="s">
        <v>61</v>
      </c>
      <c r="AI885" t="s">
        <v>143</v>
      </c>
      <c r="AJ885" t="s">
        <v>71</v>
      </c>
      <c r="AK885" t="s">
        <v>1026</v>
      </c>
      <c r="AL885" t="s">
        <v>55</v>
      </c>
      <c r="AM885" t="s">
        <v>1327</v>
      </c>
      <c r="AN885" t="s">
        <v>244</v>
      </c>
      <c r="AO885" t="s">
        <v>1027</v>
      </c>
      <c r="AP885" t="s">
        <v>4107</v>
      </c>
      <c r="AQ885" t="s">
        <v>184</v>
      </c>
      <c r="AR885" t="s">
        <v>1404</v>
      </c>
      <c r="AS885" t="s">
        <v>4107</v>
      </c>
      <c r="AT885" t="s">
        <v>343</v>
      </c>
      <c r="AU885" t="s">
        <v>4978</v>
      </c>
      <c r="AV885" t="s">
        <v>140</v>
      </c>
      <c r="AW885" t="s">
        <v>2657</v>
      </c>
      <c r="AX885" t="s">
        <v>1052</v>
      </c>
      <c r="AY885" t="s">
        <v>4979</v>
      </c>
    </row>
    <row r="886" spans="1:51" hidden="1" x14ac:dyDescent="0.3">
      <c r="A886" t="s">
        <v>4980</v>
      </c>
      <c r="B886" t="s">
        <v>4981</v>
      </c>
      <c r="C886" s="1" t="str">
        <f t="shared" si="144"/>
        <v>21:1178</v>
      </c>
      <c r="D886" s="1" t="str">
        <f t="shared" si="145"/>
        <v>21:0246</v>
      </c>
      <c r="E886" t="s">
        <v>4184</v>
      </c>
      <c r="F886" t="s">
        <v>4982</v>
      </c>
      <c r="H886">
        <v>76.088277500000004</v>
      </c>
      <c r="I886">
        <v>-103.502568</v>
      </c>
      <c r="J886" s="1" t="str">
        <f t="shared" si="146"/>
        <v>NGR bulk stream sediment</v>
      </c>
      <c r="K886" s="1" t="str">
        <f t="shared" si="147"/>
        <v>HMC fraction (Bathurst Is., 1997)</v>
      </c>
      <c r="L886">
        <v>4</v>
      </c>
      <c r="M886" t="s">
        <v>1524</v>
      </c>
      <c r="N886">
        <v>40</v>
      </c>
      <c r="O886">
        <v>1</v>
      </c>
      <c r="P886" t="s">
        <v>4983</v>
      </c>
      <c r="Q886" t="s">
        <v>56</v>
      </c>
      <c r="R886" t="s">
        <v>188</v>
      </c>
      <c r="S886" t="s">
        <v>445</v>
      </c>
      <c r="T886" t="s">
        <v>56</v>
      </c>
      <c r="U886" t="s">
        <v>89</v>
      </c>
      <c r="V886" t="s">
        <v>285</v>
      </c>
      <c r="W886" t="s">
        <v>2817</v>
      </c>
      <c r="X886" t="s">
        <v>89</v>
      </c>
      <c r="Y886" t="s">
        <v>4984</v>
      </c>
      <c r="Z886" t="s">
        <v>982</v>
      </c>
      <c r="AA886" t="s">
        <v>56</v>
      </c>
      <c r="AB886" t="s">
        <v>369</v>
      </c>
      <c r="AC886" t="s">
        <v>172</v>
      </c>
      <c r="AD886" t="s">
        <v>1048</v>
      </c>
      <c r="AE886" t="s">
        <v>1025</v>
      </c>
      <c r="AF886" t="s">
        <v>369</v>
      </c>
      <c r="AG886" t="s">
        <v>150</v>
      </c>
      <c r="AH886" t="s">
        <v>241</v>
      </c>
      <c r="AI886" t="s">
        <v>143</v>
      </c>
      <c r="AJ886" t="s">
        <v>71</v>
      </c>
      <c r="AK886" t="s">
        <v>1026</v>
      </c>
      <c r="AL886" t="s">
        <v>171</v>
      </c>
      <c r="AM886" t="s">
        <v>1036</v>
      </c>
      <c r="AN886" t="s">
        <v>720</v>
      </c>
      <c r="AO886" t="s">
        <v>1027</v>
      </c>
      <c r="AP886" t="s">
        <v>522</v>
      </c>
      <c r="AQ886" t="s">
        <v>121</v>
      </c>
      <c r="AR886" t="s">
        <v>1320</v>
      </c>
      <c r="AS886" t="s">
        <v>335</v>
      </c>
      <c r="AT886" t="s">
        <v>343</v>
      </c>
      <c r="AU886" t="s">
        <v>4985</v>
      </c>
      <c r="AV886" t="s">
        <v>140</v>
      </c>
      <c r="AW886" t="s">
        <v>2812</v>
      </c>
      <c r="AX886" t="s">
        <v>4986</v>
      </c>
      <c r="AY886" t="s">
        <v>4987</v>
      </c>
    </row>
    <row r="887" spans="1:51" hidden="1" x14ac:dyDescent="0.3">
      <c r="A887" t="s">
        <v>4988</v>
      </c>
      <c r="B887" t="s">
        <v>4989</v>
      </c>
      <c r="C887" s="1" t="str">
        <f t="shared" si="144"/>
        <v>21:1178</v>
      </c>
      <c r="D887" s="1" t="str">
        <f t="shared" si="145"/>
        <v>21:0246</v>
      </c>
      <c r="E887" t="s">
        <v>4189</v>
      </c>
      <c r="F887" t="s">
        <v>4990</v>
      </c>
      <c r="H887">
        <v>76.072711900000002</v>
      </c>
      <c r="I887">
        <v>-103.3567142</v>
      </c>
      <c r="J887" s="1" t="str">
        <f t="shared" si="146"/>
        <v>NGR bulk stream sediment</v>
      </c>
      <c r="K887" s="1" t="str">
        <f t="shared" si="147"/>
        <v>HMC fraction (Bathurst Is., 1997)</v>
      </c>
      <c r="L887">
        <v>4</v>
      </c>
      <c r="M887" t="s">
        <v>1537</v>
      </c>
      <c r="N887">
        <v>41</v>
      </c>
      <c r="O887">
        <v>1</v>
      </c>
      <c r="P887" t="s">
        <v>4991</v>
      </c>
      <c r="Q887" t="s">
        <v>56</v>
      </c>
      <c r="R887" t="s">
        <v>206</v>
      </c>
      <c r="S887" t="s">
        <v>1025</v>
      </c>
      <c r="T887" t="s">
        <v>56</v>
      </c>
      <c r="U887" t="s">
        <v>89</v>
      </c>
      <c r="V887" t="s">
        <v>342</v>
      </c>
      <c r="W887" t="s">
        <v>4856</v>
      </c>
      <c r="X887" t="s">
        <v>89</v>
      </c>
      <c r="Y887" t="s">
        <v>4992</v>
      </c>
      <c r="Z887" t="s">
        <v>982</v>
      </c>
      <c r="AA887" t="s">
        <v>56</v>
      </c>
      <c r="AB887" t="s">
        <v>369</v>
      </c>
      <c r="AC887" t="s">
        <v>143</v>
      </c>
      <c r="AD887" t="s">
        <v>1048</v>
      </c>
      <c r="AE887" t="s">
        <v>1025</v>
      </c>
      <c r="AF887" t="s">
        <v>369</v>
      </c>
      <c r="AG887" t="s">
        <v>334</v>
      </c>
      <c r="AH887" t="s">
        <v>209</v>
      </c>
      <c r="AI887" t="s">
        <v>311</v>
      </c>
      <c r="AJ887" t="s">
        <v>71</v>
      </c>
      <c r="AK887" t="s">
        <v>1026</v>
      </c>
      <c r="AL887" t="s">
        <v>336</v>
      </c>
      <c r="AM887" t="s">
        <v>1433</v>
      </c>
      <c r="AN887" t="s">
        <v>918</v>
      </c>
      <c r="AO887" t="s">
        <v>1027</v>
      </c>
      <c r="AP887" t="s">
        <v>58</v>
      </c>
      <c r="AQ887" t="s">
        <v>745</v>
      </c>
      <c r="AR887" t="s">
        <v>912</v>
      </c>
      <c r="AS887" t="s">
        <v>564</v>
      </c>
      <c r="AT887" t="s">
        <v>188</v>
      </c>
      <c r="AU887" t="s">
        <v>171</v>
      </c>
      <c r="AV887" t="s">
        <v>105</v>
      </c>
      <c r="AW887" t="s">
        <v>549</v>
      </c>
      <c r="AX887" t="s">
        <v>55</v>
      </c>
      <c r="AY887" t="s">
        <v>4993</v>
      </c>
    </row>
    <row r="888" spans="1:51" hidden="1" x14ac:dyDescent="0.3">
      <c r="A888" t="s">
        <v>4994</v>
      </c>
      <c r="B888" t="s">
        <v>4995</v>
      </c>
      <c r="C888" s="1" t="str">
        <f t="shared" si="144"/>
        <v>21:1178</v>
      </c>
      <c r="D888" s="1" t="str">
        <f t="shared" si="145"/>
        <v>21:0246</v>
      </c>
      <c r="E888" t="s">
        <v>4193</v>
      </c>
      <c r="F888" t="s">
        <v>4996</v>
      </c>
      <c r="H888">
        <v>76.260294400000006</v>
      </c>
      <c r="I888">
        <v>-100.4942887</v>
      </c>
      <c r="J888" s="1" t="str">
        <f t="shared" si="146"/>
        <v>NGR bulk stream sediment</v>
      </c>
      <c r="K888" s="1" t="str">
        <f t="shared" si="147"/>
        <v>HMC fraction (Bathurst Is., 1997)</v>
      </c>
      <c r="L888">
        <v>4</v>
      </c>
      <c r="M888" t="s">
        <v>1543</v>
      </c>
      <c r="N888">
        <v>42</v>
      </c>
      <c r="O888">
        <v>1</v>
      </c>
      <c r="P888" t="s">
        <v>56</v>
      </c>
      <c r="Q888" t="s">
        <v>56</v>
      </c>
      <c r="R888" t="s">
        <v>1175</v>
      </c>
      <c r="S888" t="s">
        <v>522</v>
      </c>
      <c r="T888" t="s">
        <v>56</v>
      </c>
      <c r="U888" t="s">
        <v>89</v>
      </c>
      <c r="V888" t="s">
        <v>97</v>
      </c>
      <c r="W888" t="s">
        <v>1286</v>
      </c>
      <c r="X888" t="s">
        <v>89</v>
      </c>
      <c r="Y888" t="s">
        <v>3426</v>
      </c>
      <c r="Z888" t="s">
        <v>1175</v>
      </c>
      <c r="AA888" t="s">
        <v>56</v>
      </c>
      <c r="AB888" t="s">
        <v>369</v>
      </c>
      <c r="AC888" t="s">
        <v>143</v>
      </c>
      <c r="AD888" t="s">
        <v>4997</v>
      </c>
      <c r="AE888" t="s">
        <v>1025</v>
      </c>
      <c r="AF888" t="s">
        <v>369</v>
      </c>
      <c r="AG888" t="s">
        <v>140</v>
      </c>
      <c r="AH888" t="s">
        <v>204</v>
      </c>
      <c r="AI888" t="s">
        <v>143</v>
      </c>
      <c r="AJ888" t="s">
        <v>71</v>
      </c>
      <c r="AK888" t="s">
        <v>1026</v>
      </c>
      <c r="AL888" t="s">
        <v>63</v>
      </c>
      <c r="AM888" t="s">
        <v>694</v>
      </c>
      <c r="AN888" t="s">
        <v>193</v>
      </c>
      <c r="AO888" t="s">
        <v>1027</v>
      </c>
      <c r="AP888" t="s">
        <v>350</v>
      </c>
      <c r="AQ888" t="s">
        <v>4998</v>
      </c>
      <c r="AR888" t="s">
        <v>4999</v>
      </c>
      <c r="AS888" t="s">
        <v>5000</v>
      </c>
      <c r="AT888" t="s">
        <v>104</v>
      </c>
      <c r="AU888" t="s">
        <v>5001</v>
      </c>
      <c r="AV888" t="s">
        <v>150</v>
      </c>
      <c r="AW888" t="s">
        <v>5002</v>
      </c>
      <c r="AX888" t="s">
        <v>514</v>
      </c>
      <c r="AY888" t="s">
        <v>5003</v>
      </c>
    </row>
    <row r="889" spans="1:51" hidden="1" x14ac:dyDescent="0.3">
      <c r="A889" t="s">
        <v>5004</v>
      </c>
      <c r="B889" t="s">
        <v>5005</v>
      </c>
      <c r="C889" s="1" t="str">
        <f t="shared" si="144"/>
        <v>21:1178</v>
      </c>
      <c r="D889" s="1" t="str">
        <f t="shared" si="145"/>
        <v>21:0246</v>
      </c>
      <c r="E889" t="s">
        <v>4198</v>
      </c>
      <c r="F889" t="s">
        <v>5006</v>
      </c>
      <c r="H889">
        <v>76.624444800000006</v>
      </c>
      <c r="I889">
        <v>-100.3393157</v>
      </c>
      <c r="J889" s="1" t="str">
        <f t="shared" si="146"/>
        <v>NGR bulk stream sediment</v>
      </c>
      <c r="K889" s="1" t="str">
        <f t="shared" si="147"/>
        <v>HMC fraction (Bathurst Is., 1997)</v>
      </c>
      <c r="L889">
        <v>4</v>
      </c>
      <c r="M889" t="s">
        <v>1549</v>
      </c>
      <c r="N889">
        <v>43</v>
      </c>
      <c r="O889">
        <v>1</v>
      </c>
      <c r="P889" t="s">
        <v>56</v>
      </c>
      <c r="Q889" t="s">
        <v>56</v>
      </c>
      <c r="R889" t="s">
        <v>89</v>
      </c>
      <c r="S889" t="s">
        <v>1025</v>
      </c>
      <c r="T889" t="s">
        <v>56</v>
      </c>
      <c r="U889" t="s">
        <v>89</v>
      </c>
      <c r="V889" t="s">
        <v>99</v>
      </c>
      <c r="W889" t="s">
        <v>389</v>
      </c>
      <c r="X889" t="s">
        <v>89</v>
      </c>
      <c r="Y889" t="s">
        <v>1108</v>
      </c>
      <c r="Z889" t="s">
        <v>219</v>
      </c>
      <c r="AA889" t="s">
        <v>56</v>
      </c>
      <c r="AB889" t="s">
        <v>369</v>
      </c>
      <c r="AC889" t="s">
        <v>143</v>
      </c>
      <c r="AD889" t="s">
        <v>1048</v>
      </c>
      <c r="AE889" t="s">
        <v>1025</v>
      </c>
      <c r="AF889" t="s">
        <v>369</v>
      </c>
      <c r="AG889" t="s">
        <v>309</v>
      </c>
      <c r="AH889" t="s">
        <v>694</v>
      </c>
      <c r="AI889" t="s">
        <v>143</v>
      </c>
      <c r="AJ889" t="s">
        <v>71</v>
      </c>
      <c r="AK889" t="s">
        <v>1026</v>
      </c>
      <c r="AL889" t="s">
        <v>171</v>
      </c>
      <c r="AM889" t="s">
        <v>404</v>
      </c>
      <c r="AN889" t="s">
        <v>1068</v>
      </c>
      <c r="AO889" t="s">
        <v>1027</v>
      </c>
      <c r="AP889" t="s">
        <v>1703</v>
      </c>
      <c r="AQ889" t="s">
        <v>5007</v>
      </c>
      <c r="AR889" t="s">
        <v>5008</v>
      </c>
      <c r="AS889" t="s">
        <v>5009</v>
      </c>
      <c r="AT889" t="s">
        <v>340</v>
      </c>
      <c r="AU889" t="s">
        <v>1424</v>
      </c>
      <c r="AV889" t="s">
        <v>80</v>
      </c>
      <c r="AW889" t="s">
        <v>2462</v>
      </c>
      <c r="AX889" t="s">
        <v>5010</v>
      </c>
      <c r="AY889" t="s">
        <v>5011</v>
      </c>
    </row>
    <row r="890" spans="1:51" hidden="1" x14ac:dyDescent="0.3">
      <c r="A890" t="s">
        <v>5012</v>
      </c>
      <c r="B890" t="s">
        <v>5013</v>
      </c>
      <c r="C890" s="1" t="str">
        <f t="shared" si="144"/>
        <v>21:1178</v>
      </c>
      <c r="D890" s="1" t="str">
        <f t="shared" si="145"/>
        <v>21:0246</v>
      </c>
      <c r="E890" t="s">
        <v>4202</v>
      </c>
      <c r="F890" t="s">
        <v>5014</v>
      </c>
      <c r="H890">
        <v>76.581670599999995</v>
      </c>
      <c r="I890">
        <v>-100.56186820000001</v>
      </c>
      <c r="J890" s="1" t="str">
        <f t="shared" si="146"/>
        <v>NGR bulk stream sediment</v>
      </c>
      <c r="K890" s="1" t="str">
        <f t="shared" si="147"/>
        <v>HMC fraction (Bathurst Is., 1997)</v>
      </c>
      <c r="L890">
        <v>4</v>
      </c>
      <c r="M890" t="s">
        <v>1557</v>
      </c>
      <c r="N890">
        <v>44</v>
      </c>
      <c r="O890">
        <v>1</v>
      </c>
      <c r="P890" t="s">
        <v>5015</v>
      </c>
      <c r="Q890" t="s">
        <v>56</v>
      </c>
      <c r="R890" t="s">
        <v>92</v>
      </c>
      <c r="S890" t="s">
        <v>364</v>
      </c>
      <c r="T890" t="s">
        <v>56</v>
      </c>
      <c r="U890" t="s">
        <v>89</v>
      </c>
      <c r="V890" t="s">
        <v>351</v>
      </c>
      <c r="W890" t="s">
        <v>389</v>
      </c>
      <c r="X890" t="s">
        <v>89</v>
      </c>
      <c r="Y890" t="s">
        <v>5016</v>
      </c>
      <c r="Z890" t="s">
        <v>1288</v>
      </c>
      <c r="AA890" t="s">
        <v>56</v>
      </c>
      <c r="AB890" t="s">
        <v>369</v>
      </c>
      <c r="AC890" t="s">
        <v>143</v>
      </c>
      <c r="AD890" t="s">
        <v>1048</v>
      </c>
      <c r="AE890" t="s">
        <v>1025</v>
      </c>
      <c r="AF890" t="s">
        <v>369</v>
      </c>
      <c r="AG890" t="s">
        <v>63</v>
      </c>
      <c r="AH890" t="s">
        <v>607</v>
      </c>
      <c r="AI890" t="s">
        <v>143</v>
      </c>
      <c r="AJ890" t="s">
        <v>71</v>
      </c>
      <c r="AK890" t="s">
        <v>1026</v>
      </c>
      <c r="AL890" t="s">
        <v>91</v>
      </c>
      <c r="AM890" t="s">
        <v>323</v>
      </c>
      <c r="AN890" t="s">
        <v>171</v>
      </c>
      <c r="AO890" t="s">
        <v>1027</v>
      </c>
      <c r="AP890" t="s">
        <v>117</v>
      </c>
      <c r="AQ890" t="s">
        <v>1211</v>
      </c>
      <c r="AR890" t="s">
        <v>1288</v>
      </c>
      <c r="AS890" t="s">
        <v>437</v>
      </c>
      <c r="AT890" t="s">
        <v>325</v>
      </c>
      <c r="AU890" t="s">
        <v>555</v>
      </c>
      <c r="AV890" t="s">
        <v>94</v>
      </c>
      <c r="AW890" t="s">
        <v>5017</v>
      </c>
      <c r="AX890" t="s">
        <v>282</v>
      </c>
      <c r="AY890" t="s">
        <v>5018</v>
      </c>
    </row>
    <row r="891" spans="1:51" hidden="1" x14ac:dyDescent="0.3">
      <c r="A891" t="s">
        <v>5019</v>
      </c>
      <c r="B891" t="s">
        <v>5020</v>
      </c>
      <c r="C891" s="1" t="str">
        <f t="shared" si="144"/>
        <v>21:1178</v>
      </c>
      <c r="D891" s="1" t="str">
        <f t="shared" si="145"/>
        <v>21:0246</v>
      </c>
      <c r="E891" t="s">
        <v>4207</v>
      </c>
      <c r="F891" t="s">
        <v>5021</v>
      </c>
      <c r="H891">
        <v>76.518758500000004</v>
      </c>
      <c r="I891">
        <v>-100.6683049</v>
      </c>
      <c r="J891" s="1" t="str">
        <f t="shared" si="146"/>
        <v>NGR bulk stream sediment</v>
      </c>
      <c r="K891" s="1" t="str">
        <f t="shared" si="147"/>
        <v>HMC fraction (Bathurst Is., 1997)</v>
      </c>
      <c r="L891">
        <v>4</v>
      </c>
      <c r="M891" t="s">
        <v>2184</v>
      </c>
      <c r="N891">
        <v>45</v>
      </c>
      <c r="O891">
        <v>1</v>
      </c>
      <c r="P891" t="s">
        <v>56</v>
      </c>
      <c r="Q891" t="s">
        <v>56</v>
      </c>
      <c r="R891" t="s">
        <v>507</v>
      </c>
      <c r="S891" t="s">
        <v>1174</v>
      </c>
      <c r="T891" t="s">
        <v>56</v>
      </c>
      <c r="U891" t="s">
        <v>89</v>
      </c>
      <c r="V891" t="s">
        <v>166</v>
      </c>
      <c r="W891" t="s">
        <v>982</v>
      </c>
      <c r="X891" t="s">
        <v>89</v>
      </c>
      <c r="Y891" t="s">
        <v>5022</v>
      </c>
      <c r="Z891" t="s">
        <v>1159</v>
      </c>
      <c r="AA891" t="s">
        <v>56</v>
      </c>
      <c r="AB891" t="s">
        <v>369</v>
      </c>
      <c r="AC891" t="s">
        <v>143</v>
      </c>
      <c r="AD891" t="s">
        <v>1048</v>
      </c>
      <c r="AE891" t="s">
        <v>1025</v>
      </c>
      <c r="AF891" t="s">
        <v>369</v>
      </c>
      <c r="AG891" t="s">
        <v>423</v>
      </c>
      <c r="AH891" t="s">
        <v>204</v>
      </c>
      <c r="AI891" t="s">
        <v>143</v>
      </c>
      <c r="AJ891" t="s">
        <v>71</v>
      </c>
      <c r="AK891" t="s">
        <v>1026</v>
      </c>
      <c r="AL891" t="s">
        <v>91</v>
      </c>
      <c r="AM891" t="s">
        <v>61</v>
      </c>
      <c r="AN891" t="s">
        <v>171</v>
      </c>
      <c r="AO891" t="s">
        <v>1027</v>
      </c>
      <c r="AP891" t="s">
        <v>1327</v>
      </c>
      <c r="AQ891" t="s">
        <v>685</v>
      </c>
      <c r="AR891" t="s">
        <v>1139</v>
      </c>
      <c r="AS891" t="s">
        <v>1109</v>
      </c>
      <c r="AT891" t="s">
        <v>311</v>
      </c>
      <c r="AU891" t="s">
        <v>444</v>
      </c>
      <c r="AV891" t="s">
        <v>94</v>
      </c>
      <c r="AW891" t="s">
        <v>5023</v>
      </c>
      <c r="AX891" t="s">
        <v>146</v>
      </c>
      <c r="AY891" t="s">
        <v>5024</v>
      </c>
    </row>
    <row r="892" spans="1:51" hidden="1" x14ac:dyDescent="0.3">
      <c r="A892" t="s">
        <v>5025</v>
      </c>
      <c r="B892" t="s">
        <v>5026</v>
      </c>
      <c r="C892" s="1" t="str">
        <f t="shared" si="144"/>
        <v>21:1178</v>
      </c>
      <c r="D892" s="1" t="str">
        <f t="shared" si="145"/>
        <v>21:0246</v>
      </c>
      <c r="E892" t="s">
        <v>4212</v>
      </c>
      <c r="F892" t="s">
        <v>5027</v>
      </c>
      <c r="H892">
        <v>76.400533600000003</v>
      </c>
      <c r="I892">
        <v>-101.3111348</v>
      </c>
      <c r="J892" s="1" t="str">
        <f t="shared" si="146"/>
        <v>NGR bulk stream sediment</v>
      </c>
      <c r="K892" s="1" t="str">
        <f t="shared" si="147"/>
        <v>HMC fraction (Bathurst Is., 1997)</v>
      </c>
      <c r="L892">
        <v>4</v>
      </c>
      <c r="M892" t="s">
        <v>4874</v>
      </c>
      <c r="N892">
        <v>46</v>
      </c>
      <c r="O892">
        <v>1</v>
      </c>
      <c r="P892" t="s">
        <v>5028</v>
      </c>
      <c r="Q892" t="s">
        <v>56</v>
      </c>
      <c r="R892" t="s">
        <v>206</v>
      </c>
      <c r="S892" t="s">
        <v>5029</v>
      </c>
      <c r="T892" t="s">
        <v>56</v>
      </c>
      <c r="U892" t="s">
        <v>89</v>
      </c>
      <c r="V892" t="s">
        <v>140</v>
      </c>
      <c r="W892" t="s">
        <v>657</v>
      </c>
      <c r="X892" t="s">
        <v>89</v>
      </c>
      <c r="Y892" t="s">
        <v>1052</v>
      </c>
      <c r="Z892" t="s">
        <v>1332</v>
      </c>
      <c r="AA892" t="s">
        <v>56</v>
      </c>
      <c r="AB892" t="s">
        <v>369</v>
      </c>
      <c r="AC892" t="s">
        <v>143</v>
      </c>
      <c r="AD892" t="s">
        <v>1048</v>
      </c>
      <c r="AE892" t="s">
        <v>1025</v>
      </c>
      <c r="AF892" t="s">
        <v>369</v>
      </c>
      <c r="AG892" t="s">
        <v>300</v>
      </c>
      <c r="AH892" t="s">
        <v>343</v>
      </c>
      <c r="AI892" t="s">
        <v>143</v>
      </c>
      <c r="AJ892" t="s">
        <v>71</v>
      </c>
      <c r="AK892" t="s">
        <v>1026</v>
      </c>
      <c r="AL892" t="s">
        <v>274</v>
      </c>
      <c r="AM892" t="s">
        <v>1321</v>
      </c>
      <c r="AN892" t="s">
        <v>458</v>
      </c>
      <c r="AO892" t="s">
        <v>1027</v>
      </c>
      <c r="AP892" t="s">
        <v>613</v>
      </c>
      <c r="AQ892" t="s">
        <v>912</v>
      </c>
      <c r="AR892" t="s">
        <v>657</v>
      </c>
      <c r="AS892" t="s">
        <v>917</v>
      </c>
      <c r="AT892" t="s">
        <v>1184</v>
      </c>
      <c r="AU892" t="s">
        <v>5030</v>
      </c>
      <c r="AV892" t="s">
        <v>607</v>
      </c>
      <c r="AW892" t="s">
        <v>5031</v>
      </c>
      <c r="AX892" t="s">
        <v>5032</v>
      </c>
      <c r="AY892" t="s">
        <v>5033</v>
      </c>
    </row>
    <row r="893" spans="1:51" hidden="1" x14ac:dyDescent="0.3">
      <c r="A893" t="s">
        <v>5034</v>
      </c>
      <c r="B893" t="s">
        <v>5035</v>
      </c>
      <c r="C893" s="1" t="str">
        <f t="shared" si="144"/>
        <v>21:1178</v>
      </c>
      <c r="D893" s="1" t="str">
        <f t="shared" si="145"/>
        <v>21:0246</v>
      </c>
      <c r="E893" t="s">
        <v>4217</v>
      </c>
      <c r="F893" t="s">
        <v>5036</v>
      </c>
      <c r="H893">
        <v>76.137587199999999</v>
      </c>
      <c r="I893">
        <v>-101.74252199999999</v>
      </c>
      <c r="J893" s="1" t="str">
        <f t="shared" si="146"/>
        <v>NGR bulk stream sediment</v>
      </c>
      <c r="K893" s="1" t="str">
        <f t="shared" si="147"/>
        <v>HMC fraction (Bathurst Is., 1997)</v>
      </c>
      <c r="L893">
        <v>4</v>
      </c>
      <c r="M893" t="s">
        <v>4882</v>
      </c>
      <c r="N893">
        <v>47</v>
      </c>
      <c r="O893">
        <v>1</v>
      </c>
      <c r="P893" t="s">
        <v>56</v>
      </c>
      <c r="Q893" t="s">
        <v>56</v>
      </c>
      <c r="R893" t="s">
        <v>244</v>
      </c>
      <c r="S893" t="s">
        <v>1025</v>
      </c>
      <c r="T893" t="s">
        <v>56</v>
      </c>
      <c r="U893" t="s">
        <v>89</v>
      </c>
      <c r="V893" t="s">
        <v>323</v>
      </c>
      <c r="W893" t="s">
        <v>537</v>
      </c>
      <c r="X893" t="s">
        <v>89</v>
      </c>
      <c r="Y893" t="s">
        <v>2663</v>
      </c>
      <c r="Z893" t="s">
        <v>184</v>
      </c>
      <c r="AA893" t="s">
        <v>56</v>
      </c>
      <c r="AB893" t="s">
        <v>369</v>
      </c>
      <c r="AC893" t="s">
        <v>143</v>
      </c>
      <c r="AD893" t="s">
        <v>1048</v>
      </c>
      <c r="AE893" t="s">
        <v>1025</v>
      </c>
      <c r="AF893" t="s">
        <v>369</v>
      </c>
      <c r="AG893" t="s">
        <v>242</v>
      </c>
      <c r="AH893" t="s">
        <v>720</v>
      </c>
      <c r="AI893" t="s">
        <v>143</v>
      </c>
      <c r="AJ893" t="s">
        <v>71</v>
      </c>
      <c r="AK893" t="s">
        <v>1026</v>
      </c>
      <c r="AL893" t="s">
        <v>150</v>
      </c>
      <c r="AM893" t="s">
        <v>934</v>
      </c>
      <c r="AN893" t="s">
        <v>312</v>
      </c>
      <c r="AO893" t="s">
        <v>1027</v>
      </c>
      <c r="AP893" t="s">
        <v>637</v>
      </c>
      <c r="AQ893" t="s">
        <v>1175</v>
      </c>
      <c r="AR893" t="s">
        <v>1294</v>
      </c>
      <c r="AS893" t="s">
        <v>404</v>
      </c>
      <c r="AT893" t="s">
        <v>79</v>
      </c>
      <c r="AU893" t="s">
        <v>1095</v>
      </c>
      <c r="AV893" t="s">
        <v>254</v>
      </c>
      <c r="AW893" t="s">
        <v>5037</v>
      </c>
      <c r="AX893" t="s">
        <v>1151</v>
      </c>
      <c r="AY893" t="s">
        <v>5038</v>
      </c>
    </row>
    <row r="894" spans="1:51" hidden="1" x14ac:dyDescent="0.3">
      <c r="A894" t="s">
        <v>5039</v>
      </c>
      <c r="B894" t="s">
        <v>5040</v>
      </c>
      <c r="C894" s="1" t="str">
        <f t="shared" si="144"/>
        <v>21:1178</v>
      </c>
      <c r="D894" s="1" t="str">
        <f t="shared" si="145"/>
        <v>21:0246</v>
      </c>
      <c r="E894" t="s">
        <v>4223</v>
      </c>
      <c r="F894" t="s">
        <v>5041</v>
      </c>
      <c r="H894">
        <v>76.206983199999996</v>
      </c>
      <c r="I894">
        <v>-101.4732719</v>
      </c>
      <c r="J894" s="1" t="str">
        <f t="shared" si="146"/>
        <v>NGR bulk stream sediment</v>
      </c>
      <c r="K894" s="1" t="str">
        <f t="shared" si="147"/>
        <v>HMC fraction (Bathurst Is., 1997)</v>
      </c>
      <c r="L894">
        <v>4</v>
      </c>
      <c r="M894" t="s">
        <v>4889</v>
      </c>
      <c r="N894">
        <v>48</v>
      </c>
      <c r="O894">
        <v>1</v>
      </c>
      <c r="P894" t="s">
        <v>56</v>
      </c>
      <c r="Q894" t="s">
        <v>56</v>
      </c>
      <c r="R894" t="s">
        <v>193</v>
      </c>
      <c r="S894" t="s">
        <v>1012</v>
      </c>
      <c r="T894" t="s">
        <v>56</v>
      </c>
      <c r="U894" t="s">
        <v>89</v>
      </c>
      <c r="V894" t="s">
        <v>298</v>
      </c>
      <c r="W894" t="s">
        <v>1404</v>
      </c>
      <c r="X894" t="s">
        <v>89</v>
      </c>
      <c r="Y894" t="s">
        <v>5042</v>
      </c>
      <c r="Z894" t="s">
        <v>1012</v>
      </c>
      <c r="AA894" t="s">
        <v>56</v>
      </c>
      <c r="AB894" t="s">
        <v>369</v>
      </c>
      <c r="AC894" t="s">
        <v>143</v>
      </c>
      <c r="AD894" t="s">
        <v>5043</v>
      </c>
      <c r="AE894" t="s">
        <v>1025</v>
      </c>
      <c r="AF894" t="s">
        <v>369</v>
      </c>
      <c r="AG894" t="s">
        <v>381</v>
      </c>
      <c r="AH894" t="s">
        <v>412</v>
      </c>
      <c r="AI894" t="s">
        <v>143</v>
      </c>
      <c r="AJ894" t="s">
        <v>71</v>
      </c>
      <c r="AK894" t="s">
        <v>1026</v>
      </c>
      <c r="AL894" t="s">
        <v>57</v>
      </c>
      <c r="AM894" t="s">
        <v>1532</v>
      </c>
      <c r="AN894" t="s">
        <v>188</v>
      </c>
      <c r="AO894" t="s">
        <v>1027</v>
      </c>
      <c r="AP894" t="s">
        <v>1294</v>
      </c>
      <c r="AQ894" t="s">
        <v>1233</v>
      </c>
      <c r="AR894" t="s">
        <v>547</v>
      </c>
      <c r="AS894" t="s">
        <v>161</v>
      </c>
      <c r="AT894" t="s">
        <v>224</v>
      </c>
      <c r="AU894" t="s">
        <v>4864</v>
      </c>
      <c r="AV894" t="s">
        <v>163</v>
      </c>
      <c r="AW894" t="s">
        <v>3856</v>
      </c>
      <c r="AX894" t="s">
        <v>5044</v>
      </c>
      <c r="AY894" t="s">
        <v>5045</v>
      </c>
    </row>
    <row r="895" spans="1:51" hidden="1" x14ac:dyDescent="0.3">
      <c r="A895" t="s">
        <v>5046</v>
      </c>
      <c r="B895" t="s">
        <v>5047</v>
      </c>
      <c r="C895" s="1" t="str">
        <f t="shared" si="144"/>
        <v>21:1178</v>
      </c>
      <c r="D895" s="1" t="str">
        <f t="shared" si="145"/>
        <v>21:0246</v>
      </c>
      <c r="E895" t="s">
        <v>4229</v>
      </c>
      <c r="F895" t="s">
        <v>5048</v>
      </c>
      <c r="H895">
        <v>76.2359139</v>
      </c>
      <c r="I895">
        <v>-101.14359159999999</v>
      </c>
      <c r="J895" s="1" t="str">
        <f t="shared" si="146"/>
        <v>NGR bulk stream sediment</v>
      </c>
      <c r="K895" s="1" t="str">
        <f t="shared" si="147"/>
        <v>HMC fraction (Bathurst Is., 1997)</v>
      </c>
      <c r="L895">
        <v>4</v>
      </c>
      <c r="M895" t="s">
        <v>5049</v>
      </c>
      <c r="N895">
        <v>49</v>
      </c>
      <c r="O895">
        <v>1</v>
      </c>
      <c r="P895" t="s">
        <v>5050</v>
      </c>
      <c r="Q895" t="s">
        <v>56</v>
      </c>
      <c r="R895" t="s">
        <v>337</v>
      </c>
      <c r="S895" t="s">
        <v>1025</v>
      </c>
      <c r="T895" t="s">
        <v>56</v>
      </c>
      <c r="U895" t="s">
        <v>89</v>
      </c>
      <c r="V895" t="s">
        <v>229</v>
      </c>
      <c r="W895" t="s">
        <v>5051</v>
      </c>
      <c r="X895" t="s">
        <v>89</v>
      </c>
      <c r="Y895" t="s">
        <v>5052</v>
      </c>
      <c r="Z895" t="s">
        <v>917</v>
      </c>
      <c r="AA895" t="s">
        <v>56</v>
      </c>
      <c r="AB895" t="s">
        <v>369</v>
      </c>
      <c r="AC895" t="s">
        <v>143</v>
      </c>
      <c r="AD895" t="s">
        <v>1048</v>
      </c>
      <c r="AE895" t="s">
        <v>1025</v>
      </c>
      <c r="AF895" t="s">
        <v>369</v>
      </c>
      <c r="AG895" t="s">
        <v>168</v>
      </c>
      <c r="AH895" t="s">
        <v>351</v>
      </c>
      <c r="AI895" t="s">
        <v>143</v>
      </c>
      <c r="AJ895" t="s">
        <v>71</v>
      </c>
      <c r="AK895" t="s">
        <v>1026</v>
      </c>
      <c r="AL895" t="s">
        <v>99</v>
      </c>
      <c r="AM895" t="s">
        <v>650</v>
      </c>
      <c r="AN895" t="s">
        <v>97</v>
      </c>
      <c r="AO895" t="s">
        <v>1027</v>
      </c>
      <c r="AP895" t="s">
        <v>1168</v>
      </c>
      <c r="AQ895" t="s">
        <v>1210</v>
      </c>
      <c r="AR895" t="s">
        <v>184</v>
      </c>
      <c r="AS895" t="s">
        <v>727</v>
      </c>
      <c r="AT895" t="s">
        <v>505</v>
      </c>
      <c r="AU895" t="s">
        <v>4964</v>
      </c>
      <c r="AV895" t="s">
        <v>69</v>
      </c>
      <c r="AW895" t="s">
        <v>5053</v>
      </c>
      <c r="AX895" t="s">
        <v>5054</v>
      </c>
      <c r="AY895" t="s">
        <v>5055</v>
      </c>
    </row>
    <row r="896" spans="1:51" hidden="1" x14ac:dyDescent="0.3">
      <c r="A896" t="s">
        <v>5056</v>
      </c>
      <c r="B896" t="s">
        <v>5057</v>
      </c>
      <c r="C896" s="1" t="str">
        <f t="shared" si="144"/>
        <v>21:1178</v>
      </c>
      <c r="D896" s="1" t="str">
        <f t="shared" si="145"/>
        <v>21:0246</v>
      </c>
      <c r="E896" t="s">
        <v>4237</v>
      </c>
      <c r="F896" t="s">
        <v>5058</v>
      </c>
      <c r="H896">
        <v>76.176099100000002</v>
      </c>
      <c r="I896">
        <v>-104.3585612</v>
      </c>
      <c r="J896" s="1" t="str">
        <f t="shared" si="146"/>
        <v>NGR bulk stream sediment</v>
      </c>
      <c r="K896" s="1" t="str">
        <f t="shared" si="147"/>
        <v>HMC fraction (Bathurst Is., 1997)</v>
      </c>
      <c r="L896">
        <v>5</v>
      </c>
      <c r="M896" t="s">
        <v>1441</v>
      </c>
      <c r="N896">
        <v>50</v>
      </c>
      <c r="O896">
        <v>1</v>
      </c>
      <c r="P896" t="s">
        <v>79</v>
      </c>
      <c r="Q896" t="s">
        <v>56</v>
      </c>
      <c r="R896" t="s">
        <v>92</v>
      </c>
      <c r="S896" t="s">
        <v>1025</v>
      </c>
      <c r="T896" t="s">
        <v>56</v>
      </c>
      <c r="U896" t="s">
        <v>89</v>
      </c>
      <c r="V896" t="s">
        <v>351</v>
      </c>
      <c r="W896" t="s">
        <v>988</v>
      </c>
      <c r="X896" t="s">
        <v>89</v>
      </c>
      <c r="Y896" t="s">
        <v>5059</v>
      </c>
      <c r="Z896" t="s">
        <v>2656</v>
      </c>
      <c r="AA896" t="s">
        <v>56</v>
      </c>
      <c r="AB896" t="s">
        <v>369</v>
      </c>
      <c r="AC896" t="s">
        <v>143</v>
      </c>
      <c r="AD896" t="s">
        <v>1048</v>
      </c>
      <c r="AE896" t="s">
        <v>1025</v>
      </c>
      <c r="AF896" t="s">
        <v>369</v>
      </c>
      <c r="AG896" t="s">
        <v>254</v>
      </c>
      <c r="AH896" t="s">
        <v>208</v>
      </c>
      <c r="AI896" t="s">
        <v>143</v>
      </c>
      <c r="AJ896" t="s">
        <v>71</v>
      </c>
      <c r="AK896" t="s">
        <v>1026</v>
      </c>
      <c r="AL896" t="s">
        <v>190</v>
      </c>
      <c r="AM896" t="s">
        <v>1149</v>
      </c>
      <c r="AN896" t="s">
        <v>92</v>
      </c>
      <c r="AO896" t="s">
        <v>1027</v>
      </c>
      <c r="AP896" t="s">
        <v>1064</v>
      </c>
      <c r="AQ896" t="s">
        <v>343</v>
      </c>
      <c r="AR896" t="s">
        <v>2656</v>
      </c>
      <c r="AS896" t="s">
        <v>1067</v>
      </c>
      <c r="AT896" t="s">
        <v>188</v>
      </c>
      <c r="AU896" t="s">
        <v>5060</v>
      </c>
      <c r="AV896" t="s">
        <v>336</v>
      </c>
      <c r="AW896" t="s">
        <v>4252</v>
      </c>
      <c r="AX896" t="s">
        <v>1158</v>
      </c>
      <c r="AY896" t="s">
        <v>5061</v>
      </c>
    </row>
    <row r="897" spans="1:51" hidden="1" x14ac:dyDescent="0.3">
      <c r="A897" t="s">
        <v>5062</v>
      </c>
      <c r="B897" t="s">
        <v>5063</v>
      </c>
      <c r="C897" s="1" t="str">
        <f t="shared" si="144"/>
        <v>21:1178</v>
      </c>
      <c r="D897" s="1" t="str">
        <f t="shared" si="145"/>
        <v>21:0246</v>
      </c>
      <c r="E897" t="s">
        <v>4243</v>
      </c>
      <c r="F897" t="s">
        <v>5064</v>
      </c>
      <c r="H897">
        <v>76.204293000000007</v>
      </c>
      <c r="I897">
        <v>-104.276443</v>
      </c>
      <c r="J897" s="1" t="str">
        <f t="shared" si="146"/>
        <v>NGR bulk stream sediment</v>
      </c>
      <c r="K897" s="1" t="str">
        <f t="shared" si="147"/>
        <v>HMC fraction (Bathurst Is., 1997)</v>
      </c>
      <c r="L897">
        <v>5</v>
      </c>
      <c r="M897" t="s">
        <v>1454</v>
      </c>
      <c r="N897">
        <v>51</v>
      </c>
      <c r="O897">
        <v>1</v>
      </c>
      <c r="P897" t="s">
        <v>56</v>
      </c>
      <c r="Q897" t="s">
        <v>56</v>
      </c>
      <c r="R897" t="s">
        <v>241</v>
      </c>
      <c r="S897" t="s">
        <v>1025</v>
      </c>
      <c r="T897" t="s">
        <v>56</v>
      </c>
      <c r="U897" t="s">
        <v>89</v>
      </c>
      <c r="V897" t="s">
        <v>289</v>
      </c>
      <c r="W897" t="s">
        <v>4875</v>
      </c>
      <c r="X897" t="s">
        <v>89</v>
      </c>
      <c r="Y897" t="s">
        <v>5044</v>
      </c>
      <c r="Z897" t="s">
        <v>912</v>
      </c>
      <c r="AA897" t="s">
        <v>56</v>
      </c>
      <c r="AB897" t="s">
        <v>369</v>
      </c>
      <c r="AC897" t="s">
        <v>143</v>
      </c>
      <c r="AD897" t="s">
        <v>1048</v>
      </c>
      <c r="AE897" t="s">
        <v>1025</v>
      </c>
      <c r="AF897" t="s">
        <v>369</v>
      </c>
      <c r="AG897" t="s">
        <v>467</v>
      </c>
      <c r="AH897" t="s">
        <v>720</v>
      </c>
      <c r="AI897" t="s">
        <v>143</v>
      </c>
      <c r="AJ897" t="s">
        <v>71</v>
      </c>
      <c r="AK897" t="s">
        <v>1026</v>
      </c>
      <c r="AL897" t="s">
        <v>57</v>
      </c>
      <c r="AM897" t="s">
        <v>1327</v>
      </c>
      <c r="AN897" t="s">
        <v>206</v>
      </c>
      <c r="AO897" t="s">
        <v>1027</v>
      </c>
      <c r="AP897" t="s">
        <v>184</v>
      </c>
      <c r="AQ897" t="s">
        <v>5065</v>
      </c>
      <c r="AR897" t="s">
        <v>5066</v>
      </c>
      <c r="AS897" t="s">
        <v>5067</v>
      </c>
      <c r="AT897" t="s">
        <v>188</v>
      </c>
      <c r="AU897" t="s">
        <v>5068</v>
      </c>
      <c r="AV897" t="s">
        <v>160</v>
      </c>
      <c r="AW897" t="s">
        <v>2692</v>
      </c>
      <c r="AX897" t="s">
        <v>5069</v>
      </c>
      <c r="AY897" t="s">
        <v>60</v>
      </c>
    </row>
    <row r="898" spans="1:51" hidden="1" x14ac:dyDescent="0.3">
      <c r="A898" t="s">
        <v>5070</v>
      </c>
      <c r="B898" t="s">
        <v>5071</v>
      </c>
      <c r="C898" s="1" t="str">
        <f t="shared" si="144"/>
        <v>21:1178</v>
      </c>
      <c r="D898" s="1" t="str">
        <f t="shared" si="145"/>
        <v>21:0246</v>
      </c>
      <c r="E898" t="s">
        <v>4249</v>
      </c>
      <c r="F898" t="s">
        <v>5072</v>
      </c>
      <c r="H898">
        <v>76.215453299999993</v>
      </c>
      <c r="I898">
        <v>-104.0116125</v>
      </c>
      <c r="J898" s="1" t="str">
        <f t="shared" si="146"/>
        <v>NGR bulk stream sediment</v>
      </c>
      <c r="K898" s="1" t="str">
        <f t="shared" si="147"/>
        <v>HMC fraction (Bathurst Is., 1997)</v>
      </c>
      <c r="L898">
        <v>5</v>
      </c>
      <c r="M898" t="s">
        <v>1460</v>
      </c>
      <c r="N898">
        <v>52</v>
      </c>
      <c r="O898">
        <v>1</v>
      </c>
      <c r="P898" t="s">
        <v>56</v>
      </c>
      <c r="Q898" t="s">
        <v>56</v>
      </c>
      <c r="R898" t="s">
        <v>188</v>
      </c>
      <c r="S898" t="s">
        <v>1025</v>
      </c>
      <c r="T898" t="s">
        <v>56</v>
      </c>
      <c r="U898" t="s">
        <v>89</v>
      </c>
      <c r="V898" t="s">
        <v>524</v>
      </c>
      <c r="W898" t="s">
        <v>283</v>
      </c>
      <c r="X898" t="s">
        <v>89</v>
      </c>
      <c r="Y898" t="s">
        <v>288</v>
      </c>
      <c r="Z898" t="s">
        <v>556</v>
      </c>
      <c r="AA898" t="s">
        <v>56</v>
      </c>
      <c r="AB898" t="s">
        <v>369</v>
      </c>
      <c r="AC898" t="s">
        <v>143</v>
      </c>
      <c r="AD898" t="s">
        <v>1048</v>
      </c>
      <c r="AE898" t="s">
        <v>1025</v>
      </c>
      <c r="AF898" t="s">
        <v>369</v>
      </c>
      <c r="AG898" t="s">
        <v>99</v>
      </c>
      <c r="AH898" t="s">
        <v>399</v>
      </c>
      <c r="AI898" t="s">
        <v>143</v>
      </c>
      <c r="AJ898" t="s">
        <v>71</v>
      </c>
      <c r="AK898" t="s">
        <v>1026</v>
      </c>
      <c r="AL898" t="s">
        <v>150</v>
      </c>
      <c r="AM898" t="s">
        <v>1184</v>
      </c>
      <c r="AN898" t="s">
        <v>192</v>
      </c>
      <c r="AO898" t="s">
        <v>1027</v>
      </c>
      <c r="AP898" t="s">
        <v>982</v>
      </c>
      <c r="AQ898" t="s">
        <v>5073</v>
      </c>
      <c r="AR898" t="s">
        <v>5074</v>
      </c>
      <c r="AS898" t="s">
        <v>5075</v>
      </c>
      <c r="AT898" t="s">
        <v>79</v>
      </c>
      <c r="AU898" t="s">
        <v>1070</v>
      </c>
      <c r="AV898" t="s">
        <v>89</v>
      </c>
      <c r="AW898" t="s">
        <v>5076</v>
      </c>
      <c r="AX898" t="s">
        <v>5077</v>
      </c>
      <c r="AY898" t="s">
        <v>5078</v>
      </c>
    </row>
    <row r="899" spans="1:51" hidden="1" x14ac:dyDescent="0.3">
      <c r="A899" t="s">
        <v>5079</v>
      </c>
      <c r="B899" t="s">
        <v>5080</v>
      </c>
      <c r="C899" s="1" t="str">
        <f t="shared" si="144"/>
        <v>21:1178</v>
      </c>
      <c r="D899" s="1" t="str">
        <f t="shared" si="145"/>
        <v>21:0246</v>
      </c>
      <c r="E899" t="s">
        <v>4256</v>
      </c>
      <c r="F899" t="s">
        <v>5081</v>
      </c>
      <c r="H899">
        <v>76.088675199999997</v>
      </c>
      <c r="I899">
        <v>-104.2302366</v>
      </c>
      <c r="J899" s="1" t="str">
        <f t="shared" si="146"/>
        <v>NGR bulk stream sediment</v>
      </c>
      <c r="K899" s="1" t="str">
        <f t="shared" si="147"/>
        <v>HMC fraction (Bathurst Is., 1997)</v>
      </c>
      <c r="L899">
        <v>5</v>
      </c>
      <c r="M899" t="s">
        <v>1466</v>
      </c>
      <c r="N899">
        <v>53</v>
      </c>
      <c r="O899">
        <v>1</v>
      </c>
      <c r="P899" t="s">
        <v>524</v>
      </c>
      <c r="Q899" t="s">
        <v>56</v>
      </c>
      <c r="R899" t="s">
        <v>1068</v>
      </c>
      <c r="S899" t="s">
        <v>1025</v>
      </c>
      <c r="T899" t="s">
        <v>56</v>
      </c>
      <c r="U899" t="s">
        <v>89</v>
      </c>
      <c r="V899" t="s">
        <v>370</v>
      </c>
      <c r="W899" t="s">
        <v>1383</v>
      </c>
      <c r="X899" t="s">
        <v>89</v>
      </c>
      <c r="Y899" t="s">
        <v>5082</v>
      </c>
      <c r="Z899" t="s">
        <v>1294</v>
      </c>
      <c r="AA899" t="s">
        <v>56</v>
      </c>
      <c r="AB899" t="s">
        <v>369</v>
      </c>
      <c r="AC899" t="s">
        <v>143</v>
      </c>
      <c r="AD899" t="s">
        <v>1048</v>
      </c>
      <c r="AE899" t="s">
        <v>1025</v>
      </c>
      <c r="AF899" t="s">
        <v>369</v>
      </c>
      <c r="AG899" t="s">
        <v>150</v>
      </c>
      <c r="AH899" t="s">
        <v>114</v>
      </c>
      <c r="AI899" t="s">
        <v>143</v>
      </c>
      <c r="AJ899" t="s">
        <v>71</v>
      </c>
      <c r="AK899" t="s">
        <v>1026</v>
      </c>
      <c r="AL899" t="s">
        <v>76</v>
      </c>
      <c r="AM899" t="s">
        <v>1448</v>
      </c>
      <c r="AN899" t="s">
        <v>78</v>
      </c>
      <c r="AO899" t="s">
        <v>114</v>
      </c>
      <c r="AP899" t="s">
        <v>556</v>
      </c>
      <c r="AQ899" t="s">
        <v>622</v>
      </c>
      <c r="AR899" t="s">
        <v>3895</v>
      </c>
      <c r="AS899" t="s">
        <v>1124</v>
      </c>
      <c r="AT899" t="s">
        <v>720</v>
      </c>
      <c r="AU899" t="s">
        <v>5083</v>
      </c>
      <c r="AV899" t="s">
        <v>75</v>
      </c>
      <c r="AW899" t="s">
        <v>1237</v>
      </c>
      <c r="AX899" t="s">
        <v>826</v>
      </c>
      <c r="AY899" t="s">
        <v>5084</v>
      </c>
    </row>
    <row r="900" spans="1:51" hidden="1" x14ac:dyDescent="0.3">
      <c r="A900" t="s">
        <v>5085</v>
      </c>
      <c r="B900" t="s">
        <v>5086</v>
      </c>
      <c r="C900" s="1" t="str">
        <f t="shared" si="144"/>
        <v>21:1178</v>
      </c>
      <c r="D900" s="1" t="str">
        <f>HYPERLINK("http://geochem.nrcan.gc.ca/cdogs/content/svy/svy_e.htm", "")</f>
        <v/>
      </c>
      <c r="J900" s="1" t="str">
        <f>HYPERLINK("http://geochem.nrcan.gc.ca/cdogs/content/kwd/kwd020000_e.htm", "Null")</f>
        <v>Null</v>
      </c>
      <c r="K900" t="s">
        <v>1530</v>
      </c>
      <c r="O900">
        <v>0</v>
      </c>
      <c r="P900" t="s">
        <v>323</v>
      </c>
      <c r="Q900" t="s">
        <v>56</v>
      </c>
      <c r="R900" t="s">
        <v>447</v>
      </c>
      <c r="S900" t="s">
        <v>3190</v>
      </c>
      <c r="T900" t="s">
        <v>56</v>
      </c>
      <c r="U900" t="s">
        <v>89</v>
      </c>
      <c r="V900" t="s">
        <v>351</v>
      </c>
      <c r="W900" t="s">
        <v>58</v>
      </c>
      <c r="X900" t="s">
        <v>89</v>
      </c>
      <c r="Y900" t="s">
        <v>5087</v>
      </c>
      <c r="Z900" t="s">
        <v>1253</v>
      </c>
      <c r="AA900" t="s">
        <v>56</v>
      </c>
      <c r="AB900" t="s">
        <v>369</v>
      </c>
      <c r="AC900" t="s">
        <v>143</v>
      </c>
      <c r="AD900" t="s">
        <v>1048</v>
      </c>
      <c r="AE900" t="s">
        <v>1025</v>
      </c>
      <c r="AF900" t="s">
        <v>369</v>
      </c>
      <c r="AG900" t="s">
        <v>299</v>
      </c>
      <c r="AH900" t="s">
        <v>170</v>
      </c>
      <c r="AI900" t="s">
        <v>382</v>
      </c>
      <c r="AJ900" t="s">
        <v>71</v>
      </c>
      <c r="AK900" t="s">
        <v>1026</v>
      </c>
      <c r="AL900" t="s">
        <v>254</v>
      </c>
      <c r="AM900" t="s">
        <v>172</v>
      </c>
      <c r="AN900" t="s">
        <v>391</v>
      </c>
      <c r="AO900" t="s">
        <v>1027</v>
      </c>
      <c r="AP900" t="s">
        <v>5088</v>
      </c>
      <c r="AQ900" t="s">
        <v>323</v>
      </c>
      <c r="AR900" t="s">
        <v>1184</v>
      </c>
      <c r="AS900" t="s">
        <v>223</v>
      </c>
      <c r="AT900" t="s">
        <v>75</v>
      </c>
      <c r="AU900" t="s">
        <v>299</v>
      </c>
      <c r="AV900" t="s">
        <v>76</v>
      </c>
      <c r="AW900" t="s">
        <v>80</v>
      </c>
      <c r="AX900" t="s">
        <v>118</v>
      </c>
      <c r="AY900" t="s">
        <v>5089</v>
      </c>
    </row>
    <row r="901" spans="1:51" hidden="1" x14ac:dyDescent="0.3">
      <c r="A901" t="s">
        <v>5090</v>
      </c>
      <c r="B901" t="s">
        <v>5091</v>
      </c>
      <c r="C901" s="1" t="str">
        <f t="shared" si="144"/>
        <v>21:1178</v>
      </c>
      <c r="D901" s="1" t="str">
        <f>HYPERLINK("http://geochem.nrcan.gc.ca/cdogs/content/svy/svy_e.htm", "")</f>
        <v/>
      </c>
      <c r="J901" s="1" t="str">
        <f>HYPERLINK("http://geochem.nrcan.gc.ca/cdogs/content/kwd/kwd020000_e.htm", "Null")</f>
        <v>Null</v>
      </c>
      <c r="K901" t="s">
        <v>1530</v>
      </c>
      <c r="O901">
        <v>0</v>
      </c>
      <c r="P901" t="s">
        <v>5092</v>
      </c>
      <c r="Q901" t="s">
        <v>56</v>
      </c>
      <c r="R901" t="s">
        <v>382</v>
      </c>
      <c r="S901" t="s">
        <v>1025</v>
      </c>
      <c r="T901" t="s">
        <v>56</v>
      </c>
      <c r="U901" t="s">
        <v>89</v>
      </c>
      <c r="V901" t="s">
        <v>63</v>
      </c>
      <c r="W901" t="s">
        <v>1109</v>
      </c>
      <c r="X901" t="s">
        <v>63</v>
      </c>
      <c r="Y901" t="s">
        <v>5093</v>
      </c>
      <c r="Z901" t="s">
        <v>124</v>
      </c>
      <c r="AA901" t="s">
        <v>56</v>
      </c>
      <c r="AB901" t="s">
        <v>369</v>
      </c>
      <c r="AC901" t="s">
        <v>143</v>
      </c>
      <c r="AD901" t="s">
        <v>793</v>
      </c>
      <c r="AE901" t="s">
        <v>1025</v>
      </c>
      <c r="AF901" t="s">
        <v>458</v>
      </c>
      <c r="AG901" t="s">
        <v>99</v>
      </c>
      <c r="AH901" t="s">
        <v>150</v>
      </c>
      <c r="AI901" t="s">
        <v>143</v>
      </c>
      <c r="AJ901" t="s">
        <v>71</v>
      </c>
      <c r="AK901" t="s">
        <v>1026</v>
      </c>
      <c r="AL901" t="s">
        <v>412</v>
      </c>
      <c r="AM901" t="s">
        <v>364</v>
      </c>
      <c r="AN901" t="s">
        <v>564</v>
      </c>
      <c r="AO901" t="s">
        <v>114</v>
      </c>
      <c r="AP901" t="s">
        <v>1025</v>
      </c>
      <c r="AQ901" t="s">
        <v>1139</v>
      </c>
      <c r="AR901" t="s">
        <v>1183</v>
      </c>
      <c r="AS901" t="s">
        <v>1066</v>
      </c>
      <c r="AT901" t="s">
        <v>114</v>
      </c>
      <c r="AU901" t="s">
        <v>63</v>
      </c>
      <c r="AV901" t="s">
        <v>113</v>
      </c>
      <c r="AW901" t="s">
        <v>5094</v>
      </c>
      <c r="AX901" t="s">
        <v>435</v>
      </c>
      <c r="AY901" t="s">
        <v>5095</v>
      </c>
    </row>
    <row r="902" spans="1:51" hidden="1" x14ac:dyDescent="0.3">
      <c r="A902" t="s">
        <v>5096</v>
      </c>
      <c r="B902" t="s">
        <v>5097</v>
      </c>
      <c r="C902" s="1" t="str">
        <f t="shared" si="144"/>
        <v>21:1178</v>
      </c>
      <c r="D902" s="1" t="str">
        <f>HYPERLINK("http://geochem.nrcan.gc.ca/cdogs/content/svy/svy_e.htm", "")</f>
        <v/>
      </c>
      <c r="J902" s="1" t="str">
        <f>HYPERLINK("http://geochem.nrcan.gc.ca/cdogs/content/kwd/kwd020000_e.htm", "Null")</f>
        <v>Null</v>
      </c>
      <c r="K902" t="s">
        <v>1530</v>
      </c>
      <c r="O902">
        <v>0</v>
      </c>
      <c r="P902" t="s">
        <v>2945</v>
      </c>
      <c r="Q902" t="s">
        <v>56</v>
      </c>
      <c r="R902" t="s">
        <v>382</v>
      </c>
      <c r="S902" t="s">
        <v>1025</v>
      </c>
      <c r="T902" t="s">
        <v>56</v>
      </c>
      <c r="U902" t="s">
        <v>89</v>
      </c>
      <c r="V902" t="s">
        <v>63</v>
      </c>
      <c r="W902" t="s">
        <v>694</v>
      </c>
      <c r="X902" t="s">
        <v>63</v>
      </c>
      <c r="Y902" t="s">
        <v>4897</v>
      </c>
      <c r="Z902" t="s">
        <v>103</v>
      </c>
      <c r="AA902" t="s">
        <v>56</v>
      </c>
      <c r="AB902" t="s">
        <v>369</v>
      </c>
      <c r="AC902" t="s">
        <v>143</v>
      </c>
      <c r="AD902" t="s">
        <v>5098</v>
      </c>
      <c r="AE902" t="s">
        <v>1025</v>
      </c>
      <c r="AF902" t="s">
        <v>1184</v>
      </c>
      <c r="AG902" t="s">
        <v>99</v>
      </c>
      <c r="AH902" t="s">
        <v>826</v>
      </c>
      <c r="AI902" t="s">
        <v>143</v>
      </c>
      <c r="AJ902" t="s">
        <v>71</v>
      </c>
      <c r="AK902" t="s">
        <v>1026</v>
      </c>
      <c r="AL902" t="s">
        <v>438</v>
      </c>
      <c r="AM902" t="s">
        <v>1066</v>
      </c>
      <c r="AN902" t="s">
        <v>1067</v>
      </c>
      <c r="AO902" t="s">
        <v>172</v>
      </c>
      <c r="AP902" t="s">
        <v>1025</v>
      </c>
      <c r="AQ902" t="s">
        <v>1124</v>
      </c>
      <c r="AR902" t="s">
        <v>1773</v>
      </c>
      <c r="AS902" t="s">
        <v>1066</v>
      </c>
      <c r="AT902" t="s">
        <v>273</v>
      </c>
      <c r="AU902" t="s">
        <v>220</v>
      </c>
      <c r="AV902" t="s">
        <v>63</v>
      </c>
      <c r="AW902" t="s">
        <v>5099</v>
      </c>
      <c r="AX902" t="s">
        <v>125</v>
      </c>
      <c r="AY902" t="s">
        <v>5100</v>
      </c>
    </row>
    <row r="903" spans="1:51" hidden="1" x14ac:dyDescent="0.3">
      <c r="A903" t="s">
        <v>5101</v>
      </c>
      <c r="B903" t="s">
        <v>5102</v>
      </c>
      <c r="C903" s="1" t="str">
        <f t="shared" ref="C903:C914" si="148">HYPERLINK("http://geochem.nrcan.gc.ca/cdogs/content/bdl/bdl211179_e.htm", "21:1179")</f>
        <v>21:1179</v>
      </c>
      <c r="D903" s="1" t="str">
        <f t="shared" ref="D903:D909" si="149">HYPERLINK("http://geochem.nrcan.gc.ca/cdogs/content/svy/svy210246_e.htm", "21:0246")</f>
        <v>21:0246</v>
      </c>
      <c r="E903" t="s">
        <v>5103</v>
      </c>
      <c r="F903" t="s">
        <v>5104</v>
      </c>
      <c r="H903">
        <v>75.501327500000002</v>
      </c>
      <c r="I903">
        <v>-98.0750855</v>
      </c>
      <c r="J903" s="1" t="str">
        <f t="shared" ref="J903:J909" si="150">HYPERLINK("http://geochem.nrcan.gc.ca/cdogs/content/kwd/kwd020030_e.htm", "NGR bulk stream sediment")</f>
        <v>NGR bulk stream sediment</v>
      </c>
      <c r="K903" s="1" t="str">
        <f t="shared" ref="K903:K909" si="151">HYPERLINK("http://geochem.nrcan.gc.ca/cdogs/content/kwd/kwd080101_e.htm", "-230 mesh (63 µm) (Bathurst Is., 1997)")</f>
        <v>-230 mesh (63 µm) (Bathurst Is., 1997)</v>
      </c>
      <c r="L903">
        <v>1</v>
      </c>
      <c r="M903" t="s">
        <v>1432</v>
      </c>
      <c r="N903">
        <v>1</v>
      </c>
      <c r="O903">
        <v>7</v>
      </c>
      <c r="P903" t="s">
        <v>89</v>
      </c>
      <c r="Q903" t="s">
        <v>56</v>
      </c>
      <c r="R903" t="s">
        <v>225</v>
      </c>
      <c r="S903" t="s">
        <v>186</v>
      </c>
      <c r="T903" t="s">
        <v>162</v>
      </c>
      <c r="U903" t="s">
        <v>171</v>
      </c>
      <c r="V903" t="s">
        <v>271</v>
      </c>
      <c r="W903" t="s">
        <v>190</v>
      </c>
      <c r="X903" t="s">
        <v>64</v>
      </c>
      <c r="Y903" t="s">
        <v>1569</v>
      </c>
      <c r="Z903" t="s">
        <v>60</v>
      </c>
      <c r="AA903" t="s">
        <v>64</v>
      </c>
      <c r="AB903" t="s">
        <v>56</v>
      </c>
      <c r="AC903" t="s">
        <v>64</v>
      </c>
      <c r="AD903" t="s">
        <v>142</v>
      </c>
      <c r="AE903" t="s">
        <v>143</v>
      </c>
      <c r="AF903" t="s">
        <v>149</v>
      </c>
      <c r="AG903" t="s">
        <v>144</v>
      </c>
      <c r="AH903" t="s">
        <v>488</v>
      </c>
      <c r="AI903" t="s">
        <v>70</v>
      </c>
      <c r="AJ903" t="s">
        <v>1435</v>
      </c>
      <c r="AK903" t="s">
        <v>72</v>
      </c>
      <c r="AL903" t="s">
        <v>73</v>
      </c>
      <c r="AM903" t="s">
        <v>81</v>
      </c>
      <c r="AN903" t="s">
        <v>91</v>
      </c>
      <c r="AO903" t="s">
        <v>64</v>
      </c>
      <c r="AP903" t="s">
        <v>3307</v>
      </c>
      <c r="AQ903" t="s">
        <v>94</v>
      </c>
      <c r="AR903" t="s">
        <v>254</v>
      </c>
      <c r="AS903" t="s">
        <v>94</v>
      </c>
      <c r="AT903" t="s">
        <v>174</v>
      </c>
      <c r="AU903" t="s">
        <v>144</v>
      </c>
      <c r="AV903" t="s">
        <v>73</v>
      </c>
      <c r="AW903" t="s">
        <v>175</v>
      </c>
      <c r="AX903" t="s">
        <v>353</v>
      </c>
      <c r="AY903" t="s">
        <v>71</v>
      </c>
    </row>
    <row r="904" spans="1:51" hidden="1" x14ac:dyDescent="0.3">
      <c r="A904" t="s">
        <v>5105</v>
      </c>
      <c r="B904" t="s">
        <v>5106</v>
      </c>
      <c r="C904" s="1" t="str">
        <f t="shared" si="148"/>
        <v>21:1179</v>
      </c>
      <c r="D904" s="1" t="str">
        <f t="shared" si="149"/>
        <v>21:0246</v>
      </c>
      <c r="E904" t="s">
        <v>5107</v>
      </c>
      <c r="F904" t="s">
        <v>5108</v>
      </c>
      <c r="H904">
        <v>75.496849299999994</v>
      </c>
      <c r="I904">
        <v>-98.066850099999996</v>
      </c>
      <c r="J904" s="1" t="str">
        <f t="shared" si="150"/>
        <v>NGR bulk stream sediment</v>
      </c>
      <c r="K904" s="1" t="str">
        <f t="shared" si="151"/>
        <v>-230 mesh (63 µm) (Bathurst Is., 1997)</v>
      </c>
      <c r="L904">
        <v>1</v>
      </c>
      <c r="M904" t="s">
        <v>1441</v>
      </c>
      <c r="N904">
        <v>2</v>
      </c>
      <c r="O904">
        <v>1</v>
      </c>
      <c r="P904" t="s">
        <v>89</v>
      </c>
      <c r="Q904" t="s">
        <v>56</v>
      </c>
      <c r="R904" t="s">
        <v>60</v>
      </c>
      <c r="S904" t="s">
        <v>1448</v>
      </c>
      <c r="T904" t="s">
        <v>76</v>
      </c>
      <c r="U904" t="s">
        <v>105</v>
      </c>
      <c r="V904" t="s">
        <v>60</v>
      </c>
      <c r="W904" t="s">
        <v>150</v>
      </c>
      <c r="X904" t="s">
        <v>64</v>
      </c>
      <c r="Y904" t="s">
        <v>508</v>
      </c>
      <c r="Z904" t="s">
        <v>60</v>
      </c>
      <c r="AA904" t="s">
        <v>64</v>
      </c>
      <c r="AB904" t="s">
        <v>56</v>
      </c>
      <c r="AC904" t="s">
        <v>60</v>
      </c>
      <c r="AD904" t="s">
        <v>740</v>
      </c>
      <c r="AE904" t="s">
        <v>143</v>
      </c>
      <c r="AF904" t="s">
        <v>1442</v>
      </c>
      <c r="AG904" t="s">
        <v>778</v>
      </c>
      <c r="AH904" t="s">
        <v>189</v>
      </c>
      <c r="AI904" t="s">
        <v>70</v>
      </c>
      <c r="AJ904" t="s">
        <v>1435</v>
      </c>
      <c r="AK904" t="s">
        <v>72</v>
      </c>
      <c r="AL904" t="s">
        <v>73</v>
      </c>
      <c r="AM904" t="s">
        <v>189</v>
      </c>
      <c r="AN904" t="s">
        <v>151</v>
      </c>
      <c r="AO904" t="s">
        <v>64</v>
      </c>
      <c r="AP904" t="s">
        <v>1778</v>
      </c>
      <c r="AQ904" t="s">
        <v>168</v>
      </c>
      <c r="AR904" t="s">
        <v>75</v>
      </c>
      <c r="AS904" t="s">
        <v>56</v>
      </c>
      <c r="AT904" t="s">
        <v>258</v>
      </c>
      <c r="AU904" t="s">
        <v>144</v>
      </c>
      <c r="AV904" t="s">
        <v>73</v>
      </c>
      <c r="AW904" t="s">
        <v>152</v>
      </c>
      <c r="AX904" t="s">
        <v>778</v>
      </c>
      <c r="AY904" t="s">
        <v>71</v>
      </c>
    </row>
    <row r="905" spans="1:51" hidden="1" x14ac:dyDescent="0.3">
      <c r="A905" t="s">
        <v>5109</v>
      </c>
      <c r="B905" t="s">
        <v>5110</v>
      </c>
      <c r="C905" s="1" t="str">
        <f t="shared" si="148"/>
        <v>21:1179</v>
      </c>
      <c r="D905" s="1" t="str">
        <f t="shared" si="149"/>
        <v>21:0246</v>
      </c>
      <c r="E905" t="s">
        <v>5111</v>
      </c>
      <c r="F905" t="s">
        <v>5112</v>
      </c>
      <c r="H905">
        <v>75.497928400000006</v>
      </c>
      <c r="I905">
        <v>-98.067748199999997</v>
      </c>
      <c r="J905" s="1" t="str">
        <f t="shared" si="150"/>
        <v>NGR bulk stream sediment</v>
      </c>
      <c r="K905" s="1" t="str">
        <f t="shared" si="151"/>
        <v>-230 mesh (63 µm) (Bathurst Is., 1997)</v>
      </c>
      <c r="L905">
        <v>1</v>
      </c>
      <c r="M905" t="s">
        <v>1474</v>
      </c>
      <c r="N905">
        <v>3</v>
      </c>
      <c r="O905">
        <v>1</v>
      </c>
      <c r="P905" t="s">
        <v>89</v>
      </c>
      <c r="Q905" t="s">
        <v>56</v>
      </c>
      <c r="R905" t="s">
        <v>225</v>
      </c>
      <c r="S905" t="s">
        <v>685</v>
      </c>
      <c r="T905" t="s">
        <v>169</v>
      </c>
      <c r="U905" t="s">
        <v>254</v>
      </c>
      <c r="V905" t="s">
        <v>91</v>
      </c>
      <c r="W905" t="s">
        <v>105</v>
      </c>
      <c r="X905" t="s">
        <v>271</v>
      </c>
      <c r="Y905" t="s">
        <v>426</v>
      </c>
      <c r="Z905" t="s">
        <v>63</v>
      </c>
      <c r="AA905" t="s">
        <v>64</v>
      </c>
      <c r="AB905" t="s">
        <v>56</v>
      </c>
      <c r="AC905" t="s">
        <v>76</v>
      </c>
      <c r="AD905" t="s">
        <v>740</v>
      </c>
      <c r="AE905" t="s">
        <v>143</v>
      </c>
      <c r="AF905" t="s">
        <v>78</v>
      </c>
      <c r="AG905" t="s">
        <v>1512</v>
      </c>
      <c r="AH905" t="s">
        <v>151</v>
      </c>
      <c r="AI905" t="s">
        <v>70</v>
      </c>
      <c r="AJ905" t="s">
        <v>1435</v>
      </c>
      <c r="AK905" t="s">
        <v>72</v>
      </c>
      <c r="AL905" t="s">
        <v>73</v>
      </c>
      <c r="AM905" t="s">
        <v>592</v>
      </c>
      <c r="AN905" t="s">
        <v>153</v>
      </c>
      <c r="AO905" t="s">
        <v>64</v>
      </c>
      <c r="AP905" t="s">
        <v>191</v>
      </c>
      <c r="AQ905" t="s">
        <v>99</v>
      </c>
      <c r="AR905" t="s">
        <v>103</v>
      </c>
      <c r="AS905" t="s">
        <v>149</v>
      </c>
      <c r="AT905" t="s">
        <v>60</v>
      </c>
      <c r="AU905" t="s">
        <v>230</v>
      </c>
      <c r="AV905" t="s">
        <v>73</v>
      </c>
      <c r="AW905" t="s">
        <v>81</v>
      </c>
      <c r="AX905" t="s">
        <v>144</v>
      </c>
      <c r="AY905" t="s">
        <v>71</v>
      </c>
    </row>
    <row r="906" spans="1:51" hidden="1" x14ac:dyDescent="0.3">
      <c r="A906" t="s">
        <v>5113</v>
      </c>
      <c r="B906" t="s">
        <v>5114</v>
      </c>
      <c r="C906" s="1" t="str">
        <f t="shared" si="148"/>
        <v>21:1179</v>
      </c>
      <c r="D906" s="1" t="str">
        <f t="shared" si="149"/>
        <v>21:0246</v>
      </c>
      <c r="E906" t="s">
        <v>5111</v>
      </c>
      <c r="F906" t="s">
        <v>5115</v>
      </c>
      <c r="H906">
        <v>75.497928400000006</v>
      </c>
      <c r="I906">
        <v>-98.067748199999997</v>
      </c>
      <c r="J906" s="1" t="str">
        <f t="shared" si="150"/>
        <v>NGR bulk stream sediment</v>
      </c>
      <c r="K906" s="1" t="str">
        <f t="shared" si="151"/>
        <v>-230 mesh (63 µm) (Bathurst Is., 1997)</v>
      </c>
      <c r="L906">
        <v>1</v>
      </c>
      <c r="M906" t="s">
        <v>1479</v>
      </c>
      <c r="N906">
        <v>4</v>
      </c>
      <c r="O906">
        <v>1</v>
      </c>
      <c r="P906" t="s">
        <v>91</v>
      </c>
      <c r="Q906" t="s">
        <v>56</v>
      </c>
      <c r="R906" t="s">
        <v>151</v>
      </c>
      <c r="S906" t="s">
        <v>1109</v>
      </c>
      <c r="T906" t="s">
        <v>592</v>
      </c>
      <c r="U906" t="s">
        <v>254</v>
      </c>
      <c r="V906" t="s">
        <v>91</v>
      </c>
      <c r="W906" t="s">
        <v>163</v>
      </c>
      <c r="X906" t="s">
        <v>64</v>
      </c>
      <c r="Y906" t="s">
        <v>132</v>
      </c>
      <c r="Z906" t="s">
        <v>118</v>
      </c>
      <c r="AA906" t="s">
        <v>64</v>
      </c>
      <c r="AB906" t="s">
        <v>56</v>
      </c>
      <c r="AC906" t="s">
        <v>64</v>
      </c>
      <c r="AD906" t="s">
        <v>740</v>
      </c>
      <c r="AE906" t="s">
        <v>143</v>
      </c>
      <c r="AF906" t="s">
        <v>1442</v>
      </c>
      <c r="AG906" t="s">
        <v>778</v>
      </c>
      <c r="AH906" t="s">
        <v>176</v>
      </c>
      <c r="AI906" t="s">
        <v>70</v>
      </c>
      <c r="AJ906" t="s">
        <v>1435</v>
      </c>
      <c r="AK906" t="s">
        <v>72</v>
      </c>
      <c r="AL906" t="s">
        <v>73</v>
      </c>
      <c r="AM906" t="s">
        <v>231</v>
      </c>
      <c r="AN906" t="s">
        <v>176</v>
      </c>
      <c r="AO906" t="s">
        <v>64</v>
      </c>
      <c r="AP906" t="s">
        <v>61</v>
      </c>
      <c r="AQ906" t="s">
        <v>75</v>
      </c>
      <c r="AR906" t="s">
        <v>140</v>
      </c>
      <c r="AS906" t="s">
        <v>75</v>
      </c>
      <c r="AT906" t="s">
        <v>212</v>
      </c>
      <c r="AU906" t="s">
        <v>175</v>
      </c>
      <c r="AV906" t="s">
        <v>73</v>
      </c>
      <c r="AW906" t="s">
        <v>130</v>
      </c>
      <c r="AX906" t="s">
        <v>746</v>
      </c>
      <c r="AY906" t="s">
        <v>71</v>
      </c>
    </row>
    <row r="907" spans="1:51" hidden="1" x14ac:dyDescent="0.3">
      <c r="A907" t="s">
        <v>5116</v>
      </c>
      <c r="B907" t="s">
        <v>5117</v>
      </c>
      <c r="C907" s="1" t="str">
        <f t="shared" si="148"/>
        <v>21:1179</v>
      </c>
      <c r="D907" s="1" t="str">
        <f t="shared" si="149"/>
        <v>21:0246</v>
      </c>
      <c r="E907" t="s">
        <v>5118</v>
      </c>
      <c r="F907" t="s">
        <v>5119</v>
      </c>
      <c r="H907">
        <v>75.499332999999993</v>
      </c>
      <c r="I907">
        <v>-98.069341600000001</v>
      </c>
      <c r="J907" s="1" t="str">
        <f t="shared" si="150"/>
        <v>NGR bulk stream sediment</v>
      </c>
      <c r="K907" s="1" t="str">
        <f t="shared" si="151"/>
        <v>-230 mesh (63 µm) (Bathurst Is., 1997)</v>
      </c>
      <c r="L907">
        <v>1</v>
      </c>
      <c r="M907" t="s">
        <v>1454</v>
      </c>
      <c r="N907">
        <v>5</v>
      </c>
      <c r="O907">
        <v>1</v>
      </c>
      <c r="P907" t="s">
        <v>89</v>
      </c>
      <c r="Q907" t="s">
        <v>56</v>
      </c>
      <c r="R907" t="s">
        <v>130</v>
      </c>
      <c r="S907" t="s">
        <v>369</v>
      </c>
      <c r="T907" t="s">
        <v>94</v>
      </c>
      <c r="U907" t="s">
        <v>57</v>
      </c>
      <c r="V907" t="s">
        <v>271</v>
      </c>
      <c r="W907" t="s">
        <v>185</v>
      </c>
      <c r="X907" t="s">
        <v>64</v>
      </c>
      <c r="Y907" t="s">
        <v>177</v>
      </c>
      <c r="Z907" t="s">
        <v>271</v>
      </c>
      <c r="AA907" t="s">
        <v>64</v>
      </c>
      <c r="AB907" t="s">
        <v>56</v>
      </c>
      <c r="AC907" t="s">
        <v>64</v>
      </c>
      <c r="AD907" t="s">
        <v>740</v>
      </c>
      <c r="AE907" t="s">
        <v>143</v>
      </c>
      <c r="AF907" t="s">
        <v>1442</v>
      </c>
      <c r="AG907" t="s">
        <v>1512</v>
      </c>
      <c r="AH907" t="s">
        <v>258</v>
      </c>
      <c r="AI907" t="s">
        <v>70</v>
      </c>
      <c r="AJ907" t="s">
        <v>1435</v>
      </c>
      <c r="AK907" t="s">
        <v>72</v>
      </c>
      <c r="AL907" t="s">
        <v>175</v>
      </c>
      <c r="AM907" t="s">
        <v>230</v>
      </c>
      <c r="AN907" t="s">
        <v>176</v>
      </c>
      <c r="AO907" t="s">
        <v>64</v>
      </c>
      <c r="AP907" t="s">
        <v>323</v>
      </c>
      <c r="AQ907" t="s">
        <v>265</v>
      </c>
      <c r="AR907" t="s">
        <v>185</v>
      </c>
      <c r="AS907" t="s">
        <v>56</v>
      </c>
      <c r="AT907" t="s">
        <v>152</v>
      </c>
      <c r="AU907" t="s">
        <v>1051</v>
      </c>
      <c r="AV907" t="s">
        <v>73</v>
      </c>
      <c r="AW907" t="s">
        <v>167</v>
      </c>
      <c r="AX907" t="s">
        <v>1048</v>
      </c>
      <c r="AY907" t="s">
        <v>71</v>
      </c>
    </row>
    <row r="908" spans="1:51" hidden="1" x14ac:dyDescent="0.3">
      <c r="A908" t="s">
        <v>5120</v>
      </c>
      <c r="B908" t="s">
        <v>5121</v>
      </c>
      <c r="C908" s="1" t="str">
        <f t="shared" si="148"/>
        <v>21:1179</v>
      </c>
      <c r="D908" s="1" t="str">
        <f t="shared" si="149"/>
        <v>21:0246</v>
      </c>
      <c r="E908" t="s">
        <v>5122</v>
      </c>
      <c r="F908" t="s">
        <v>5123</v>
      </c>
      <c r="H908">
        <v>75.500356400000001</v>
      </c>
      <c r="I908">
        <v>-98.072032800000002</v>
      </c>
      <c r="J908" s="1" t="str">
        <f t="shared" si="150"/>
        <v>NGR bulk stream sediment</v>
      </c>
      <c r="K908" s="1" t="str">
        <f t="shared" si="151"/>
        <v>-230 mesh (63 µm) (Bathurst Is., 1997)</v>
      </c>
      <c r="L908">
        <v>1</v>
      </c>
      <c r="M908" t="s">
        <v>1460</v>
      </c>
      <c r="N908">
        <v>6</v>
      </c>
      <c r="O908">
        <v>1</v>
      </c>
      <c r="P908" t="s">
        <v>89</v>
      </c>
      <c r="Q908" t="s">
        <v>56</v>
      </c>
      <c r="R908" t="s">
        <v>153</v>
      </c>
      <c r="S908" t="s">
        <v>337</v>
      </c>
      <c r="T908" t="s">
        <v>444</v>
      </c>
      <c r="U908" t="s">
        <v>140</v>
      </c>
      <c r="V908" t="s">
        <v>271</v>
      </c>
      <c r="W908" t="s">
        <v>150</v>
      </c>
      <c r="X908" t="s">
        <v>64</v>
      </c>
      <c r="Y908" t="s">
        <v>177</v>
      </c>
      <c r="Z908" t="s">
        <v>60</v>
      </c>
      <c r="AA908" t="s">
        <v>64</v>
      </c>
      <c r="AB908" t="s">
        <v>56</v>
      </c>
      <c r="AC908" t="s">
        <v>64</v>
      </c>
      <c r="AD908" t="s">
        <v>740</v>
      </c>
      <c r="AE908" t="s">
        <v>143</v>
      </c>
      <c r="AF908" t="s">
        <v>1442</v>
      </c>
      <c r="AG908" t="s">
        <v>778</v>
      </c>
      <c r="AH908" t="s">
        <v>130</v>
      </c>
      <c r="AI908" t="s">
        <v>70</v>
      </c>
      <c r="AJ908" t="s">
        <v>1435</v>
      </c>
      <c r="AK908" t="s">
        <v>72</v>
      </c>
      <c r="AL908" t="s">
        <v>73</v>
      </c>
      <c r="AM908" t="s">
        <v>271</v>
      </c>
      <c r="AN908" t="s">
        <v>151</v>
      </c>
      <c r="AO908" t="s">
        <v>64</v>
      </c>
      <c r="AP908" t="s">
        <v>243</v>
      </c>
      <c r="AQ908" t="s">
        <v>74</v>
      </c>
      <c r="AR908" t="s">
        <v>185</v>
      </c>
      <c r="AS908" t="s">
        <v>56</v>
      </c>
      <c r="AT908" t="s">
        <v>152</v>
      </c>
      <c r="AU908" t="s">
        <v>144</v>
      </c>
      <c r="AV908" t="s">
        <v>73</v>
      </c>
      <c r="AW908" t="s">
        <v>479</v>
      </c>
      <c r="AX908" t="s">
        <v>142</v>
      </c>
      <c r="AY908" t="s">
        <v>71</v>
      </c>
    </row>
    <row r="909" spans="1:51" hidden="1" x14ac:dyDescent="0.3">
      <c r="A909" t="s">
        <v>5124</v>
      </c>
      <c r="B909" t="s">
        <v>5125</v>
      </c>
      <c r="C909" s="1" t="str">
        <f t="shared" si="148"/>
        <v>21:1179</v>
      </c>
      <c r="D909" s="1" t="str">
        <f t="shared" si="149"/>
        <v>21:0246</v>
      </c>
      <c r="E909" t="s">
        <v>5103</v>
      </c>
      <c r="F909" t="s">
        <v>5126</v>
      </c>
      <c r="H909">
        <v>75.501327500000002</v>
      </c>
      <c r="I909">
        <v>-98.0750855</v>
      </c>
      <c r="J909" s="1" t="str">
        <f t="shared" si="150"/>
        <v>NGR bulk stream sediment</v>
      </c>
      <c r="K909" s="1" t="str">
        <f t="shared" si="151"/>
        <v>-230 mesh (63 µm) (Bathurst Is., 1997)</v>
      </c>
      <c r="L909">
        <v>1</v>
      </c>
      <c r="M909" t="s">
        <v>1447</v>
      </c>
      <c r="N909">
        <v>7</v>
      </c>
      <c r="O909">
        <v>1</v>
      </c>
      <c r="P909" t="s">
        <v>89</v>
      </c>
      <c r="Q909" t="s">
        <v>56</v>
      </c>
      <c r="R909" t="s">
        <v>271</v>
      </c>
      <c r="S909" t="s">
        <v>206</v>
      </c>
      <c r="T909" t="s">
        <v>555</v>
      </c>
      <c r="U909" t="s">
        <v>57</v>
      </c>
      <c r="V909" t="s">
        <v>271</v>
      </c>
      <c r="W909" t="s">
        <v>113</v>
      </c>
      <c r="X909" t="s">
        <v>64</v>
      </c>
      <c r="Y909" t="s">
        <v>479</v>
      </c>
      <c r="Z909" t="s">
        <v>60</v>
      </c>
      <c r="AA909" t="s">
        <v>64</v>
      </c>
      <c r="AB909" t="s">
        <v>56</v>
      </c>
      <c r="AC909" t="s">
        <v>91</v>
      </c>
      <c r="AD909" t="s">
        <v>142</v>
      </c>
      <c r="AE909" t="s">
        <v>143</v>
      </c>
      <c r="AF909" t="s">
        <v>1442</v>
      </c>
      <c r="AG909" t="s">
        <v>1512</v>
      </c>
      <c r="AH909" t="s">
        <v>81</v>
      </c>
      <c r="AI909" t="s">
        <v>70</v>
      </c>
      <c r="AJ909" t="s">
        <v>1435</v>
      </c>
      <c r="AK909" t="s">
        <v>72</v>
      </c>
      <c r="AL909" t="s">
        <v>73</v>
      </c>
      <c r="AM909" t="s">
        <v>81</v>
      </c>
      <c r="AN909" t="s">
        <v>435</v>
      </c>
      <c r="AO909" t="s">
        <v>64</v>
      </c>
      <c r="AP909" t="s">
        <v>1753</v>
      </c>
      <c r="AQ909" t="s">
        <v>100</v>
      </c>
      <c r="AR909" t="s">
        <v>150</v>
      </c>
      <c r="AS909" t="s">
        <v>94</v>
      </c>
      <c r="AT909" t="s">
        <v>230</v>
      </c>
      <c r="AU909" t="s">
        <v>144</v>
      </c>
      <c r="AV909" t="s">
        <v>73</v>
      </c>
      <c r="AW909" t="s">
        <v>167</v>
      </c>
      <c r="AX909" t="s">
        <v>1048</v>
      </c>
      <c r="AY909" t="s">
        <v>71</v>
      </c>
    </row>
    <row r="910" spans="1:51" hidden="1" x14ac:dyDescent="0.3">
      <c r="A910" t="s">
        <v>5127</v>
      </c>
      <c r="B910" t="s">
        <v>5128</v>
      </c>
      <c r="C910" s="1" t="str">
        <f t="shared" si="148"/>
        <v>21:1179</v>
      </c>
      <c r="D910" s="1" t="str">
        <f>HYPERLINK("http://geochem.nrcan.gc.ca/cdogs/content/svy/svy_e.htm", "")</f>
        <v/>
      </c>
      <c r="G910" s="1" t="str">
        <f>HYPERLINK("http://geochem.nrcan.gc.ca/cdogs/content/cr_/cr_00261_e.htm", "261")</f>
        <v>261</v>
      </c>
      <c r="J910" t="s">
        <v>1529</v>
      </c>
      <c r="K910" t="s">
        <v>1530</v>
      </c>
      <c r="L910">
        <v>1</v>
      </c>
      <c r="M910" t="s">
        <v>1531</v>
      </c>
      <c r="N910">
        <v>8</v>
      </c>
      <c r="O910">
        <v>8</v>
      </c>
      <c r="P910" t="s">
        <v>149</v>
      </c>
      <c r="Q910" t="s">
        <v>56</v>
      </c>
      <c r="R910" t="s">
        <v>150</v>
      </c>
      <c r="S910" t="s">
        <v>1149</v>
      </c>
      <c r="T910" t="s">
        <v>73</v>
      </c>
      <c r="U910" t="s">
        <v>60</v>
      </c>
      <c r="V910" t="s">
        <v>103</v>
      </c>
      <c r="W910" t="s">
        <v>1327</v>
      </c>
      <c r="X910" t="s">
        <v>118</v>
      </c>
      <c r="Y910" t="s">
        <v>2597</v>
      </c>
      <c r="Z910" t="s">
        <v>94</v>
      </c>
      <c r="AA910" t="s">
        <v>64</v>
      </c>
      <c r="AB910" t="s">
        <v>56</v>
      </c>
      <c r="AC910" t="s">
        <v>64</v>
      </c>
      <c r="AD910" t="s">
        <v>153</v>
      </c>
      <c r="AE910" t="s">
        <v>378</v>
      </c>
      <c r="AF910" t="s">
        <v>436</v>
      </c>
      <c r="AG910" t="s">
        <v>230</v>
      </c>
      <c r="AH910" t="s">
        <v>149</v>
      </c>
      <c r="AI910" t="s">
        <v>70</v>
      </c>
      <c r="AJ910" t="s">
        <v>1025</v>
      </c>
      <c r="AK910" t="s">
        <v>72</v>
      </c>
      <c r="AL910" t="s">
        <v>73</v>
      </c>
      <c r="AM910" t="s">
        <v>162</v>
      </c>
      <c r="AN910" t="s">
        <v>123</v>
      </c>
      <c r="AO910" t="s">
        <v>185</v>
      </c>
      <c r="AP910" t="s">
        <v>856</v>
      </c>
      <c r="AQ910" t="s">
        <v>288</v>
      </c>
      <c r="AR910" t="s">
        <v>324</v>
      </c>
      <c r="AS910" t="s">
        <v>80</v>
      </c>
      <c r="AT910" t="s">
        <v>146</v>
      </c>
      <c r="AU910" t="s">
        <v>271</v>
      </c>
      <c r="AV910" t="s">
        <v>174</v>
      </c>
      <c r="AW910" t="s">
        <v>173</v>
      </c>
      <c r="AX910" t="s">
        <v>175</v>
      </c>
      <c r="AY910" t="s">
        <v>71</v>
      </c>
    </row>
    <row r="911" spans="1:51" hidden="1" x14ac:dyDescent="0.3">
      <c r="A911" t="s">
        <v>5129</v>
      </c>
      <c r="B911" t="s">
        <v>5130</v>
      </c>
      <c r="C911" s="1" t="str">
        <f t="shared" si="148"/>
        <v>21:1179</v>
      </c>
      <c r="D911" s="1" t="str">
        <f>HYPERLINK("http://geochem.nrcan.gc.ca/cdogs/content/svy/svy210246_e.htm", "21:0246")</f>
        <v>21:0246</v>
      </c>
      <c r="E911" t="s">
        <v>5131</v>
      </c>
      <c r="F911" t="s">
        <v>5132</v>
      </c>
      <c r="H911">
        <v>75.502037299999998</v>
      </c>
      <c r="I911">
        <v>-98.080123099999994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HYPERLINK("http://geochem.nrcan.gc.ca/cdogs/content/kwd/kwd080101_e.htm", "-230 mesh (63 µm) (Bathurst Is., 1997)")</f>
        <v>-230 mesh (63 µm) (Bathurst Is., 1997)</v>
      </c>
      <c r="L911">
        <v>1</v>
      </c>
      <c r="M911" t="s">
        <v>1466</v>
      </c>
      <c r="N911">
        <v>9</v>
      </c>
      <c r="O911">
        <v>1</v>
      </c>
      <c r="P911" t="s">
        <v>89</v>
      </c>
      <c r="Q911" t="s">
        <v>56</v>
      </c>
      <c r="R911" t="s">
        <v>488</v>
      </c>
      <c r="S911" t="s">
        <v>848</v>
      </c>
      <c r="T911" t="s">
        <v>100</v>
      </c>
      <c r="U911" t="s">
        <v>171</v>
      </c>
      <c r="V911" t="s">
        <v>271</v>
      </c>
      <c r="W911" t="s">
        <v>113</v>
      </c>
      <c r="X911" t="s">
        <v>64</v>
      </c>
      <c r="Y911" t="s">
        <v>568</v>
      </c>
      <c r="Z911" t="s">
        <v>271</v>
      </c>
      <c r="AA911" t="s">
        <v>64</v>
      </c>
      <c r="AB911" t="s">
        <v>56</v>
      </c>
      <c r="AC911" t="s">
        <v>271</v>
      </c>
      <c r="AD911" t="s">
        <v>740</v>
      </c>
      <c r="AE911" t="s">
        <v>143</v>
      </c>
      <c r="AF911" t="s">
        <v>1442</v>
      </c>
      <c r="AG911" t="s">
        <v>778</v>
      </c>
      <c r="AH911" t="s">
        <v>258</v>
      </c>
      <c r="AI911" t="s">
        <v>70</v>
      </c>
      <c r="AJ911" t="s">
        <v>1435</v>
      </c>
      <c r="AK911" t="s">
        <v>72</v>
      </c>
      <c r="AL911" t="s">
        <v>73</v>
      </c>
      <c r="AM911" t="s">
        <v>152</v>
      </c>
      <c r="AN911" t="s">
        <v>231</v>
      </c>
      <c r="AO911" t="s">
        <v>64</v>
      </c>
      <c r="AP911" t="s">
        <v>2677</v>
      </c>
      <c r="AQ911" t="s">
        <v>218</v>
      </c>
      <c r="AR911" t="s">
        <v>113</v>
      </c>
      <c r="AS911" t="s">
        <v>56</v>
      </c>
      <c r="AT911" t="s">
        <v>152</v>
      </c>
      <c r="AU911" t="s">
        <v>1051</v>
      </c>
      <c r="AV911" t="s">
        <v>73</v>
      </c>
      <c r="AW911" t="s">
        <v>479</v>
      </c>
      <c r="AX911" t="s">
        <v>142</v>
      </c>
      <c r="AY911" t="s">
        <v>71</v>
      </c>
    </row>
    <row r="912" spans="1:51" hidden="1" x14ac:dyDescent="0.3">
      <c r="A912" t="s">
        <v>5133</v>
      </c>
      <c r="B912" t="s">
        <v>5134</v>
      </c>
      <c r="C912" s="1" t="str">
        <f t="shared" si="148"/>
        <v>21:1179</v>
      </c>
      <c r="D912" s="1" t="str">
        <f>HYPERLINK("http://geochem.nrcan.gc.ca/cdogs/content/svy/svy210246_e.htm", "21:0246")</f>
        <v>21:0246</v>
      </c>
      <c r="E912" t="s">
        <v>5135</v>
      </c>
      <c r="F912" t="s">
        <v>5136</v>
      </c>
      <c r="H912">
        <v>75.5069388</v>
      </c>
      <c r="I912">
        <v>-98.110177500000006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HYPERLINK("http://geochem.nrcan.gc.ca/cdogs/content/kwd/kwd080101_e.htm", "-230 mesh (63 µm) (Bathurst Is., 1997)")</f>
        <v>-230 mesh (63 µm) (Bathurst Is., 1997)</v>
      </c>
      <c r="L912">
        <v>1</v>
      </c>
      <c r="M912" t="s">
        <v>1485</v>
      </c>
      <c r="N912">
        <v>10</v>
      </c>
      <c r="O912">
        <v>1</v>
      </c>
      <c r="P912" t="s">
        <v>89</v>
      </c>
      <c r="Q912" t="s">
        <v>56</v>
      </c>
      <c r="R912" t="s">
        <v>358</v>
      </c>
      <c r="S912" t="s">
        <v>206</v>
      </c>
      <c r="T912" t="s">
        <v>313</v>
      </c>
      <c r="U912" t="s">
        <v>288</v>
      </c>
      <c r="V912" t="s">
        <v>60</v>
      </c>
      <c r="W912" t="s">
        <v>99</v>
      </c>
      <c r="X912" t="s">
        <v>64</v>
      </c>
      <c r="Y912" t="s">
        <v>489</v>
      </c>
      <c r="Z912" t="s">
        <v>60</v>
      </c>
      <c r="AA912" t="s">
        <v>64</v>
      </c>
      <c r="AB912" t="s">
        <v>56</v>
      </c>
      <c r="AC912" t="s">
        <v>64</v>
      </c>
      <c r="AD912" t="s">
        <v>1644</v>
      </c>
      <c r="AE912" t="s">
        <v>143</v>
      </c>
      <c r="AF912" t="s">
        <v>55</v>
      </c>
      <c r="AG912" t="s">
        <v>1512</v>
      </c>
      <c r="AH912" t="s">
        <v>212</v>
      </c>
      <c r="AI912" t="s">
        <v>70</v>
      </c>
      <c r="AJ912" t="s">
        <v>1435</v>
      </c>
      <c r="AK912" t="s">
        <v>72</v>
      </c>
      <c r="AL912" t="s">
        <v>73</v>
      </c>
      <c r="AM912" t="s">
        <v>81</v>
      </c>
      <c r="AN912" t="s">
        <v>580</v>
      </c>
      <c r="AO912" t="s">
        <v>64</v>
      </c>
      <c r="AP912" t="s">
        <v>369</v>
      </c>
      <c r="AQ912" t="s">
        <v>226</v>
      </c>
      <c r="AR912" t="s">
        <v>254</v>
      </c>
      <c r="AS912" t="s">
        <v>63</v>
      </c>
      <c r="AT912" t="s">
        <v>271</v>
      </c>
      <c r="AU912" t="s">
        <v>167</v>
      </c>
      <c r="AV912" t="s">
        <v>73</v>
      </c>
      <c r="AW912" t="s">
        <v>152</v>
      </c>
      <c r="AX912" t="s">
        <v>353</v>
      </c>
      <c r="AY912" t="s">
        <v>71</v>
      </c>
    </row>
    <row r="913" spans="1:51" hidden="1" x14ac:dyDescent="0.3">
      <c r="A913" t="s">
        <v>5137</v>
      </c>
      <c r="B913" t="s">
        <v>5138</v>
      </c>
      <c r="C913" s="1" t="str">
        <f t="shared" si="148"/>
        <v>21:1179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1529</v>
      </c>
      <c r="K913" t="s">
        <v>1530</v>
      </c>
      <c r="L913">
        <v>1</v>
      </c>
      <c r="M913" t="s">
        <v>5139</v>
      </c>
      <c r="N913">
        <v>11</v>
      </c>
      <c r="O913">
        <v>8</v>
      </c>
      <c r="P913" t="s">
        <v>89</v>
      </c>
      <c r="Q913" t="s">
        <v>56</v>
      </c>
      <c r="R913" t="s">
        <v>274</v>
      </c>
      <c r="S913" t="s">
        <v>201</v>
      </c>
      <c r="T913" t="s">
        <v>274</v>
      </c>
      <c r="U913" t="s">
        <v>91</v>
      </c>
      <c r="V913" t="s">
        <v>163</v>
      </c>
      <c r="W913" t="s">
        <v>848</v>
      </c>
      <c r="X913" t="s">
        <v>118</v>
      </c>
      <c r="Y913" t="s">
        <v>5140</v>
      </c>
      <c r="Z913" t="s">
        <v>63</v>
      </c>
      <c r="AA913" t="s">
        <v>64</v>
      </c>
      <c r="AB913" t="s">
        <v>56</v>
      </c>
      <c r="AC913" t="s">
        <v>63</v>
      </c>
      <c r="AD913" t="s">
        <v>488</v>
      </c>
      <c r="AE913" t="s">
        <v>935</v>
      </c>
      <c r="AF913" t="s">
        <v>97</v>
      </c>
      <c r="AG913" t="s">
        <v>147</v>
      </c>
      <c r="AH913" t="s">
        <v>254</v>
      </c>
      <c r="AI913" t="s">
        <v>70</v>
      </c>
      <c r="AJ913" t="s">
        <v>1435</v>
      </c>
      <c r="AK913" t="s">
        <v>341</v>
      </c>
      <c r="AL913" t="s">
        <v>73</v>
      </c>
      <c r="AM913" t="s">
        <v>326</v>
      </c>
      <c r="AN913" t="s">
        <v>254</v>
      </c>
      <c r="AO913" t="s">
        <v>64</v>
      </c>
      <c r="AP913" t="s">
        <v>5141</v>
      </c>
      <c r="AQ913" t="s">
        <v>273</v>
      </c>
      <c r="AR913" t="s">
        <v>342</v>
      </c>
      <c r="AS913" t="s">
        <v>193</v>
      </c>
      <c r="AT913" t="s">
        <v>168</v>
      </c>
      <c r="AU913" t="s">
        <v>225</v>
      </c>
      <c r="AV913" t="s">
        <v>73</v>
      </c>
      <c r="AW913" t="s">
        <v>68</v>
      </c>
      <c r="AX913" t="s">
        <v>175</v>
      </c>
      <c r="AY913" t="s">
        <v>71</v>
      </c>
    </row>
    <row r="914" spans="1:51" hidden="1" x14ac:dyDescent="0.3">
      <c r="A914" t="s">
        <v>5142</v>
      </c>
      <c r="B914" t="s">
        <v>5143</v>
      </c>
      <c r="C914" s="1" t="str">
        <f t="shared" si="148"/>
        <v>21:1179</v>
      </c>
      <c r="D914" s="1" t="str">
        <f>HYPERLINK("http://geochem.nrcan.gc.ca/cdogs/content/svy/svy_e.htm", "")</f>
        <v/>
      </c>
      <c r="G914" s="1" t="str">
        <f>HYPERLINK("http://geochem.nrcan.gc.ca/cdogs/content/cr_/cr_00092_e.htm", "92")</f>
        <v>92</v>
      </c>
      <c r="J914" t="s">
        <v>1529</v>
      </c>
      <c r="K914" t="s">
        <v>1530</v>
      </c>
      <c r="L914">
        <v>1</v>
      </c>
      <c r="M914" t="s">
        <v>5144</v>
      </c>
      <c r="N914">
        <v>12</v>
      </c>
      <c r="O914">
        <v>8</v>
      </c>
      <c r="P914" t="s">
        <v>99</v>
      </c>
      <c r="Q914" t="s">
        <v>56</v>
      </c>
      <c r="R914" t="s">
        <v>273</v>
      </c>
      <c r="S914" t="s">
        <v>816</v>
      </c>
      <c r="T914" t="s">
        <v>265</v>
      </c>
      <c r="U914" t="s">
        <v>76</v>
      </c>
      <c r="V914" t="s">
        <v>336</v>
      </c>
      <c r="W914" t="s">
        <v>343</v>
      </c>
      <c r="X914" t="s">
        <v>150</v>
      </c>
      <c r="Y914" t="s">
        <v>5145</v>
      </c>
      <c r="Z914" t="s">
        <v>63</v>
      </c>
      <c r="AA914" t="s">
        <v>64</v>
      </c>
      <c r="AB914" t="s">
        <v>56</v>
      </c>
      <c r="AC914" t="s">
        <v>75</v>
      </c>
      <c r="AD914" t="s">
        <v>65</v>
      </c>
      <c r="AE914" t="s">
        <v>4174</v>
      </c>
      <c r="AF914" t="s">
        <v>186</v>
      </c>
      <c r="AG914" t="s">
        <v>146</v>
      </c>
      <c r="AH914" t="s">
        <v>149</v>
      </c>
      <c r="AI914" t="s">
        <v>70</v>
      </c>
      <c r="AJ914" t="s">
        <v>1025</v>
      </c>
      <c r="AK914" t="s">
        <v>72</v>
      </c>
      <c r="AL914" t="s">
        <v>435</v>
      </c>
      <c r="AM914" t="s">
        <v>190</v>
      </c>
      <c r="AN914" t="s">
        <v>336</v>
      </c>
      <c r="AO914" t="s">
        <v>64</v>
      </c>
      <c r="AP914" t="s">
        <v>894</v>
      </c>
      <c r="AQ914" t="s">
        <v>772</v>
      </c>
      <c r="AR914" t="s">
        <v>92</v>
      </c>
      <c r="AS914" t="s">
        <v>59</v>
      </c>
      <c r="AT914" t="s">
        <v>226</v>
      </c>
      <c r="AU914" t="s">
        <v>435</v>
      </c>
      <c r="AV914" t="s">
        <v>81</v>
      </c>
      <c r="AW914" t="s">
        <v>147</v>
      </c>
      <c r="AX914" t="s">
        <v>1569</v>
      </c>
      <c r="AY914" t="s">
        <v>71</v>
      </c>
    </row>
  </sheetData>
  <autoFilter ref="A1:O914">
    <filterColumn colId="0" hiddenButton="1"/>
    <filterColumn colId="1" hiddenButton="1"/>
    <filterColumn colId="2">
      <filters>
        <filter val="21:11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bdl211177_pkg_0474c.xlsx</vt:lpstr>
      <vt:lpstr>pkg_0474c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2024-11-22T08:27:04Z</dcterms:created>
  <dcterms:modified xsi:type="dcterms:W3CDTF">2024-11-23T04:15:43Z</dcterms:modified>
</cp:coreProperties>
</file>