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87_pkg_0280c.xlsx" sheetId="1" r:id="rId1"/>
  </sheets>
  <definedNames>
    <definedName name="_xlnm._FilterDatabase" localSheetId="0" hidden="1">bdl211087_pkg_0280c.xlsx!$A$1:$K$270</definedName>
    <definedName name="pkg_0280c">bdl211087_pkg_0280c.xlsx!$A$1:$Q$270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5" i="1"/>
  <c r="K76" i="1"/>
  <c r="K77" i="1"/>
  <c r="K78" i="1"/>
  <c r="K79" i="1"/>
  <c r="K80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3" i="1"/>
  <c r="K194" i="1"/>
  <c r="K195" i="1"/>
  <c r="K196" i="1"/>
  <c r="K197" i="1"/>
  <c r="K198" i="1"/>
  <c r="K200" i="1"/>
  <c r="K201" i="1"/>
  <c r="K202" i="1"/>
  <c r="K203" i="1"/>
  <c r="K204" i="1"/>
  <c r="K205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1" i="1"/>
  <c r="J262" i="1"/>
  <c r="J263" i="1"/>
  <c r="J264" i="1"/>
  <c r="J265" i="1"/>
  <c r="J266" i="1"/>
  <c r="J267" i="1"/>
  <c r="J268" i="1"/>
  <c r="J269" i="1"/>
  <c r="G40" i="1"/>
  <c r="G50" i="1"/>
  <c r="G57" i="1"/>
  <c r="G74" i="1"/>
  <c r="G81" i="1"/>
  <c r="G88" i="1"/>
  <c r="G98" i="1"/>
  <c r="G110" i="1"/>
  <c r="G124" i="1"/>
  <c r="G127" i="1"/>
  <c r="G142" i="1"/>
  <c r="G152" i="1"/>
  <c r="G158" i="1"/>
  <c r="G168" i="1"/>
  <c r="G175" i="1"/>
  <c r="G192" i="1"/>
  <c r="G199" i="1"/>
  <c r="G206" i="1"/>
  <c r="G216" i="1"/>
  <c r="G228" i="1"/>
  <c r="G242" i="1"/>
  <c r="G245" i="1"/>
  <c r="G260" i="1"/>
  <c r="G27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</calcChain>
</file>

<file path=xl/sharedStrings.xml><?xml version="1.0" encoding="utf-8"?>
<sst xmlns="http://schemas.openxmlformats.org/spreadsheetml/2006/main" count="2707" uniqueCount="1007">
  <si>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</si>
  <si>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</si>
  <si>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</si>
  <si>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</si>
  <si>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</si>
  <si>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</si>
  <si>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</si>
  <si>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</si>
  <si>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</si>
  <si>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</si>
  <si>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</si>
  <si>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As_ICP_HY</t>
  </si>
  <si>
    <t>Sb_ICP_HY</t>
  </si>
  <si>
    <t>Bi_ICP_HY</t>
  </si>
  <si>
    <t>Ge_ICP_HY</t>
  </si>
  <si>
    <t>Se_ICP_HY</t>
  </si>
  <si>
    <t>Te_ICP_HY</t>
  </si>
  <si>
    <t>62H  917001</t>
  </si>
  <si>
    <t>21:1087:000001</t>
  </si>
  <si>
    <t>21:0031:000139</t>
  </si>
  <si>
    <t>21:0031:000139:0011:0001:00</t>
  </si>
  <si>
    <t>2.5</t>
  </si>
  <si>
    <t>0.2</t>
  </si>
  <si>
    <t>0.5</t>
  </si>
  <si>
    <t>&lt;0.2</t>
  </si>
  <si>
    <t>62H  917002</t>
  </si>
  <si>
    <t>21:1087:000002</t>
  </si>
  <si>
    <t>21:0031:000139:0012:0001:00</t>
  </si>
  <si>
    <t>1.9</t>
  </si>
  <si>
    <t>62H  917003</t>
  </si>
  <si>
    <t>21:1087:000003</t>
  </si>
  <si>
    <t>21:0031:000139:0013:0001:00</t>
  </si>
  <si>
    <t>3.9</t>
  </si>
  <si>
    <t>0.3</t>
  </si>
  <si>
    <t>62H  917004</t>
  </si>
  <si>
    <t>21:1087:000004</t>
  </si>
  <si>
    <t>21:0031:000139:0014:0001:00</t>
  </si>
  <si>
    <t>1.4</t>
  </si>
  <si>
    <t>0.4</t>
  </si>
  <si>
    <t>62H  917005</t>
  </si>
  <si>
    <t>21:1087:000005</t>
  </si>
  <si>
    <t>21:0031:000139:0015:0001:00</t>
  </si>
  <si>
    <t>1.5</t>
  </si>
  <si>
    <t>62H  917006</t>
  </si>
  <si>
    <t>21:1087:000006</t>
  </si>
  <si>
    <t>21:0031:000139:0016:0001:00</t>
  </si>
  <si>
    <t>1.3</t>
  </si>
  <si>
    <t>62H  917007</t>
  </si>
  <si>
    <t>21:1087:000007</t>
  </si>
  <si>
    <t>21:0031:000139:0017:0001:00</t>
  </si>
  <si>
    <t>62E  917008</t>
  </si>
  <si>
    <t>21:1087:000008</t>
  </si>
  <si>
    <t>21:0031:000140</t>
  </si>
  <si>
    <t>21:0031:000140:0011:0001:00</t>
  </si>
  <si>
    <t>4.6</t>
  </si>
  <si>
    <t>62E  917009</t>
  </si>
  <si>
    <t>21:1087:000009</t>
  </si>
  <si>
    <t>21:0031:000140:0012:0001:00</t>
  </si>
  <si>
    <t>12.4</t>
  </si>
  <si>
    <t>0.6</t>
  </si>
  <si>
    <t>62E  917010</t>
  </si>
  <si>
    <t>21:1087:000010</t>
  </si>
  <si>
    <t>21:0031:000140:0013:0001:00</t>
  </si>
  <si>
    <t>8</t>
  </si>
  <si>
    <t>0.8</t>
  </si>
  <si>
    <t>62E  917011</t>
  </si>
  <si>
    <t>21:1087:000011</t>
  </si>
  <si>
    <t>21:0031:000140:0014:0001:00</t>
  </si>
  <si>
    <t>7.5</t>
  </si>
  <si>
    <t>62E  917012</t>
  </si>
  <si>
    <t>21:1087:000012</t>
  </si>
  <si>
    <t>21:0031:000140:0015:0001:00</t>
  </si>
  <si>
    <t>8.2</t>
  </si>
  <si>
    <t>72H  917013</t>
  </si>
  <si>
    <t>21:1087:000013</t>
  </si>
  <si>
    <t>21:0031:000141</t>
  </si>
  <si>
    <t>21:0031:000141:0011:0001:00</t>
  </si>
  <si>
    <t>16.4</t>
  </si>
  <si>
    <t>72H  917014</t>
  </si>
  <si>
    <t>21:1087:000014</t>
  </si>
  <si>
    <t>21:0031:000141:0012:0001:00</t>
  </si>
  <si>
    <t>16.1</t>
  </si>
  <si>
    <t>72H  917015</t>
  </si>
  <si>
    <t>21:1087:000015</t>
  </si>
  <si>
    <t>21:0031:000141:0013:0001:00</t>
  </si>
  <si>
    <t>6.6</t>
  </si>
  <si>
    <t>72H  917016</t>
  </si>
  <si>
    <t>21:1087:000016</t>
  </si>
  <si>
    <t>21:0031:000141:0014:0001:00</t>
  </si>
  <si>
    <t>6.2</t>
  </si>
  <si>
    <t>72H  917017</t>
  </si>
  <si>
    <t>21:1087:000017</t>
  </si>
  <si>
    <t>21:0031:000141:0015:0001:01</t>
  </si>
  <si>
    <t>5.8</t>
  </si>
  <si>
    <t>72H  917018</t>
  </si>
  <si>
    <t>21:1087:000018</t>
  </si>
  <si>
    <t>21:0031:000141:0015:0001:02</t>
  </si>
  <si>
    <t>5.5</t>
  </si>
  <si>
    <t>73B  917019</t>
  </si>
  <si>
    <t>21:1087:000019</t>
  </si>
  <si>
    <t>21:0031:000142</t>
  </si>
  <si>
    <t>21:0031:000142:0007:0001:00</t>
  </si>
  <si>
    <t>4.3</t>
  </si>
  <si>
    <t>73B  917020</t>
  </si>
  <si>
    <t>21:1087:000020</t>
  </si>
  <si>
    <t>21:0031:000143</t>
  </si>
  <si>
    <t>21:0031:000143:0007:0001:00</t>
  </si>
  <si>
    <t>4.1</t>
  </si>
  <si>
    <t>73B  917021</t>
  </si>
  <si>
    <t>21:1087:000021</t>
  </si>
  <si>
    <t>21:0031:000144</t>
  </si>
  <si>
    <t>21:0031:000144:0007:0001:00</t>
  </si>
  <si>
    <t>73B  917022</t>
  </si>
  <si>
    <t>21:1087:000022</t>
  </si>
  <si>
    <t>21:0031:000145</t>
  </si>
  <si>
    <t>21:0031:000145:0007:0001:00</t>
  </si>
  <si>
    <t>4.2</t>
  </si>
  <si>
    <t>73B  917023</t>
  </si>
  <si>
    <t>21:1087:000023</t>
  </si>
  <si>
    <t>21:0031:000146</t>
  </si>
  <si>
    <t>21:0031:000146:0007:0001:00</t>
  </si>
  <si>
    <t>5</t>
  </si>
  <si>
    <t>73B  917024</t>
  </si>
  <si>
    <t>21:1087:000024</t>
  </si>
  <si>
    <t>21:0031:000147</t>
  </si>
  <si>
    <t>21:0031:000147:0007:0001:00</t>
  </si>
  <si>
    <t>4.4</t>
  </si>
  <si>
    <t>73B  917025</t>
  </si>
  <si>
    <t>21:1087:000025</t>
  </si>
  <si>
    <t>21:0031:000148</t>
  </si>
  <si>
    <t>21:0031:000148:0007:0001:00</t>
  </si>
  <si>
    <t>73B  917026</t>
  </si>
  <si>
    <t>21:1087:000026</t>
  </si>
  <si>
    <t>21:0031:000149</t>
  </si>
  <si>
    <t>21:0031:000149:0007:0001:00</t>
  </si>
  <si>
    <t>73B  917027</t>
  </si>
  <si>
    <t>21:1087:000027</t>
  </si>
  <si>
    <t>21:0031:000150</t>
  </si>
  <si>
    <t>21:0031:000150:0007:0001:00</t>
  </si>
  <si>
    <t>73B  917028</t>
  </si>
  <si>
    <t>21:1087:000028</t>
  </si>
  <si>
    <t>21:0031:000151</t>
  </si>
  <si>
    <t>21:0031:000151:0007:0001:00</t>
  </si>
  <si>
    <t>73B  917029</t>
  </si>
  <si>
    <t>21:1087:000029</t>
  </si>
  <si>
    <t>21:0031:000152</t>
  </si>
  <si>
    <t>21:0031:000152:0007:0001:00</t>
  </si>
  <si>
    <t>5.7</t>
  </si>
  <si>
    <t>73B  917030</t>
  </si>
  <si>
    <t>21:1087:000030</t>
  </si>
  <si>
    <t>21:0031:000153</t>
  </si>
  <si>
    <t>21:0031:000153:0007:0001:00</t>
  </si>
  <si>
    <t>6.8</t>
  </si>
  <si>
    <t>73B  917031</t>
  </si>
  <si>
    <t>21:1087:000031</t>
  </si>
  <si>
    <t>21:0031:000154</t>
  </si>
  <si>
    <t>21:0031:000154:0007:0001:00</t>
  </si>
  <si>
    <t>73B  917032</t>
  </si>
  <si>
    <t>21:1087:000032</t>
  </si>
  <si>
    <t>21:0031:000155</t>
  </si>
  <si>
    <t>21:0031:000155:0007:0001:00</t>
  </si>
  <si>
    <t>5.1</t>
  </si>
  <si>
    <t>73B  917033</t>
  </si>
  <si>
    <t>21:1087:000033</t>
  </si>
  <si>
    <t>21:0031:000156</t>
  </si>
  <si>
    <t>21:0031:000156:0007:0001:00</t>
  </si>
  <si>
    <t>62H  918001</t>
  </si>
  <si>
    <t>21:1087:000034</t>
  </si>
  <si>
    <t>21:0031:000001</t>
  </si>
  <si>
    <t>21:0031:000001:0003:0001:00</t>
  </si>
  <si>
    <t>1</t>
  </si>
  <si>
    <t>62H  918002</t>
  </si>
  <si>
    <t>21:1087:000035</t>
  </si>
  <si>
    <t>21:0031:000002</t>
  </si>
  <si>
    <t>21:0031:000002:0003:0001:00</t>
  </si>
  <si>
    <t>62H  918003</t>
  </si>
  <si>
    <t>21:1087:000036</t>
  </si>
  <si>
    <t>21:0031:000003</t>
  </si>
  <si>
    <t>21:0031:000003:0003:0001:00</t>
  </si>
  <si>
    <t>8.6</t>
  </si>
  <si>
    <t>0.9</t>
  </si>
  <si>
    <t>62H  918004</t>
  </si>
  <si>
    <t>21:1087:000037</t>
  </si>
  <si>
    <t>21:0031:000003:0004:0001:00</t>
  </si>
  <si>
    <t>8.7</t>
  </si>
  <si>
    <t>0.7</t>
  </si>
  <si>
    <t>62H  918005</t>
  </si>
  <si>
    <t>21:1087:000038</t>
  </si>
  <si>
    <t>21:0031:000004</t>
  </si>
  <si>
    <t>21:0031:000004:0003:0001:00</t>
  </si>
  <si>
    <t>9</t>
  </si>
  <si>
    <t>62H  918006</t>
  </si>
  <si>
    <t>21:1087:000039</t>
  </si>
  <si>
    <t>Control Reference</t>
  </si>
  <si>
    <t>Unspecified</t>
  </si>
  <si>
    <t>26.3</t>
  </si>
  <si>
    <t>3</t>
  </si>
  <si>
    <t>62H  918007</t>
  </si>
  <si>
    <t>21:1087:000040</t>
  </si>
  <si>
    <t>21:0031:000005</t>
  </si>
  <si>
    <t>21:0031:000005:0003:0001:00</t>
  </si>
  <si>
    <t>9.3</t>
  </si>
  <si>
    <t>62G  918008</t>
  </si>
  <si>
    <t>21:1087:000041</t>
  </si>
  <si>
    <t>21:0031:000006</t>
  </si>
  <si>
    <t>21:0031:000006:0003:0001:00</t>
  </si>
  <si>
    <t>5.2</t>
  </si>
  <si>
    <t>62G  918009</t>
  </si>
  <si>
    <t>21:1087:000042</t>
  </si>
  <si>
    <t>21:0031:000007</t>
  </si>
  <si>
    <t>21:0031:000007:0003:0001:00</t>
  </si>
  <si>
    <t>9.6</t>
  </si>
  <si>
    <t>62G  918010</t>
  </si>
  <si>
    <t>21:1087:000043</t>
  </si>
  <si>
    <t>21:0031:000008</t>
  </si>
  <si>
    <t>21:0031:000008:0003:0001:00</t>
  </si>
  <si>
    <t>62G  918011</t>
  </si>
  <si>
    <t>21:1087:000044</t>
  </si>
  <si>
    <t>21:0031:000009</t>
  </si>
  <si>
    <t>21:0031:000009:0003:0001:00</t>
  </si>
  <si>
    <t>62F  918012</t>
  </si>
  <si>
    <t>21:1087:000045</t>
  </si>
  <si>
    <t>21:0031:000010</t>
  </si>
  <si>
    <t>21:0031:000010:0003:0001:00</t>
  </si>
  <si>
    <t>6.9</t>
  </si>
  <si>
    <t>62F  918013</t>
  </si>
  <si>
    <t>21:1087:000046</t>
  </si>
  <si>
    <t>21:0031:000010:0004:0001:00</t>
  </si>
  <si>
    <t>7</t>
  </si>
  <si>
    <t>62F  918014</t>
  </si>
  <si>
    <t>21:1087:000047</t>
  </si>
  <si>
    <t>21:0031:000011</t>
  </si>
  <si>
    <t>21:0031:000011:0003:0001:00</t>
  </si>
  <si>
    <t>62F  918015</t>
  </si>
  <si>
    <t>21:1087:000048</t>
  </si>
  <si>
    <t>21:0031:000012</t>
  </si>
  <si>
    <t>21:0031:000012:0003:0001:00</t>
  </si>
  <si>
    <t>5.6</t>
  </si>
  <si>
    <t>62F  918016</t>
  </si>
  <si>
    <t>21:1087:000049</t>
  </si>
  <si>
    <t>6.3</t>
  </si>
  <si>
    <t>62F  918017</t>
  </si>
  <si>
    <t>21:1087:000050</t>
  </si>
  <si>
    <t>21:0031:000013</t>
  </si>
  <si>
    <t>21:0031:000013:0003:0001:00</t>
  </si>
  <si>
    <t>6</t>
  </si>
  <si>
    <t>62F  918018</t>
  </si>
  <si>
    <t>21:1087:000051</t>
  </si>
  <si>
    <t>21:0031:000014</t>
  </si>
  <si>
    <t>21:0031:000014:0003:0001:00</t>
  </si>
  <si>
    <t>62F  918019</t>
  </si>
  <si>
    <t>21:1087:000052</t>
  </si>
  <si>
    <t>21:0031:000014:0004:0001:00</t>
  </si>
  <si>
    <t>62E  918020</t>
  </si>
  <si>
    <t>21:1087:000053</t>
  </si>
  <si>
    <t>21:0031:000015</t>
  </si>
  <si>
    <t>21:0031:000015:0003:0001:00</t>
  </si>
  <si>
    <t>7.9</t>
  </si>
  <si>
    <t>62E  918021</t>
  </si>
  <si>
    <t>21:1087:000054</t>
  </si>
  <si>
    <t>21:0031:000016</t>
  </si>
  <si>
    <t>21:0031:000016:0003:0001:00</t>
  </si>
  <si>
    <t>62E  918022</t>
  </si>
  <si>
    <t>21:1087:000055</t>
  </si>
  <si>
    <t>21:0031:000017</t>
  </si>
  <si>
    <t>21:0031:000017:0003:0001:00</t>
  </si>
  <si>
    <t>7.4</t>
  </si>
  <si>
    <t>62E  918023</t>
  </si>
  <si>
    <t>21:1087:000056</t>
  </si>
  <si>
    <t>6.4</t>
  </si>
  <si>
    <t>62E  918024</t>
  </si>
  <si>
    <t>21:1087:000057</t>
  </si>
  <si>
    <t>21:0031:000018</t>
  </si>
  <si>
    <t>21:0031:000018:0003:0001:00</t>
  </si>
  <si>
    <t>62E  918025</t>
  </si>
  <si>
    <t>21:1087:000058</t>
  </si>
  <si>
    <t>21:0031:000018:0004:0001:00</t>
  </si>
  <si>
    <t>72H  918026</t>
  </si>
  <si>
    <t>21:1087:000059</t>
  </si>
  <si>
    <t>21:0031:000019</t>
  </si>
  <si>
    <t>21:0031:000019:0003:0001:00</t>
  </si>
  <si>
    <t>6.1</t>
  </si>
  <si>
    <t>72H  918027</t>
  </si>
  <si>
    <t>21:1087:000060</t>
  </si>
  <si>
    <t>21:0031:000020</t>
  </si>
  <si>
    <t>21:0031:000020:0003:0001:00</t>
  </si>
  <si>
    <t>72H  918028</t>
  </si>
  <si>
    <t>21:1087:000061</t>
  </si>
  <si>
    <t>21:0031:000021</t>
  </si>
  <si>
    <t>21:0031:000021:0003:0001:00</t>
  </si>
  <si>
    <t>8.3</t>
  </si>
  <si>
    <t>72H  918029</t>
  </si>
  <si>
    <t>21:1087:000062</t>
  </si>
  <si>
    <t>21:0031:000022</t>
  </si>
  <si>
    <t>21:0031:000022:0003:0001:00</t>
  </si>
  <si>
    <t>6.5</t>
  </si>
  <si>
    <t>72H  918030</t>
  </si>
  <si>
    <t>21:1087:000063</t>
  </si>
  <si>
    <t>21:0031:000022:0004:0001:00</t>
  </si>
  <si>
    <t>72H  918031</t>
  </si>
  <si>
    <t>21:1087:000064</t>
  </si>
  <si>
    <t>21:0031:000023</t>
  </si>
  <si>
    <t>21:0031:000023:0003:0001:00</t>
  </si>
  <si>
    <t>12.6</t>
  </si>
  <si>
    <t>72G  918032</t>
  </si>
  <si>
    <t>21:1087:000065</t>
  </si>
  <si>
    <t>21:0031:000024</t>
  </si>
  <si>
    <t>21:0031:000024:0003:0001:00</t>
  </si>
  <si>
    <t>10.5</t>
  </si>
  <si>
    <t>72G  918033</t>
  </si>
  <si>
    <t>21:1087:000066</t>
  </si>
  <si>
    <t>21:0031:000025</t>
  </si>
  <si>
    <t>21:0031:000025:0003:0001:00</t>
  </si>
  <si>
    <t>72G  918034</t>
  </si>
  <si>
    <t>21:1087:000067</t>
  </si>
  <si>
    <t>21:0031:000026</t>
  </si>
  <si>
    <t>21:0031:000026:0003:0001:00</t>
  </si>
  <si>
    <t>7.3</t>
  </si>
  <si>
    <t>72G  918035</t>
  </si>
  <si>
    <t>21:1087:000068</t>
  </si>
  <si>
    <t>21:0031:000027</t>
  </si>
  <si>
    <t>21:0031:000027:0003:0001:00</t>
  </si>
  <si>
    <t>7.1</t>
  </si>
  <si>
    <t>72F  918036</t>
  </si>
  <si>
    <t>21:1087:000069</t>
  </si>
  <si>
    <t>21:0031:000028</t>
  </si>
  <si>
    <t>21:0031:000028:0003:0001:00</t>
  </si>
  <si>
    <t>7.6</t>
  </si>
  <si>
    <t>72F  918037</t>
  </si>
  <si>
    <t>21:1087:000070</t>
  </si>
  <si>
    <t>21:0031:000029</t>
  </si>
  <si>
    <t>21:0031:000029:0003:0001:00</t>
  </si>
  <si>
    <t>72F  918038</t>
  </si>
  <si>
    <t>21:1087:000071</t>
  </si>
  <si>
    <t>21:0031:000029:0004:0001:00</t>
  </si>
  <si>
    <t>5.9</t>
  </si>
  <si>
    <t>72F  918039</t>
  </si>
  <si>
    <t>21:1087:000072</t>
  </si>
  <si>
    <t>21:0031:000030</t>
  </si>
  <si>
    <t>21:0031:000030:0003:0001:00</t>
  </si>
  <si>
    <t>72F  918040</t>
  </si>
  <si>
    <t>21:1087:000073</t>
  </si>
  <si>
    <t>6.7</t>
  </si>
  <si>
    <t>72F  918041</t>
  </si>
  <si>
    <t>21:1087:000074</t>
  </si>
  <si>
    <t>21:0031:000031</t>
  </si>
  <si>
    <t>21:0031:000031:0003:0001:00</t>
  </si>
  <si>
    <t>11.6</t>
  </si>
  <si>
    <t>72E  918042</t>
  </si>
  <si>
    <t>21:1087:000075</t>
  </si>
  <si>
    <t>21:0031:000032</t>
  </si>
  <si>
    <t>21:0031:000032:0003:0001:00</t>
  </si>
  <si>
    <t>9.5</t>
  </si>
  <si>
    <t>72E  918043</t>
  </si>
  <si>
    <t>21:1087:000076</t>
  </si>
  <si>
    <t>21:0031:000033</t>
  </si>
  <si>
    <t>21:0031:000033:0003:0001:00</t>
  </si>
  <si>
    <t>72L  918044</t>
  </si>
  <si>
    <t>21:1087:000077</t>
  </si>
  <si>
    <t>21:0031:000034</t>
  </si>
  <si>
    <t>21:0031:000034:0003:0001:00</t>
  </si>
  <si>
    <t>7.8</t>
  </si>
  <si>
    <t>72L  918045</t>
  </si>
  <si>
    <t>21:1087:000078</t>
  </si>
  <si>
    <t>21:0031:000035</t>
  </si>
  <si>
    <t>21:0031:000035:0003:0001:00</t>
  </si>
  <si>
    <t>72L  918046</t>
  </si>
  <si>
    <t>21:1087:000079</t>
  </si>
  <si>
    <t>21:0031:000035:0004:0001:00</t>
  </si>
  <si>
    <t>72L  918047</t>
  </si>
  <si>
    <t>21:1087:000080</t>
  </si>
  <si>
    <t>15</t>
  </si>
  <si>
    <t>72L  918048</t>
  </si>
  <si>
    <t>21:1087:000081</t>
  </si>
  <si>
    <t>21:0031:000036</t>
  </si>
  <si>
    <t>21:0031:000036:0003:0001:00</t>
  </si>
  <si>
    <t>72L  918049</t>
  </si>
  <si>
    <t>21:1087:000082</t>
  </si>
  <si>
    <t>21:0031:000037</t>
  </si>
  <si>
    <t>21:0031:000037:0003:0001:00</t>
  </si>
  <si>
    <t>4.7</t>
  </si>
  <si>
    <t>82I  918050</t>
  </si>
  <si>
    <t>21:1087:000083</t>
  </si>
  <si>
    <t>21:0031:000038</t>
  </si>
  <si>
    <t>21:0031:000038:0003:0001:00</t>
  </si>
  <si>
    <t>8.5</t>
  </si>
  <si>
    <t>82I  918051</t>
  </si>
  <si>
    <t>21:1087:000084</t>
  </si>
  <si>
    <t>21:0031:000038:0004:0001:00</t>
  </si>
  <si>
    <t>82I  918052</t>
  </si>
  <si>
    <t>21:1087:000085</t>
  </si>
  <si>
    <t>21:0031:000039</t>
  </si>
  <si>
    <t>21:0031:000039:0003:0001:00</t>
  </si>
  <si>
    <t>82P  918053</t>
  </si>
  <si>
    <t>21:1087:000086</t>
  </si>
  <si>
    <t>21:0031:000040</t>
  </si>
  <si>
    <t>21:0031:000040:0003:0001:00</t>
  </si>
  <si>
    <t>82P  918054</t>
  </si>
  <si>
    <t>21:1087:000087</t>
  </si>
  <si>
    <t>82P  918055</t>
  </si>
  <si>
    <t>21:1087:000088</t>
  </si>
  <si>
    <t>21:0031:000041</t>
  </si>
  <si>
    <t>21:0031:000041:0003:0001:00</t>
  </si>
  <si>
    <t>82O  918056</t>
  </si>
  <si>
    <t>21:1087:000089</t>
  </si>
  <si>
    <t>21:0031:000042</t>
  </si>
  <si>
    <t>21:0031:000042:0003:0001:00</t>
  </si>
  <si>
    <t>82O  918057</t>
  </si>
  <si>
    <t>21:1087:000090</t>
  </si>
  <si>
    <t>21:0031:000043</t>
  </si>
  <si>
    <t>21:0031:000043:0003:0001:00</t>
  </si>
  <si>
    <t>82O  918058</t>
  </si>
  <si>
    <t>21:1087:000091</t>
  </si>
  <si>
    <t>21:0031:000043:0004:0001:00</t>
  </si>
  <si>
    <t>82O  918059</t>
  </si>
  <si>
    <t>21:1087:000092</t>
  </si>
  <si>
    <t>21:0031:000044</t>
  </si>
  <si>
    <t>21:0031:000044:0003:0001:00</t>
  </si>
  <si>
    <t>83G  918060</t>
  </si>
  <si>
    <t>21:1087:000093</t>
  </si>
  <si>
    <t>21:0031:000045</t>
  </si>
  <si>
    <t>21:0031:000045:0003:0001:00</t>
  </si>
  <si>
    <t>1.2</t>
  </si>
  <si>
    <t>2.3</t>
  </si>
  <si>
    <t>83G  918061</t>
  </si>
  <si>
    <t>21:1087:000094</t>
  </si>
  <si>
    <t>21:0031:000046</t>
  </si>
  <si>
    <t>21:0031:000046:0003:0001:00</t>
  </si>
  <si>
    <t>83G  918062</t>
  </si>
  <si>
    <t>21:1087:000095</t>
  </si>
  <si>
    <t>21:0031:000046:0004:0001:00</t>
  </si>
  <si>
    <t>1.1</t>
  </si>
  <si>
    <t>83G  918063</t>
  </si>
  <si>
    <t>21:1087:000096</t>
  </si>
  <si>
    <t>21:0031:000047</t>
  </si>
  <si>
    <t>21:0031:000047:0003:0001:00</t>
  </si>
  <si>
    <t>83G  918064</t>
  </si>
  <si>
    <t>21:1087:000097</t>
  </si>
  <si>
    <t>83G  918065</t>
  </si>
  <si>
    <t>21:1087:000098</t>
  </si>
  <si>
    <t>21:0031:000048</t>
  </si>
  <si>
    <t>21:0031:000048:0003:0001:00</t>
  </si>
  <si>
    <t>8.9</t>
  </si>
  <si>
    <t>83G  918066</t>
  </si>
  <si>
    <t>21:1087:000099</t>
  </si>
  <si>
    <t>21:0031:000049</t>
  </si>
  <si>
    <t>21:0031:000049:0003:0001:00</t>
  </si>
  <si>
    <t>83H  918067</t>
  </si>
  <si>
    <t>21:1087:000100</t>
  </si>
  <si>
    <t>21:0031:000050</t>
  </si>
  <si>
    <t>21:0031:000050:0003:0001:00</t>
  </si>
  <si>
    <t>8.4</t>
  </si>
  <si>
    <t>83H  918068</t>
  </si>
  <si>
    <t>21:1087:000101</t>
  </si>
  <si>
    <t>21:0031:000051</t>
  </si>
  <si>
    <t>21:0031:000051:0003:0001:00</t>
  </si>
  <si>
    <t>83H  918069</t>
  </si>
  <si>
    <t>21:1087:000102</t>
  </si>
  <si>
    <t>21:0031:000052</t>
  </si>
  <si>
    <t>21:0031:000052:0003:0001:00</t>
  </si>
  <si>
    <t>10</t>
  </si>
  <si>
    <t>83H  918070</t>
  </si>
  <si>
    <t>21:1087:000103</t>
  </si>
  <si>
    <t>21:0031:000052:0004:0001:00</t>
  </si>
  <si>
    <t>10.1</t>
  </si>
  <si>
    <t>83H  918071</t>
  </si>
  <si>
    <t>21:1087:000104</t>
  </si>
  <si>
    <t>21:0031:000053</t>
  </si>
  <si>
    <t>21:0031:000053:0003:0001:00</t>
  </si>
  <si>
    <t>83H  918072</t>
  </si>
  <si>
    <t>21:1087:000105</t>
  </si>
  <si>
    <t>21:0031:000054</t>
  </si>
  <si>
    <t>21:0031:000054:0003:0001:00</t>
  </si>
  <si>
    <t>73E  918073</t>
  </si>
  <si>
    <t>21:1087:000106</t>
  </si>
  <si>
    <t>21:0031:000055</t>
  </si>
  <si>
    <t>21:0031:000055:0003:0001:00</t>
  </si>
  <si>
    <t>73E  918074</t>
  </si>
  <si>
    <t>21:1087:000107</t>
  </si>
  <si>
    <t>21:0031:000056</t>
  </si>
  <si>
    <t>21:0031:000056:0003:0001:00</t>
  </si>
  <si>
    <t>2.7</t>
  </si>
  <si>
    <t>73E  918075</t>
  </si>
  <si>
    <t>21:1087:000108</t>
  </si>
  <si>
    <t>21:0031:000056:0004:0001:00</t>
  </si>
  <si>
    <t>2.8</t>
  </si>
  <si>
    <t>73E  918076</t>
  </si>
  <si>
    <t>21:1087:000109</t>
  </si>
  <si>
    <t>14.8</t>
  </si>
  <si>
    <t>73E  918077</t>
  </si>
  <si>
    <t>21:1087:000110</t>
  </si>
  <si>
    <t>21:0031:000057</t>
  </si>
  <si>
    <t>21:0031:000057:0003:0001:00</t>
  </si>
  <si>
    <t>73F  918078</t>
  </si>
  <si>
    <t>21:1087:000111</t>
  </si>
  <si>
    <t>21:0031:000058</t>
  </si>
  <si>
    <t>21:0031:000058:0003:0001:00</t>
  </si>
  <si>
    <t>73F  918079</t>
  </si>
  <si>
    <t>21:1087:000112</t>
  </si>
  <si>
    <t>21:0031:000059</t>
  </si>
  <si>
    <t>21:0031:000059:0003:0001:00</t>
  </si>
  <si>
    <t>73F  918080</t>
  </si>
  <si>
    <t>21:1087:000113</t>
  </si>
  <si>
    <t>21:0031:000060</t>
  </si>
  <si>
    <t>21:0031:000060:0003:0001:00</t>
  </si>
  <si>
    <t>73C  918081</t>
  </si>
  <si>
    <t>21:1087:000114</t>
  </si>
  <si>
    <t>21:0031:000061</t>
  </si>
  <si>
    <t>21:0031:000061:0003:0001:00</t>
  </si>
  <si>
    <t>73C  918082</t>
  </si>
  <si>
    <t>21:1087:000115</t>
  </si>
  <si>
    <t>21:0031:000061:0004:0001:00</t>
  </si>
  <si>
    <t>73C  918083</t>
  </si>
  <si>
    <t>21:1087:000116</t>
  </si>
  <si>
    <t>21:0031:000062</t>
  </si>
  <si>
    <t>21:0031:000062:0003:0001:00</t>
  </si>
  <si>
    <t>5.3</t>
  </si>
  <si>
    <t>73B  918084</t>
  </si>
  <si>
    <t>21:1087:000117</t>
  </si>
  <si>
    <t>21:0031:000063</t>
  </si>
  <si>
    <t>21:0031:000063:0003:0001:00</t>
  </si>
  <si>
    <t>7.2</t>
  </si>
  <si>
    <t>73B  918085</t>
  </si>
  <si>
    <t>21:1087:000118</t>
  </si>
  <si>
    <t>21:0031:000064</t>
  </si>
  <si>
    <t>21:0031:000064:0003:0001:00</t>
  </si>
  <si>
    <t>4.5</t>
  </si>
  <si>
    <t>73B  918086</t>
  </si>
  <si>
    <t>21:1087:000119</t>
  </si>
  <si>
    <t>21:0031:000065</t>
  </si>
  <si>
    <t>21:0031:000065:0003:0001:00</t>
  </si>
  <si>
    <t>73B  918087</t>
  </si>
  <si>
    <t>21:1087:000120</t>
  </si>
  <si>
    <t>21:0031:000066</t>
  </si>
  <si>
    <t>21:0031:000066:0003:0001:00</t>
  </si>
  <si>
    <t>73B  918088</t>
  </si>
  <si>
    <t>21:1087:000121</t>
  </si>
  <si>
    <t>21:0031:000066:0004:0001:00</t>
  </si>
  <si>
    <t>73A  918089</t>
  </si>
  <si>
    <t>21:1087:000122</t>
  </si>
  <si>
    <t>21:0031:000067</t>
  </si>
  <si>
    <t>21:0031:000067:0003:0001:00</t>
  </si>
  <si>
    <t>73A  918090</t>
  </si>
  <si>
    <t>21:1087:000123</t>
  </si>
  <si>
    <t>72P  918091</t>
  </si>
  <si>
    <t>21:1087:000124</t>
  </si>
  <si>
    <t>21:0031:000068</t>
  </si>
  <si>
    <t>21:0031:000068:0003:0001:00</t>
  </si>
  <si>
    <t>72P  918092</t>
  </si>
  <si>
    <t>21:1087:000125</t>
  </si>
  <si>
    <t>21:0031:000069</t>
  </si>
  <si>
    <t>21:0031:000069:0003:0001:00</t>
  </si>
  <si>
    <t>4</t>
  </si>
  <si>
    <t>72P  918093</t>
  </si>
  <si>
    <t>21:1087:000126</t>
  </si>
  <si>
    <t>72P  918094</t>
  </si>
  <si>
    <t>21:1087:000127</t>
  </si>
  <si>
    <t>21:0031:000070</t>
  </si>
  <si>
    <t>21:0031:000070:0003:0001:00</t>
  </si>
  <si>
    <t>1.7</t>
  </si>
  <si>
    <t>62M  918095</t>
  </si>
  <si>
    <t>21:1087:000128</t>
  </si>
  <si>
    <t>21:0031:000071</t>
  </si>
  <si>
    <t>21:0031:000071:0003:0001:00</t>
  </si>
  <si>
    <t>62M  918096</t>
  </si>
  <si>
    <t>21:1087:000129</t>
  </si>
  <si>
    <t>21:0031:000072</t>
  </si>
  <si>
    <t>21:0031:000072:0003:0001:00</t>
  </si>
  <si>
    <t>62M  918097</t>
  </si>
  <si>
    <t>21:1087:000130</t>
  </si>
  <si>
    <t>21:0031:000072:0004:0001:00</t>
  </si>
  <si>
    <t>62M  918098</t>
  </si>
  <si>
    <t>21:1087:000131</t>
  </si>
  <si>
    <t>21:0031:000073</t>
  </si>
  <si>
    <t>21:0031:000073:0003:0001:00</t>
  </si>
  <si>
    <t>62M  918099</t>
  </si>
  <si>
    <t>21:1087:000132</t>
  </si>
  <si>
    <t>21:0031:000074</t>
  </si>
  <si>
    <t>21:0031:000074:0003:0001:00</t>
  </si>
  <si>
    <t>62N  918100</t>
  </si>
  <si>
    <t>21:1087:000133</t>
  </si>
  <si>
    <t>21:0031:000075</t>
  </si>
  <si>
    <t>21:0031:000075:0003:0001:00</t>
  </si>
  <si>
    <t>62N  918101</t>
  </si>
  <si>
    <t>21:1087:000134</t>
  </si>
  <si>
    <t>21:0031:000076</t>
  </si>
  <si>
    <t>21:0031:000076:0003:0001:00</t>
  </si>
  <si>
    <t>62N  918102</t>
  </si>
  <si>
    <t>21:1087:000135</t>
  </si>
  <si>
    <t>21:0031:000077</t>
  </si>
  <si>
    <t>21:0031:000077:0003:0001:00</t>
  </si>
  <si>
    <t>62N  918103</t>
  </si>
  <si>
    <t>21:1087:000136</t>
  </si>
  <si>
    <t>21:0031:000077:0004:0001:00</t>
  </si>
  <si>
    <t>62N  918104</t>
  </si>
  <si>
    <t>21:1087:000137</t>
  </si>
  <si>
    <t>21:0031:000078</t>
  </si>
  <si>
    <t>21:0031:000078:0003:0001:00</t>
  </si>
  <si>
    <t>62N  918105</t>
  </si>
  <si>
    <t>21:1087:000138</t>
  </si>
  <si>
    <t>21:0031:000079</t>
  </si>
  <si>
    <t>21:0031:000079:0003:0001:00</t>
  </si>
  <si>
    <t>62O  918106</t>
  </si>
  <si>
    <t>21:1087:000139</t>
  </si>
  <si>
    <t>21:0031:000080</t>
  </si>
  <si>
    <t>21:0031:000080:0003:0001:00</t>
  </si>
  <si>
    <t>62O  918107</t>
  </si>
  <si>
    <t>21:1087:000140</t>
  </si>
  <si>
    <t>21:0031:000081</t>
  </si>
  <si>
    <t>21:0031:000081:0003:0001:00</t>
  </si>
  <si>
    <t>62O  918108</t>
  </si>
  <si>
    <t>21:1087:000141</t>
  </si>
  <si>
    <t>62O  918109</t>
  </si>
  <si>
    <t>21:1087:000142</t>
  </si>
  <si>
    <t>21:0031:000082</t>
  </si>
  <si>
    <t>21:0031:000082:0003:0001:00</t>
  </si>
  <si>
    <t>62O  918110</t>
  </si>
  <si>
    <t>21:1087:000143</t>
  </si>
  <si>
    <t>21:0031:000082:0004:0001:00</t>
  </si>
  <si>
    <t>62O  918111</t>
  </si>
  <si>
    <t>21:1087:000144</t>
  </si>
  <si>
    <t>21:0031:000083</t>
  </si>
  <si>
    <t>21:0031:000083:0003:0001:00</t>
  </si>
  <si>
    <t>62J  918112</t>
  </si>
  <si>
    <t>21:1087:000145</t>
  </si>
  <si>
    <t>21:0031:000084</t>
  </si>
  <si>
    <t>21:0031:000084:0003:0001:00</t>
  </si>
  <si>
    <t>1.6</t>
  </si>
  <si>
    <t>62I  918113</t>
  </si>
  <si>
    <t>21:1087:000146</t>
  </si>
  <si>
    <t>21:0031:000085</t>
  </si>
  <si>
    <t>21:0031:000085:0003:0001:00</t>
  </si>
  <si>
    <t>62I  918114</t>
  </si>
  <si>
    <t>21:1087:000147</t>
  </si>
  <si>
    <t>21:0031:000086</t>
  </si>
  <si>
    <t>21:0031:000086:0003:0001:00</t>
  </si>
  <si>
    <t>62I  918115</t>
  </si>
  <si>
    <t>21:1087:000148</t>
  </si>
  <si>
    <t>21:0031:000086:0004:0001:00</t>
  </si>
  <si>
    <t>62I  918116</t>
  </si>
  <si>
    <t>21:1087:000149</t>
  </si>
  <si>
    <t>21:0031:000087</t>
  </si>
  <si>
    <t>21:0031:000087:0003:0001:00</t>
  </si>
  <si>
    <t>62I  918117</t>
  </si>
  <si>
    <t>21:1087:000150</t>
  </si>
  <si>
    <t>21:0031:000088</t>
  </si>
  <si>
    <t>21:0031:000088:0003:0001:00</t>
  </si>
  <si>
    <t>3.7</t>
  </si>
  <si>
    <t>62I  918118</t>
  </si>
  <si>
    <t>21:1087:000151</t>
  </si>
  <si>
    <t>86.2</t>
  </si>
  <si>
    <t>62H  919001</t>
  </si>
  <si>
    <t>21:1087:000152</t>
  </si>
  <si>
    <t>21:0031:000001:0001:0001:00</t>
  </si>
  <si>
    <t>62H  919002</t>
  </si>
  <si>
    <t>21:1087:000153</t>
  </si>
  <si>
    <t>21:0031:000002:0001:0001:00</t>
  </si>
  <si>
    <t>2</t>
  </si>
  <si>
    <t>62H  919003</t>
  </si>
  <si>
    <t>21:1087:000154</t>
  </si>
  <si>
    <t>21:0031:000003:0001:0001:00</t>
  </si>
  <si>
    <t>62H  919004</t>
  </si>
  <si>
    <t>21:1087:000155</t>
  </si>
  <si>
    <t>21:0031:000003:0002:0001:00</t>
  </si>
  <si>
    <t>62H  919005</t>
  </si>
  <si>
    <t>21:1087:000156</t>
  </si>
  <si>
    <t>21:0031:000004:0001:0001:00</t>
  </si>
  <si>
    <t>62H  919006</t>
  </si>
  <si>
    <t>21:1087:000157</t>
  </si>
  <si>
    <t>62H  919007</t>
  </si>
  <si>
    <t>21:1087:000158</t>
  </si>
  <si>
    <t>21:0031:000005:0001:0001:00</t>
  </si>
  <si>
    <t>62G  919008</t>
  </si>
  <si>
    <t>21:1087:000159</t>
  </si>
  <si>
    <t>21:0031:000006:0001:0001:00</t>
  </si>
  <si>
    <t>62G  919009</t>
  </si>
  <si>
    <t>21:1087:000160</t>
  </si>
  <si>
    <t>21:0031:000007:0001:0001:00</t>
  </si>
  <si>
    <t>62G  919010</t>
  </si>
  <si>
    <t>21:1087:000161</t>
  </si>
  <si>
    <t>21:0031:000008:0001:0001:00</t>
  </si>
  <si>
    <t>4.9</t>
  </si>
  <si>
    <t>62G  919011</t>
  </si>
  <si>
    <t>21:1087:000162</t>
  </si>
  <si>
    <t>21:0031:000009:0001:0001:00</t>
  </si>
  <si>
    <t>62F  919012</t>
  </si>
  <si>
    <t>21:1087:000163</t>
  </si>
  <si>
    <t>21:0031:000010:0001:0001:00</t>
  </si>
  <si>
    <t>62F  919013</t>
  </si>
  <si>
    <t>21:1087:000164</t>
  </si>
  <si>
    <t>21:0031:000010:0002:0001:00</t>
  </si>
  <si>
    <t>62F  919014</t>
  </si>
  <si>
    <t>21:1087:000165</t>
  </si>
  <si>
    <t>21:0031:000011:0001:0001:00</t>
  </si>
  <si>
    <t>3.8</t>
  </si>
  <si>
    <t>62F  919015</t>
  </si>
  <si>
    <t>21:1087:000166</t>
  </si>
  <si>
    <t>21:0031:000012:0001:0001:00</t>
  </si>
  <si>
    <t>62F  919016</t>
  </si>
  <si>
    <t>21:1087:000167</t>
  </si>
  <si>
    <t>62F  919017</t>
  </si>
  <si>
    <t>21:1087:000168</t>
  </si>
  <si>
    <t>21:0031:000013:0001:0001:00</t>
  </si>
  <si>
    <t>62F  919018</t>
  </si>
  <si>
    <t>21:1087:000169</t>
  </si>
  <si>
    <t>21:0031:000014:0001:0001:00</t>
  </si>
  <si>
    <t>5.4</t>
  </si>
  <si>
    <t>62F  919019</t>
  </si>
  <si>
    <t>21:1087:000170</t>
  </si>
  <si>
    <t>21:0031:000014:0002:0001:00</t>
  </si>
  <si>
    <t>62E  919020</t>
  </si>
  <si>
    <t>21:1087:000171</t>
  </si>
  <si>
    <t>21:0031:000015:0001:0001:00</t>
  </si>
  <si>
    <t>62E  919021</t>
  </si>
  <si>
    <t>21:1087:000172</t>
  </si>
  <si>
    <t>21:0031:000016:0001:0001:00</t>
  </si>
  <si>
    <t>62E  919022</t>
  </si>
  <si>
    <t>21:1087:000173</t>
  </si>
  <si>
    <t>21:0031:000017:0001:0001:00</t>
  </si>
  <si>
    <t>62E  919023</t>
  </si>
  <si>
    <t>21:1087:000174</t>
  </si>
  <si>
    <t>62E  919024</t>
  </si>
  <si>
    <t>21:1087:000175</t>
  </si>
  <si>
    <t>21:0031:000018:0001:0001:00</t>
  </si>
  <si>
    <t>62E  919025</t>
  </si>
  <si>
    <t>21:1087:000176</t>
  </si>
  <si>
    <t>21:0031:000018:0002:0001:00</t>
  </si>
  <si>
    <t>72H  919026</t>
  </si>
  <si>
    <t>21:1087:000177</t>
  </si>
  <si>
    <t>21:0031:000019:0001:0001:00</t>
  </si>
  <si>
    <t>72H  919027</t>
  </si>
  <si>
    <t>21:1087:000178</t>
  </si>
  <si>
    <t>21:0031:000020:0001:0001:00</t>
  </si>
  <si>
    <t>72H  919028</t>
  </si>
  <si>
    <t>21:1087:000179</t>
  </si>
  <si>
    <t>21:0031:000021:0001:0001:00</t>
  </si>
  <si>
    <t>72H  919029</t>
  </si>
  <si>
    <t>21:1087:000180</t>
  </si>
  <si>
    <t>21:0031:000022:0001:0001:00</t>
  </si>
  <si>
    <t>72H  919030</t>
  </si>
  <si>
    <t>21:1087:000181</t>
  </si>
  <si>
    <t>21:0031:000022:0002:0001:00</t>
  </si>
  <si>
    <t>72H  919031</t>
  </si>
  <si>
    <t>21:1087:000182</t>
  </si>
  <si>
    <t>21:0031:000023:0001:0001:00</t>
  </si>
  <si>
    <t>72G  919032</t>
  </si>
  <si>
    <t>21:1087:000183</t>
  </si>
  <si>
    <t>21:0031:000024:0001:0001:00</t>
  </si>
  <si>
    <t>72G  919033</t>
  </si>
  <si>
    <t>21:1087:000184</t>
  </si>
  <si>
    <t>21:0031:000025:0001:0001:00</t>
  </si>
  <si>
    <t>72G  919034</t>
  </si>
  <si>
    <t>21:1087:000185</t>
  </si>
  <si>
    <t>21:0031:000026:0001:0001:00</t>
  </si>
  <si>
    <t>72G  919035</t>
  </si>
  <si>
    <t>21:1087:000186</t>
  </si>
  <si>
    <t>21:0031:000027:0001:0001:00</t>
  </si>
  <si>
    <t>72F  919036</t>
  </si>
  <si>
    <t>21:1087:000187</t>
  </si>
  <si>
    <t>21:0031:000028:0001:0001:00</t>
  </si>
  <si>
    <t>72F  919037</t>
  </si>
  <si>
    <t>21:1087:000188</t>
  </si>
  <si>
    <t>21:0031:000029:0001:0001:00</t>
  </si>
  <si>
    <t>72F  919038</t>
  </si>
  <si>
    <t>21:1087:000189</t>
  </si>
  <si>
    <t>21:0031:000029:0002:0001:00</t>
  </si>
  <si>
    <t>72F  919039</t>
  </si>
  <si>
    <t>21:1087:000190</t>
  </si>
  <si>
    <t>21:0031:000030:0001:0001:00</t>
  </si>
  <si>
    <t>72F  919040</t>
  </si>
  <si>
    <t>21:1087:000191</t>
  </si>
  <si>
    <t>72F  919041</t>
  </si>
  <si>
    <t>21:1087:000192</t>
  </si>
  <si>
    <t>21:0031:000031:0001:0001:00</t>
  </si>
  <si>
    <t>72E  919042</t>
  </si>
  <si>
    <t>21:1087:000193</t>
  </si>
  <si>
    <t>21:0031:000032:0001:0001:00</t>
  </si>
  <si>
    <t>72E  919043</t>
  </si>
  <si>
    <t>21:1087:000194</t>
  </si>
  <si>
    <t>21:0031:000033:0001:0001:00</t>
  </si>
  <si>
    <t>72L  919044</t>
  </si>
  <si>
    <t>21:1087:000195</t>
  </si>
  <si>
    <t>21:0031:000034:0001:0001:00</t>
  </si>
  <si>
    <t>72L  919045</t>
  </si>
  <si>
    <t>21:1087:000196</t>
  </si>
  <si>
    <t>21:0031:000035:0001:0001:00</t>
  </si>
  <si>
    <t>72L  919046</t>
  </si>
  <si>
    <t>21:1087:000197</t>
  </si>
  <si>
    <t>21:0031:000035:0002:0001:00</t>
  </si>
  <si>
    <t>72L  919047</t>
  </si>
  <si>
    <t>21:1087:000198</t>
  </si>
  <si>
    <t>72L  919048</t>
  </si>
  <si>
    <t>21:1087:000199</t>
  </si>
  <si>
    <t>21:0031:000036:0001:0001:00</t>
  </si>
  <si>
    <t>72L  919049</t>
  </si>
  <si>
    <t>21:1087:000200</t>
  </si>
  <si>
    <t>21:0031:000037:0001:0001:00</t>
  </si>
  <si>
    <t>82I  919050</t>
  </si>
  <si>
    <t>21:1087:000201</t>
  </si>
  <si>
    <t>21:0031:000038:0001:0001:00</t>
  </si>
  <si>
    <t>82I  919051</t>
  </si>
  <si>
    <t>21:1087:000202</t>
  </si>
  <si>
    <t>21:0031:000038:0002:0001:00</t>
  </si>
  <si>
    <t>82I  919052</t>
  </si>
  <si>
    <t>21:1087:000203</t>
  </si>
  <si>
    <t>21:0031:000039:0001:0001:00</t>
  </si>
  <si>
    <t>82P  919053</t>
  </si>
  <si>
    <t>21:1087:000204</t>
  </si>
  <si>
    <t>21:0031:000040:0001:0001:00</t>
  </si>
  <si>
    <t>82P  919054</t>
  </si>
  <si>
    <t>21:1087:000205</t>
  </si>
  <si>
    <t>82P  919055</t>
  </si>
  <si>
    <t>21:1087:000206</t>
  </si>
  <si>
    <t>21:0031:000041:0001:0001:00</t>
  </si>
  <si>
    <t>82O  919056</t>
  </si>
  <si>
    <t>21:1087:000207</t>
  </si>
  <si>
    <t>21:0031:000042:0001:0001:00</t>
  </si>
  <si>
    <t>82O  919057</t>
  </si>
  <si>
    <t>21:1087:000208</t>
  </si>
  <si>
    <t>21:0031:000043:0001:0001:00</t>
  </si>
  <si>
    <t>82O  919058</t>
  </si>
  <si>
    <t>21:1087:000209</t>
  </si>
  <si>
    <t>21:0031:000043:0002:0001:00</t>
  </si>
  <si>
    <t>3.4</t>
  </si>
  <si>
    <t>82O  919059</t>
  </si>
  <si>
    <t>21:1087:000210</t>
  </si>
  <si>
    <t>21:0031:000044:0001:0001:00</t>
  </si>
  <si>
    <t>3.3</t>
  </si>
  <si>
    <t>83G  919060</t>
  </si>
  <si>
    <t>21:1087:000211</t>
  </si>
  <si>
    <t>21:0031:000045:0001:0001:00</t>
  </si>
  <si>
    <t>2.2</t>
  </si>
  <si>
    <t>83G  919061</t>
  </si>
  <si>
    <t>21:1087:000212</t>
  </si>
  <si>
    <t>21:0031:000046:0001:0001:00</t>
  </si>
  <si>
    <t>83G  919062</t>
  </si>
  <si>
    <t>21:1087:000213</t>
  </si>
  <si>
    <t>21:0031:000046:0002:0001:00</t>
  </si>
  <si>
    <t>83G  919063</t>
  </si>
  <si>
    <t>21:1087:000214</t>
  </si>
  <si>
    <t>21:0031:000047:0001:0001:00</t>
  </si>
  <si>
    <t>3.2</t>
  </si>
  <si>
    <t>2.6</t>
  </si>
  <si>
    <t>83G  919064</t>
  </si>
  <si>
    <t>21:1087:000215</t>
  </si>
  <si>
    <t>83G  919065</t>
  </si>
  <si>
    <t>21:1087:000216</t>
  </si>
  <si>
    <t>21:0031:000048:0001:0001:00</t>
  </si>
  <si>
    <t>83G  919066</t>
  </si>
  <si>
    <t>21:1087:000217</t>
  </si>
  <si>
    <t>21:0031:000049:0001:0001:00</t>
  </si>
  <si>
    <t>83H  919067</t>
  </si>
  <si>
    <t>21:1087:000218</t>
  </si>
  <si>
    <t>21:0031:000050:0001:0001:00</t>
  </si>
  <si>
    <t>83H  919068</t>
  </si>
  <si>
    <t>21:1087:000219</t>
  </si>
  <si>
    <t>21:0031:000051:0001:0001:00</t>
  </si>
  <si>
    <t>83H  919069</t>
  </si>
  <si>
    <t>21:1087:000220</t>
  </si>
  <si>
    <t>21:0031:000052:0001:0001:00</t>
  </si>
  <si>
    <t>83H  919070</t>
  </si>
  <si>
    <t>21:1087:000221</t>
  </si>
  <si>
    <t>21:0031:000052:0002:0001:00</t>
  </si>
  <si>
    <t>83H  919071</t>
  </si>
  <si>
    <t>21:1087:000222</t>
  </si>
  <si>
    <t>21:0031:000053:0001:0001:00</t>
  </si>
  <si>
    <t>83H  919072</t>
  </si>
  <si>
    <t>21:1087:000223</t>
  </si>
  <si>
    <t>21:0031:000054:0001:0001:00</t>
  </si>
  <si>
    <t>73E  919073</t>
  </si>
  <si>
    <t>21:1087:000224</t>
  </si>
  <si>
    <t>21:0031:000055:0001:0001:00</t>
  </si>
  <si>
    <t>3.6</t>
  </si>
  <si>
    <t>73E  919074</t>
  </si>
  <si>
    <t>21:1087:000225</t>
  </si>
  <si>
    <t>21:0031:000056:0001:0001:00</t>
  </si>
  <si>
    <t>73E  919075</t>
  </si>
  <si>
    <t>21:1087:000226</t>
  </si>
  <si>
    <t>21:0031:000056:0002:0001:00</t>
  </si>
  <si>
    <t>73E  919076</t>
  </si>
  <si>
    <t>21:1087:000227</t>
  </si>
  <si>
    <t>73E  919077</t>
  </si>
  <si>
    <t>21:1087:000228</t>
  </si>
  <si>
    <t>21:0031:000057:0001:0001:00</t>
  </si>
  <si>
    <t>73F  919078</t>
  </si>
  <si>
    <t>21:1087:000229</t>
  </si>
  <si>
    <t>21:0031:000058:0001:0001:00</t>
  </si>
  <si>
    <t>73F  919079</t>
  </si>
  <si>
    <t>21:1087:000230</t>
  </si>
  <si>
    <t>21:0031:000059:0001:0001:00</t>
  </si>
  <si>
    <t>73F  919080</t>
  </si>
  <si>
    <t>21:1087:000231</t>
  </si>
  <si>
    <t>21:0031:000060:0001:0001:00</t>
  </si>
  <si>
    <t>73C  919081</t>
  </si>
  <si>
    <t>21:1087:000232</t>
  </si>
  <si>
    <t>21:0031:000061:0001:0001:00</t>
  </si>
  <si>
    <t>73C  919082</t>
  </si>
  <si>
    <t>21:1087:000233</t>
  </si>
  <si>
    <t>21:0031:000061:0002:0001:00</t>
  </si>
  <si>
    <t>73C  919083</t>
  </si>
  <si>
    <t>21:1087:000234</t>
  </si>
  <si>
    <t>21:0031:000062:0001:0001:00</t>
  </si>
  <si>
    <t>73B  919084</t>
  </si>
  <si>
    <t>21:1087:000235</t>
  </si>
  <si>
    <t>21:0031:000063:0001:0001:00</t>
  </si>
  <si>
    <t>73B  919085</t>
  </si>
  <si>
    <t>21:1087:000236</t>
  </si>
  <si>
    <t>21:0031:000064:0001:0001:00</t>
  </si>
  <si>
    <t>73B  919086</t>
  </si>
  <si>
    <t>21:1087:000237</t>
  </si>
  <si>
    <t>21:0031:000065:0001:0001:00</t>
  </si>
  <si>
    <t>73B  919087</t>
  </si>
  <si>
    <t>21:1087:000238</t>
  </si>
  <si>
    <t>21:0031:000066:0001:0001:00</t>
  </si>
  <si>
    <t>73B  919088</t>
  </si>
  <si>
    <t>21:1087:000239</t>
  </si>
  <si>
    <t>21:0031:000066:0002:0001:00</t>
  </si>
  <si>
    <t>73A  919089</t>
  </si>
  <si>
    <t>21:1087:000240</t>
  </si>
  <si>
    <t>21:0031:000067:0001:0001:00</t>
  </si>
  <si>
    <t>73A  919090</t>
  </si>
  <si>
    <t>21:1087:000241</t>
  </si>
  <si>
    <t>72P  919091</t>
  </si>
  <si>
    <t>21:1087:000242</t>
  </si>
  <si>
    <t>21:0031:000068:0001:0001:00</t>
  </si>
  <si>
    <t>72P  919092</t>
  </si>
  <si>
    <t>21:1087:000243</t>
  </si>
  <si>
    <t>21:0031:000069:0001:0001:00</t>
  </si>
  <si>
    <t>72P  919093</t>
  </si>
  <si>
    <t>21:1087:000244</t>
  </si>
  <si>
    <t>72P  919094</t>
  </si>
  <si>
    <t>21:1087:000245</t>
  </si>
  <si>
    <t>21:0031:000070:0001:0001:00</t>
  </si>
  <si>
    <t>62M  919095</t>
  </si>
  <si>
    <t>21:1087:000246</t>
  </si>
  <si>
    <t>21:0031:000071:0001:0001:00</t>
  </si>
  <si>
    <t>62M  919096</t>
  </si>
  <si>
    <t>21:1087:000247</t>
  </si>
  <si>
    <t>21:0031:000072:0001:0001:00</t>
  </si>
  <si>
    <t>62M  919097</t>
  </si>
  <si>
    <t>21:1087:000248</t>
  </si>
  <si>
    <t>21:0031:000072:0002:0001:00</t>
  </si>
  <si>
    <t>62M  919098</t>
  </si>
  <si>
    <t>21:1087:000249</t>
  </si>
  <si>
    <t>21:0031:000073:0001:0001:00</t>
  </si>
  <si>
    <t>62M  919099</t>
  </si>
  <si>
    <t>21:1087:000250</t>
  </si>
  <si>
    <t>21:0031:000074:0001:0001:00</t>
  </si>
  <si>
    <t>2.4</t>
  </si>
  <si>
    <t>62N  919100</t>
  </si>
  <si>
    <t>21:1087:000251</t>
  </si>
  <si>
    <t>21:0031:000075:0001:0001:00</t>
  </si>
  <si>
    <t>62N  919101</t>
  </si>
  <si>
    <t>21:1087:000252</t>
  </si>
  <si>
    <t>21:0031:000076:0001:0001:00</t>
  </si>
  <si>
    <t>62N  919102</t>
  </si>
  <si>
    <t>21:1087:000253</t>
  </si>
  <si>
    <t>21:0031:000077:0001:0001:00</t>
  </si>
  <si>
    <t>9.2</t>
  </si>
  <si>
    <t>2.1</t>
  </si>
  <si>
    <t>62N  919103</t>
  </si>
  <si>
    <t>21:1087:000254</t>
  </si>
  <si>
    <t>21:0031:000077:0002:0001:00</t>
  </si>
  <si>
    <t>62N  919104</t>
  </si>
  <si>
    <t>21:1087:000255</t>
  </si>
  <si>
    <t>21:0031:000078:0001:0001:00</t>
  </si>
  <si>
    <t>62N  919105</t>
  </si>
  <si>
    <t>21:1087:000256</t>
  </si>
  <si>
    <t>21:0031:000079:0001:0001:00</t>
  </si>
  <si>
    <t>62O  919106</t>
  </si>
  <si>
    <t>21:1087:000257</t>
  </si>
  <si>
    <t>21:0031:000080:0001:0001:00</t>
  </si>
  <si>
    <t>62O  919107</t>
  </si>
  <si>
    <t>21:1087:000258</t>
  </si>
  <si>
    <t>21:0031:000081:0001:0001:00</t>
  </si>
  <si>
    <t>62O  919108</t>
  </si>
  <si>
    <t>21:1087:000259</t>
  </si>
  <si>
    <t>62O  919109</t>
  </si>
  <si>
    <t>21:1087:000260</t>
  </si>
  <si>
    <t>21:0031:000082:0001:0001:00</t>
  </si>
  <si>
    <t>62O  919110</t>
  </si>
  <si>
    <t>21:1087:000261</t>
  </si>
  <si>
    <t>21:0031:000082:0002:0001:00</t>
  </si>
  <si>
    <t>62O  919111</t>
  </si>
  <si>
    <t>21:1087:000262</t>
  </si>
  <si>
    <t>21:0031:000083:0001:0001:00</t>
  </si>
  <si>
    <t>62J  919112</t>
  </si>
  <si>
    <t>21:1087:000263</t>
  </si>
  <si>
    <t>21:0031:000084:0001:0001:00</t>
  </si>
  <si>
    <t>2.9</t>
  </si>
  <si>
    <t>62I  919113</t>
  </si>
  <si>
    <t>21:1087:000264</t>
  </si>
  <si>
    <t>21:0031:000085:0001:0001:00</t>
  </si>
  <si>
    <t>62I  919114</t>
  </si>
  <si>
    <t>21:1087:000265</t>
  </si>
  <si>
    <t>21:0031:000086:0001:0001:00</t>
  </si>
  <si>
    <t>62I  919115</t>
  </si>
  <si>
    <t>21:1087:000266</t>
  </si>
  <si>
    <t>21:0031:000086:0002:0001:00</t>
  </si>
  <si>
    <t>62I  919116</t>
  </si>
  <si>
    <t>21:1087:000267</t>
  </si>
  <si>
    <t>21:0031:000087:0001:0001:00</t>
  </si>
  <si>
    <t>62I  919117</t>
  </si>
  <si>
    <t>21:1087:000268</t>
  </si>
  <si>
    <t>21:0031:000088:0001:0001:00</t>
  </si>
  <si>
    <t>62I  919118</t>
  </si>
  <si>
    <t>21:1087:000269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</si>
</sst>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7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 t="shared" ref="C2:C65" si="0">HYPERLINK("http://geochem.nrcan.gc.ca/cdogs/content/bdl/bdl211087_e.htm", "21:1087")</f>
        <v>21:1087</v>
      </c>
      <c r="D2" s="1" t="str">
        <f t="shared" ref="D2:D39" si="1">HYPERLINK("http://geochem.nrcan.gc.ca/cdogs/content/svy/svy210031_e.htm", "21:0031")</f>
        <v>21:0031</v>
      </c>
      <c r="E2" t="s">
        <v>19</v>
      </c>
      <c r="F2" t="s">
        <v>20</v>
      </c>
      <c r="H2">
        <v>49.398719100000001</v>
      </c>
      <c r="I2">
        <v>-96.843376399999997</v>
      </c>
      <c r="J2" s="1" t="str">
        <f t="shared" ref="J2:J34" si="2">HYPERLINK("http://geochem.nrcan.gc.ca/cdogs/content/kwd/kwd020055_e.htm", "Soil")</f>
        <v>Soil</v>
      </c>
      <c r="K2" s="1" t="str">
        <f t="shared" ref="K2:K39" si="3">HYPERLINK("http://geochem.nrcan.gc.ca/cdogs/content/kwd/kwd080058_e.htm", "Ball milling")</f>
        <v>Ball milling</v>
      </c>
      <c r="L2" t="s">
        <v>21</v>
      </c>
      <c r="M2" t="s">
        <v>22</v>
      </c>
      <c r="N2" t="s">
        <v>23</v>
      </c>
      <c r="O2" t="s">
        <v>22</v>
      </c>
      <c r="P2" t="s">
        <v>24</v>
      </c>
      <c r="Q2" t="s">
        <v>22</v>
      </c>
    </row>
    <row r="3" spans="1:17" x14ac:dyDescent="0.3">
      <c r="A3" t="s">
        <v>25</v>
      </c>
      <c r="B3" t="s">
        <v>26</v>
      </c>
      <c r="C3" s="1" t="str">
        <f t="shared" si="0"/>
        <v>21:1087</v>
      </c>
      <c r="D3" s="1" t="str">
        <f t="shared" si="1"/>
        <v>21:0031</v>
      </c>
      <c r="E3" t="s">
        <v>19</v>
      </c>
      <c r="F3" t="s">
        <v>27</v>
      </c>
      <c r="H3">
        <v>49.398719100000001</v>
      </c>
      <c r="I3">
        <v>-96.843376399999997</v>
      </c>
      <c r="J3" s="1" t="str">
        <f t="shared" si="2"/>
        <v>Soil</v>
      </c>
      <c r="K3" s="1" t="str">
        <f t="shared" si="3"/>
        <v>Ball milling</v>
      </c>
      <c r="L3" t="s">
        <v>28</v>
      </c>
      <c r="M3" t="s">
        <v>24</v>
      </c>
      <c r="N3" t="s">
        <v>22</v>
      </c>
      <c r="O3" t="s">
        <v>24</v>
      </c>
      <c r="P3" t="s">
        <v>24</v>
      </c>
      <c r="Q3" t="s">
        <v>22</v>
      </c>
    </row>
    <row r="4" spans="1:17" x14ac:dyDescent="0.3">
      <c r="A4" t="s">
        <v>29</v>
      </c>
      <c r="B4" t="s">
        <v>30</v>
      </c>
      <c r="C4" s="1" t="str">
        <f t="shared" si="0"/>
        <v>21:1087</v>
      </c>
      <c r="D4" s="1" t="str">
        <f t="shared" si="1"/>
        <v>21:0031</v>
      </c>
      <c r="E4" t="s">
        <v>19</v>
      </c>
      <c r="F4" t="s">
        <v>31</v>
      </c>
      <c r="H4">
        <v>49.398719100000001</v>
      </c>
      <c r="I4">
        <v>-96.843376399999997</v>
      </c>
      <c r="J4" s="1" t="str">
        <f t="shared" si="2"/>
        <v>Soil</v>
      </c>
      <c r="K4" s="1" t="str">
        <f t="shared" si="3"/>
        <v>Ball milling</v>
      </c>
      <c r="L4" t="s">
        <v>32</v>
      </c>
      <c r="M4" t="s">
        <v>24</v>
      </c>
      <c r="N4" t="s">
        <v>33</v>
      </c>
      <c r="O4" t="s">
        <v>24</v>
      </c>
      <c r="P4" t="s">
        <v>24</v>
      </c>
      <c r="Q4" t="s">
        <v>24</v>
      </c>
    </row>
    <row r="5" spans="1:17" x14ac:dyDescent="0.3">
      <c r="A5" t="s">
        <v>34</v>
      </c>
      <c r="B5" t="s">
        <v>35</v>
      </c>
      <c r="C5" s="1" t="str">
        <f t="shared" si="0"/>
        <v>21:1087</v>
      </c>
      <c r="D5" s="1" t="str">
        <f t="shared" si="1"/>
        <v>21:0031</v>
      </c>
      <c r="E5" t="s">
        <v>19</v>
      </c>
      <c r="F5" t="s">
        <v>36</v>
      </c>
      <c r="H5">
        <v>49.398719100000001</v>
      </c>
      <c r="I5">
        <v>-96.843376399999997</v>
      </c>
      <c r="J5" s="1" t="str">
        <f t="shared" si="2"/>
        <v>Soil</v>
      </c>
      <c r="K5" s="1" t="str">
        <f t="shared" si="3"/>
        <v>Ball milling</v>
      </c>
      <c r="L5" t="s">
        <v>37</v>
      </c>
      <c r="M5" t="s">
        <v>24</v>
      </c>
      <c r="N5" t="s">
        <v>22</v>
      </c>
      <c r="O5" t="s">
        <v>33</v>
      </c>
      <c r="P5" t="s">
        <v>24</v>
      </c>
      <c r="Q5" t="s">
        <v>38</v>
      </c>
    </row>
    <row r="6" spans="1:17" x14ac:dyDescent="0.3">
      <c r="A6" t="s">
        <v>39</v>
      </c>
      <c r="B6" t="s">
        <v>40</v>
      </c>
      <c r="C6" s="1" t="str">
        <f t="shared" si="0"/>
        <v>21:1087</v>
      </c>
      <c r="D6" s="1" t="str">
        <f t="shared" si="1"/>
        <v>21:0031</v>
      </c>
      <c r="E6" t="s">
        <v>19</v>
      </c>
      <c r="F6" t="s">
        <v>41</v>
      </c>
      <c r="H6">
        <v>49.398719100000001</v>
      </c>
      <c r="I6">
        <v>-96.843376399999997</v>
      </c>
      <c r="J6" s="1" t="str">
        <f t="shared" si="2"/>
        <v>Soil</v>
      </c>
      <c r="K6" s="1" t="str">
        <f t="shared" si="3"/>
        <v>Ball milling</v>
      </c>
      <c r="L6" t="s">
        <v>42</v>
      </c>
      <c r="M6" t="s">
        <v>24</v>
      </c>
      <c r="N6" t="s">
        <v>24</v>
      </c>
      <c r="O6" t="s">
        <v>24</v>
      </c>
      <c r="P6" t="s">
        <v>24</v>
      </c>
      <c r="Q6" t="s">
        <v>22</v>
      </c>
    </row>
    <row r="7" spans="1:17" x14ac:dyDescent="0.3">
      <c r="A7" t="s">
        <v>43</v>
      </c>
      <c r="B7" t="s">
        <v>44</v>
      </c>
      <c r="C7" s="1" t="str">
        <f t="shared" si="0"/>
        <v>21:1087</v>
      </c>
      <c r="D7" s="1" t="str">
        <f t="shared" si="1"/>
        <v>21:0031</v>
      </c>
      <c r="E7" t="s">
        <v>19</v>
      </c>
      <c r="F7" t="s">
        <v>45</v>
      </c>
      <c r="H7">
        <v>49.398719100000001</v>
      </c>
      <c r="I7">
        <v>-96.843376399999997</v>
      </c>
      <c r="J7" s="1" t="str">
        <f t="shared" si="2"/>
        <v>Soil</v>
      </c>
      <c r="K7" s="1" t="str">
        <f t="shared" si="3"/>
        <v>Ball milling</v>
      </c>
      <c r="L7" t="s">
        <v>46</v>
      </c>
      <c r="M7" t="s">
        <v>24</v>
      </c>
      <c r="N7" t="s">
        <v>24</v>
      </c>
      <c r="O7" t="s">
        <v>24</v>
      </c>
      <c r="P7" t="s">
        <v>24</v>
      </c>
      <c r="Q7" t="s">
        <v>24</v>
      </c>
    </row>
    <row r="8" spans="1:17" x14ac:dyDescent="0.3">
      <c r="A8" t="s">
        <v>47</v>
      </c>
      <c r="B8" t="s">
        <v>48</v>
      </c>
      <c r="C8" s="1" t="str">
        <f t="shared" si="0"/>
        <v>21:1087</v>
      </c>
      <c r="D8" s="1" t="str">
        <f t="shared" si="1"/>
        <v>21:0031</v>
      </c>
      <c r="E8" t="s">
        <v>19</v>
      </c>
      <c r="F8" t="s">
        <v>49</v>
      </c>
      <c r="H8">
        <v>49.398719100000001</v>
      </c>
      <c r="I8">
        <v>-96.843376399999997</v>
      </c>
      <c r="J8" s="1" t="str">
        <f t="shared" si="2"/>
        <v>Soil</v>
      </c>
      <c r="K8" s="1" t="str">
        <f t="shared" si="3"/>
        <v>Ball milling</v>
      </c>
      <c r="L8" t="s">
        <v>42</v>
      </c>
      <c r="M8" t="s">
        <v>24</v>
      </c>
      <c r="N8" t="s">
        <v>22</v>
      </c>
      <c r="O8" t="s">
        <v>24</v>
      </c>
      <c r="P8" t="s">
        <v>24</v>
      </c>
      <c r="Q8" t="s">
        <v>22</v>
      </c>
    </row>
    <row r="9" spans="1:17" x14ac:dyDescent="0.3">
      <c r="A9" t="s">
        <v>50</v>
      </c>
      <c r="B9" t="s">
        <v>51</v>
      </c>
      <c r="C9" s="1" t="str">
        <f t="shared" si="0"/>
        <v>21:1087</v>
      </c>
      <c r="D9" s="1" t="str">
        <f t="shared" si="1"/>
        <v>21:0031</v>
      </c>
      <c r="E9" t="s">
        <v>52</v>
      </c>
      <c r="F9" t="s">
        <v>53</v>
      </c>
      <c r="H9">
        <v>49.645052300000003</v>
      </c>
      <c r="I9">
        <v>-102.5625385</v>
      </c>
      <c r="J9" s="1" t="str">
        <f t="shared" si="2"/>
        <v>Soil</v>
      </c>
      <c r="K9" s="1" t="str">
        <f t="shared" si="3"/>
        <v>Ball milling</v>
      </c>
      <c r="L9" t="s">
        <v>54</v>
      </c>
      <c r="M9" t="s">
        <v>22</v>
      </c>
      <c r="N9" t="s">
        <v>33</v>
      </c>
      <c r="O9" t="s">
        <v>22</v>
      </c>
      <c r="P9" t="s">
        <v>22</v>
      </c>
      <c r="Q9" t="s">
        <v>22</v>
      </c>
    </row>
    <row r="10" spans="1:17" x14ac:dyDescent="0.3">
      <c r="A10" t="s">
        <v>55</v>
      </c>
      <c r="B10" t="s">
        <v>56</v>
      </c>
      <c r="C10" s="1" t="str">
        <f t="shared" si="0"/>
        <v>21:1087</v>
      </c>
      <c r="D10" s="1" t="str">
        <f t="shared" si="1"/>
        <v>21:0031</v>
      </c>
      <c r="E10" t="s">
        <v>52</v>
      </c>
      <c r="F10" t="s">
        <v>57</v>
      </c>
      <c r="H10">
        <v>49.645052300000003</v>
      </c>
      <c r="I10">
        <v>-102.5625385</v>
      </c>
      <c r="J10" s="1" t="str">
        <f t="shared" si="2"/>
        <v>Soil</v>
      </c>
      <c r="K10" s="1" t="str">
        <f t="shared" si="3"/>
        <v>Ball milling</v>
      </c>
      <c r="L10" t="s">
        <v>58</v>
      </c>
      <c r="M10" t="s">
        <v>38</v>
      </c>
      <c r="N10" t="s">
        <v>23</v>
      </c>
      <c r="O10" t="s">
        <v>22</v>
      </c>
      <c r="P10" t="s">
        <v>59</v>
      </c>
      <c r="Q10" t="s">
        <v>33</v>
      </c>
    </row>
    <row r="11" spans="1:17" x14ac:dyDescent="0.3">
      <c r="A11" t="s">
        <v>60</v>
      </c>
      <c r="B11" t="s">
        <v>61</v>
      </c>
      <c r="C11" s="1" t="str">
        <f t="shared" si="0"/>
        <v>21:1087</v>
      </c>
      <c r="D11" s="1" t="str">
        <f t="shared" si="1"/>
        <v>21:0031</v>
      </c>
      <c r="E11" t="s">
        <v>52</v>
      </c>
      <c r="F11" t="s">
        <v>62</v>
      </c>
      <c r="H11">
        <v>49.645052300000003</v>
      </c>
      <c r="I11">
        <v>-102.5625385</v>
      </c>
      <c r="J11" s="1" t="str">
        <f t="shared" si="2"/>
        <v>Soil</v>
      </c>
      <c r="K11" s="1" t="str">
        <f t="shared" si="3"/>
        <v>Ball milling</v>
      </c>
      <c r="L11" t="s">
        <v>63</v>
      </c>
      <c r="M11" t="s">
        <v>33</v>
      </c>
      <c r="N11" t="s">
        <v>33</v>
      </c>
      <c r="O11" t="s">
        <v>24</v>
      </c>
      <c r="P11" t="s">
        <v>64</v>
      </c>
      <c r="Q11" t="s">
        <v>24</v>
      </c>
    </row>
    <row r="12" spans="1:17" x14ac:dyDescent="0.3">
      <c r="A12" t="s">
        <v>65</v>
      </c>
      <c r="B12" t="s">
        <v>66</v>
      </c>
      <c r="C12" s="1" t="str">
        <f t="shared" si="0"/>
        <v>21:1087</v>
      </c>
      <c r="D12" s="1" t="str">
        <f t="shared" si="1"/>
        <v>21:0031</v>
      </c>
      <c r="E12" t="s">
        <v>52</v>
      </c>
      <c r="F12" t="s">
        <v>67</v>
      </c>
      <c r="H12">
        <v>49.645052300000003</v>
      </c>
      <c r="I12">
        <v>-102.5625385</v>
      </c>
      <c r="J12" s="1" t="str">
        <f t="shared" si="2"/>
        <v>Soil</v>
      </c>
      <c r="K12" s="1" t="str">
        <f t="shared" si="3"/>
        <v>Ball milling</v>
      </c>
      <c r="L12" t="s">
        <v>68</v>
      </c>
      <c r="M12" t="s">
        <v>33</v>
      </c>
      <c r="N12" t="s">
        <v>33</v>
      </c>
      <c r="O12" t="s">
        <v>24</v>
      </c>
      <c r="P12" t="s">
        <v>33</v>
      </c>
      <c r="Q12" t="s">
        <v>24</v>
      </c>
    </row>
    <row r="13" spans="1:17" x14ac:dyDescent="0.3">
      <c r="A13" t="s">
        <v>69</v>
      </c>
      <c r="B13" t="s">
        <v>70</v>
      </c>
      <c r="C13" s="1" t="str">
        <f t="shared" si="0"/>
        <v>21:1087</v>
      </c>
      <c r="D13" s="1" t="str">
        <f t="shared" si="1"/>
        <v>21:0031</v>
      </c>
      <c r="E13" t="s">
        <v>52</v>
      </c>
      <c r="F13" t="s">
        <v>71</v>
      </c>
      <c r="H13">
        <v>49.645052300000003</v>
      </c>
      <c r="I13">
        <v>-102.5625385</v>
      </c>
      <c r="J13" s="1" t="str">
        <f t="shared" si="2"/>
        <v>Soil</v>
      </c>
      <c r="K13" s="1" t="str">
        <f t="shared" si="3"/>
        <v>Ball milling</v>
      </c>
      <c r="L13" t="s">
        <v>72</v>
      </c>
      <c r="M13" t="s">
        <v>22</v>
      </c>
      <c r="N13" t="s">
        <v>33</v>
      </c>
      <c r="O13" t="s">
        <v>24</v>
      </c>
      <c r="P13" t="s">
        <v>38</v>
      </c>
      <c r="Q13" t="s">
        <v>24</v>
      </c>
    </row>
    <row r="14" spans="1:17" x14ac:dyDescent="0.3">
      <c r="A14" t="s">
        <v>73</v>
      </c>
      <c r="B14" t="s">
        <v>74</v>
      </c>
      <c r="C14" s="1" t="str">
        <f t="shared" si="0"/>
        <v>21:1087</v>
      </c>
      <c r="D14" s="1" t="str">
        <f t="shared" si="1"/>
        <v>21:0031</v>
      </c>
      <c r="E14" t="s">
        <v>75</v>
      </c>
      <c r="F14" t="s">
        <v>76</v>
      </c>
      <c r="H14">
        <v>49.561103899999999</v>
      </c>
      <c r="I14">
        <v>-105.7749129</v>
      </c>
      <c r="J14" s="1" t="str">
        <f t="shared" si="2"/>
        <v>Soil</v>
      </c>
      <c r="K14" s="1" t="str">
        <f t="shared" si="3"/>
        <v>Ball milling</v>
      </c>
      <c r="L14" t="s">
        <v>77</v>
      </c>
      <c r="M14" t="s">
        <v>23</v>
      </c>
      <c r="N14" t="s">
        <v>38</v>
      </c>
      <c r="O14" t="s">
        <v>24</v>
      </c>
      <c r="P14" t="s">
        <v>22</v>
      </c>
      <c r="Q14" t="s">
        <v>24</v>
      </c>
    </row>
    <row r="15" spans="1:17" x14ac:dyDescent="0.3">
      <c r="A15" t="s">
        <v>78</v>
      </c>
      <c r="B15" t="s">
        <v>79</v>
      </c>
      <c r="C15" s="1" t="str">
        <f t="shared" si="0"/>
        <v>21:1087</v>
      </c>
      <c r="D15" s="1" t="str">
        <f t="shared" si="1"/>
        <v>21:0031</v>
      </c>
      <c r="E15" t="s">
        <v>75</v>
      </c>
      <c r="F15" t="s">
        <v>80</v>
      </c>
      <c r="H15">
        <v>49.561103899999999</v>
      </c>
      <c r="I15">
        <v>-105.7749129</v>
      </c>
      <c r="J15" s="1" t="str">
        <f t="shared" si="2"/>
        <v>Soil</v>
      </c>
      <c r="K15" s="1" t="str">
        <f t="shared" si="3"/>
        <v>Ball milling</v>
      </c>
      <c r="L15" t="s">
        <v>81</v>
      </c>
      <c r="M15" t="s">
        <v>38</v>
      </c>
      <c r="N15" t="s">
        <v>33</v>
      </c>
      <c r="O15" t="s">
        <v>24</v>
      </c>
      <c r="P15" t="s">
        <v>22</v>
      </c>
      <c r="Q15" t="s">
        <v>24</v>
      </c>
    </row>
    <row r="16" spans="1:17" x14ac:dyDescent="0.3">
      <c r="A16" t="s">
        <v>82</v>
      </c>
      <c r="B16" t="s">
        <v>83</v>
      </c>
      <c r="C16" s="1" t="str">
        <f t="shared" si="0"/>
        <v>21:1087</v>
      </c>
      <c r="D16" s="1" t="str">
        <f t="shared" si="1"/>
        <v>21:0031</v>
      </c>
      <c r="E16" t="s">
        <v>75</v>
      </c>
      <c r="F16" t="s">
        <v>84</v>
      </c>
      <c r="H16">
        <v>49.561103899999999</v>
      </c>
      <c r="I16">
        <v>-105.7749129</v>
      </c>
      <c r="J16" s="1" t="str">
        <f t="shared" si="2"/>
        <v>Soil</v>
      </c>
      <c r="K16" s="1" t="str">
        <f t="shared" si="3"/>
        <v>Ball milling</v>
      </c>
      <c r="L16" t="s">
        <v>85</v>
      </c>
      <c r="M16" t="s">
        <v>33</v>
      </c>
      <c r="N16" t="s">
        <v>22</v>
      </c>
      <c r="O16" t="s">
        <v>24</v>
      </c>
      <c r="P16" t="s">
        <v>24</v>
      </c>
      <c r="Q16" t="s">
        <v>22</v>
      </c>
    </row>
    <row r="17" spans="1:17" x14ac:dyDescent="0.3">
      <c r="A17" t="s">
        <v>86</v>
      </c>
      <c r="B17" t="s">
        <v>87</v>
      </c>
      <c r="C17" s="1" t="str">
        <f t="shared" si="0"/>
        <v>21:1087</v>
      </c>
      <c r="D17" s="1" t="str">
        <f t="shared" si="1"/>
        <v>21:0031</v>
      </c>
      <c r="E17" t="s">
        <v>75</v>
      </c>
      <c r="F17" t="s">
        <v>88</v>
      </c>
      <c r="H17">
        <v>49.561103899999999</v>
      </c>
      <c r="I17">
        <v>-105.7749129</v>
      </c>
      <c r="J17" s="1" t="str">
        <f t="shared" si="2"/>
        <v>Soil</v>
      </c>
      <c r="K17" s="1" t="str">
        <f t="shared" si="3"/>
        <v>Ball milling</v>
      </c>
      <c r="L17" t="s">
        <v>89</v>
      </c>
      <c r="M17" t="s">
        <v>22</v>
      </c>
      <c r="N17" t="s">
        <v>22</v>
      </c>
      <c r="O17" t="s">
        <v>24</v>
      </c>
      <c r="P17" t="s">
        <v>24</v>
      </c>
      <c r="Q17" t="s">
        <v>22</v>
      </c>
    </row>
    <row r="18" spans="1:17" x14ac:dyDescent="0.3">
      <c r="A18" t="s">
        <v>90</v>
      </c>
      <c r="B18" t="s">
        <v>91</v>
      </c>
      <c r="C18" s="1" t="str">
        <f t="shared" si="0"/>
        <v>21:1087</v>
      </c>
      <c r="D18" s="1" t="str">
        <f t="shared" si="1"/>
        <v>21:0031</v>
      </c>
      <c r="E18" t="s">
        <v>75</v>
      </c>
      <c r="F18" t="s">
        <v>92</v>
      </c>
      <c r="H18">
        <v>49.561103899999999</v>
      </c>
      <c r="I18">
        <v>-105.7749129</v>
      </c>
      <c r="J18" s="1" t="str">
        <f t="shared" si="2"/>
        <v>Soil</v>
      </c>
      <c r="K18" s="1" t="str">
        <f t="shared" si="3"/>
        <v>Ball milling</v>
      </c>
      <c r="L18" t="s">
        <v>93</v>
      </c>
      <c r="M18" t="s">
        <v>22</v>
      </c>
      <c r="N18" t="s">
        <v>24</v>
      </c>
      <c r="O18" t="s">
        <v>24</v>
      </c>
      <c r="P18" t="s">
        <v>24</v>
      </c>
      <c r="Q18" t="s">
        <v>24</v>
      </c>
    </row>
    <row r="19" spans="1:17" x14ac:dyDescent="0.3">
      <c r="A19" t="s">
        <v>94</v>
      </c>
      <c r="B19" t="s">
        <v>95</v>
      </c>
      <c r="C19" s="1" t="str">
        <f t="shared" si="0"/>
        <v>21:1087</v>
      </c>
      <c r="D19" s="1" t="str">
        <f t="shared" si="1"/>
        <v>21:0031</v>
      </c>
      <c r="E19" t="s">
        <v>75</v>
      </c>
      <c r="F19" t="s">
        <v>96</v>
      </c>
      <c r="H19">
        <v>49.561103899999999</v>
      </c>
      <c r="I19">
        <v>-105.7749129</v>
      </c>
      <c r="J19" s="1" t="str">
        <f t="shared" si="2"/>
        <v>Soil</v>
      </c>
      <c r="K19" s="1" t="str">
        <f t="shared" si="3"/>
        <v>Ball milling</v>
      </c>
      <c r="L19" t="s">
        <v>97</v>
      </c>
      <c r="M19" t="s">
        <v>22</v>
      </c>
      <c r="N19" t="s">
        <v>22</v>
      </c>
      <c r="O19" t="s">
        <v>24</v>
      </c>
      <c r="P19" t="s">
        <v>24</v>
      </c>
      <c r="Q19" t="s">
        <v>24</v>
      </c>
    </row>
    <row r="20" spans="1:17" x14ac:dyDescent="0.3">
      <c r="A20" t="s">
        <v>98</v>
      </c>
      <c r="B20" t="s">
        <v>99</v>
      </c>
      <c r="C20" s="1" t="str">
        <f t="shared" si="0"/>
        <v>21:1087</v>
      </c>
      <c r="D20" s="1" t="str">
        <f t="shared" si="1"/>
        <v>21:0031</v>
      </c>
      <c r="E20" t="s">
        <v>100</v>
      </c>
      <c r="F20" t="s">
        <v>101</v>
      </c>
      <c r="H20">
        <v>52.234605000000002</v>
      </c>
      <c r="I20">
        <v>-106.7553156</v>
      </c>
      <c r="J20" s="1" t="str">
        <f t="shared" si="2"/>
        <v>Soil</v>
      </c>
      <c r="K20" s="1" t="str">
        <f t="shared" si="3"/>
        <v>Ball milling</v>
      </c>
      <c r="L20" t="s">
        <v>102</v>
      </c>
      <c r="M20" t="s">
        <v>33</v>
      </c>
      <c r="N20" t="s">
        <v>38</v>
      </c>
      <c r="O20" t="s">
        <v>24</v>
      </c>
      <c r="P20" t="s">
        <v>24</v>
      </c>
      <c r="Q20" t="s">
        <v>24</v>
      </c>
    </row>
    <row r="21" spans="1:17" x14ac:dyDescent="0.3">
      <c r="A21" t="s">
        <v>103</v>
      </c>
      <c r="B21" t="s">
        <v>104</v>
      </c>
      <c r="C21" s="1" t="str">
        <f t="shared" si="0"/>
        <v>21:1087</v>
      </c>
      <c r="D21" s="1" t="str">
        <f t="shared" si="1"/>
        <v>21:0031</v>
      </c>
      <c r="E21" t="s">
        <v>105</v>
      </c>
      <c r="F21" t="s">
        <v>106</v>
      </c>
      <c r="H21">
        <v>52.234613799999998</v>
      </c>
      <c r="I21">
        <v>-106.75533059999999</v>
      </c>
      <c r="J21" s="1" t="str">
        <f t="shared" si="2"/>
        <v>Soil</v>
      </c>
      <c r="K21" s="1" t="str">
        <f t="shared" si="3"/>
        <v>Ball milling</v>
      </c>
      <c r="L21" t="s">
        <v>107</v>
      </c>
      <c r="M21" t="s">
        <v>33</v>
      </c>
      <c r="N21" t="s">
        <v>24</v>
      </c>
      <c r="O21" t="s">
        <v>24</v>
      </c>
      <c r="P21" t="s">
        <v>24</v>
      </c>
      <c r="Q21" t="s">
        <v>22</v>
      </c>
    </row>
    <row r="22" spans="1:17" x14ac:dyDescent="0.3">
      <c r="A22" t="s">
        <v>108</v>
      </c>
      <c r="B22" t="s">
        <v>109</v>
      </c>
      <c r="C22" s="1" t="str">
        <f t="shared" si="0"/>
        <v>21:1087</v>
      </c>
      <c r="D22" s="1" t="str">
        <f t="shared" si="1"/>
        <v>21:0031</v>
      </c>
      <c r="E22" t="s">
        <v>110</v>
      </c>
      <c r="F22" t="s">
        <v>111</v>
      </c>
      <c r="H22">
        <v>52.234596199999999</v>
      </c>
      <c r="I22">
        <v>-106.7553006</v>
      </c>
      <c r="J22" s="1" t="str">
        <f t="shared" si="2"/>
        <v>Soil</v>
      </c>
      <c r="K22" s="1" t="str">
        <f t="shared" si="3"/>
        <v>Ball milling</v>
      </c>
      <c r="L22" t="s">
        <v>102</v>
      </c>
      <c r="M22" t="s">
        <v>33</v>
      </c>
      <c r="N22" t="s">
        <v>22</v>
      </c>
      <c r="O22" t="s">
        <v>24</v>
      </c>
      <c r="P22" t="s">
        <v>24</v>
      </c>
      <c r="Q22" t="s">
        <v>24</v>
      </c>
    </row>
    <row r="23" spans="1:17" x14ac:dyDescent="0.3">
      <c r="A23" t="s">
        <v>112</v>
      </c>
      <c r="B23" t="s">
        <v>113</v>
      </c>
      <c r="C23" s="1" t="str">
        <f t="shared" si="0"/>
        <v>21:1087</v>
      </c>
      <c r="D23" s="1" t="str">
        <f t="shared" si="1"/>
        <v>21:0031</v>
      </c>
      <c r="E23" t="s">
        <v>114</v>
      </c>
      <c r="F23" t="s">
        <v>115</v>
      </c>
      <c r="H23">
        <v>52.234641799999999</v>
      </c>
      <c r="I23">
        <v>-106.7552584</v>
      </c>
      <c r="J23" s="1" t="str">
        <f t="shared" si="2"/>
        <v>Soil</v>
      </c>
      <c r="K23" s="1" t="str">
        <f t="shared" si="3"/>
        <v>Ball milling</v>
      </c>
      <c r="L23" t="s">
        <v>116</v>
      </c>
      <c r="M23" t="s">
        <v>33</v>
      </c>
      <c r="N23" t="s">
        <v>24</v>
      </c>
      <c r="O23" t="s">
        <v>24</v>
      </c>
      <c r="P23" t="s">
        <v>24</v>
      </c>
      <c r="Q23" t="s">
        <v>24</v>
      </c>
    </row>
    <row r="24" spans="1:17" x14ac:dyDescent="0.3">
      <c r="A24" t="s">
        <v>117</v>
      </c>
      <c r="B24" t="s">
        <v>118</v>
      </c>
      <c r="C24" s="1" t="str">
        <f t="shared" si="0"/>
        <v>21:1087</v>
      </c>
      <c r="D24" s="1" t="str">
        <f t="shared" si="1"/>
        <v>21:0031</v>
      </c>
      <c r="E24" t="s">
        <v>119</v>
      </c>
      <c r="F24" t="s">
        <v>120</v>
      </c>
      <c r="H24">
        <v>52.234697500000003</v>
      </c>
      <c r="I24">
        <v>-106.7551435</v>
      </c>
      <c r="J24" s="1" t="str">
        <f t="shared" si="2"/>
        <v>Soil</v>
      </c>
      <c r="K24" s="1" t="str">
        <f t="shared" si="3"/>
        <v>Ball milling</v>
      </c>
      <c r="L24" t="s">
        <v>121</v>
      </c>
      <c r="M24" t="s">
        <v>22</v>
      </c>
      <c r="N24" t="s">
        <v>24</v>
      </c>
      <c r="O24" t="s">
        <v>24</v>
      </c>
      <c r="P24" t="s">
        <v>24</v>
      </c>
      <c r="Q24" t="s">
        <v>24</v>
      </c>
    </row>
    <row r="25" spans="1:17" x14ac:dyDescent="0.3">
      <c r="A25" t="s">
        <v>122</v>
      </c>
      <c r="B25" t="s">
        <v>123</v>
      </c>
      <c r="C25" s="1" t="str">
        <f t="shared" si="0"/>
        <v>21:1087</v>
      </c>
      <c r="D25" s="1" t="str">
        <f t="shared" si="1"/>
        <v>21:0031</v>
      </c>
      <c r="E25" t="s">
        <v>124</v>
      </c>
      <c r="F25" t="s">
        <v>125</v>
      </c>
      <c r="H25">
        <v>52.234780800000003</v>
      </c>
      <c r="I25">
        <v>-106.75498570000001</v>
      </c>
      <c r="J25" s="1" t="str">
        <f t="shared" si="2"/>
        <v>Soil</v>
      </c>
      <c r="K25" s="1" t="str">
        <f t="shared" si="3"/>
        <v>Ball milling</v>
      </c>
      <c r="L25" t="s">
        <v>126</v>
      </c>
      <c r="M25" t="s">
        <v>22</v>
      </c>
      <c r="N25" t="s">
        <v>24</v>
      </c>
      <c r="O25" t="s">
        <v>24</v>
      </c>
      <c r="P25" t="s">
        <v>33</v>
      </c>
      <c r="Q25" t="s">
        <v>22</v>
      </c>
    </row>
    <row r="26" spans="1:17" x14ac:dyDescent="0.3">
      <c r="A26" t="s">
        <v>127</v>
      </c>
      <c r="B26" t="s">
        <v>128</v>
      </c>
      <c r="C26" s="1" t="str">
        <f t="shared" si="0"/>
        <v>21:1087</v>
      </c>
      <c r="D26" s="1" t="str">
        <f t="shared" si="1"/>
        <v>21:0031</v>
      </c>
      <c r="E26" t="s">
        <v>129</v>
      </c>
      <c r="F26" t="s">
        <v>130</v>
      </c>
      <c r="H26">
        <v>52.234789499999998</v>
      </c>
      <c r="I26">
        <v>-106.7550007</v>
      </c>
      <c r="J26" s="1" t="str">
        <f t="shared" si="2"/>
        <v>Soil</v>
      </c>
      <c r="K26" s="1" t="str">
        <f t="shared" si="3"/>
        <v>Ball milling</v>
      </c>
      <c r="L26" t="s">
        <v>107</v>
      </c>
      <c r="M26" t="s">
        <v>22</v>
      </c>
      <c r="N26" t="s">
        <v>24</v>
      </c>
      <c r="O26" t="s">
        <v>24</v>
      </c>
      <c r="P26" t="s">
        <v>22</v>
      </c>
      <c r="Q26" t="s">
        <v>24</v>
      </c>
    </row>
    <row r="27" spans="1:17" x14ac:dyDescent="0.3">
      <c r="A27" t="s">
        <v>131</v>
      </c>
      <c r="B27" t="s">
        <v>132</v>
      </c>
      <c r="C27" s="1" t="str">
        <f t="shared" si="0"/>
        <v>21:1087</v>
      </c>
      <c r="D27" s="1" t="str">
        <f t="shared" si="1"/>
        <v>21:0031</v>
      </c>
      <c r="E27" t="s">
        <v>133</v>
      </c>
      <c r="F27" t="s">
        <v>134</v>
      </c>
      <c r="H27">
        <v>52.234772</v>
      </c>
      <c r="I27">
        <v>-106.7549707</v>
      </c>
      <c r="J27" s="1" t="str">
        <f t="shared" si="2"/>
        <v>Soil</v>
      </c>
      <c r="K27" s="1" t="str">
        <f t="shared" si="3"/>
        <v>Ball milling</v>
      </c>
      <c r="L27" t="s">
        <v>116</v>
      </c>
      <c r="M27" t="s">
        <v>22</v>
      </c>
      <c r="N27" t="s">
        <v>24</v>
      </c>
      <c r="O27" t="s">
        <v>24</v>
      </c>
      <c r="P27" t="s">
        <v>22</v>
      </c>
      <c r="Q27" t="s">
        <v>24</v>
      </c>
    </row>
    <row r="28" spans="1:17" x14ac:dyDescent="0.3">
      <c r="A28" t="s">
        <v>135</v>
      </c>
      <c r="B28" t="s">
        <v>136</v>
      </c>
      <c r="C28" s="1" t="str">
        <f t="shared" si="0"/>
        <v>21:1087</v>
      </c>
      <c r="D28" s="1" t="str">
        <f t="shared" si="1"/>
        <v>21:0031</v>
      </c>
      <c r="E28" t="s">
        <v>137</v>
      </c>
      <c r="F28" t="s">
        <v>138</v>
      </c>
      <c r="H28">
        <v>52.234919499999997</v>
      </c>
      <c r="I28">
        <v>-106.7547275</v>
      </c>
      <c r="J28" s="1" t="str">
        <f t="shared" si="2"/>
        <v>Soil</v>
      </c>
      <c r="K28" s="1" t="str">
        <f t="shared" si="3"/>
        <v>Ball milling</v>
      </c>
      <c r="L28" t="s">
        <v>107</v>
      </c>
      <c r="M28" t="s">
        <v>22</v>
      </c>
      <c r="N28" t="s">
        <v>24</v>
      </c>
      <c r="O28" t="s">
        <v>24</v>
      </c>
      <c r="P28" t="s">
        <v>24</v>
      </c>
      <c r="Q28" t="s">
        <v>22</v>
      </c>
    </row>
    <row r="29" spans="1:17" x14ac:dyDescent="0.3">
      <c r="A29" t="s">
        <v>139</v>
      </c>
      <c r="B29" t="s">
        <v>140</v>
      </c>
      <c r="C29" s="1" t="str">
        <f t="shared" si="0"/>
        <v>21:1087</v>
      </c>
      <c r="D29" s="1" t="str">
        <f t="shared" si="1"/>
        <v>21:0031</v>
      </c>
      <c r="E29" t="s">
        <v>141</v>
      </c>
      <c r="F29" t="s">
        <v>142</v>
      </c>
      <c r="H29">
        <v>52.235141200000001</v>
      </c>
      <c r="I29">
        <v>-106.75432619999999</v>
      </c>
      <c r="J29" s="1" t="str">
        <f t="shared" si="2"/>
        <v>Soil</v>
      </c>
      <c r="K29" s="1" t="str">
        <f t="shared" si="3"/>
        <v>Ball milling</v>
      </c>
      <c r="L29" t="s">
        <v>97</v>
      </c>
      <c r="M29" t="s">
        <v>22</v>
      </c>
      <c r="N29" t="s">
        <v>24</v>
      </c>
      <c r="O29" t="s">
        <v>24</v>
      </c>
      <c r="P29" t="s">
        <v>22</v>
      </c>
      <c r="Q29" t="s">
        <v>22</v>
      </c>
    </row>
    <row r="30" spans="1:17" x14ac:dyDescent="0.3">
      <c r="A30" t="s">
        <v>143</v>
      </c>
      <c r="B30" t="s">
        <v>144</v>
      </c>
      <c r="C30" s="1" t="str">
        <f t="shared" si="0"/>
        <v>21:1087</v>
      </c>
      <c r="D30" s="1" t="str">
        <f t="shared" si="1"/>
        <v>21:0031</v>
      </c>
      <c r="E30" t="s">
        <v>145</v>
      </c>
      <c r="F30" t="s">
        <v>146</v>
      </c>
      <c r="H30">
        <v>52.235483500000001</v>
      </c>
      <c r="I30">
        <v>-106.7536807</v>
      </c>
      <c r="J30" s="1" t="str">
        <f t="shared" si="2"/>
        <v>Soil</v>
      </c>
      <c r="K30" s="1" t="str">
        <f t="shared" si="3"/>
        <v>Ball milling</v>
      </c>
      <c r="L30" t="s">
        <v>147</v>
      </c>
      <c r="M30" t="s">
        <v>22</v>
      </c>
      <c r="N30" t="s">
        <v>24</v>
      </c>
      <c r="O30" t="s">
        <v>24</v>
      </c>
      <c r="P30" t="s">
        <v>33</v>
      </c>
      <c r="Q30" t="s">
        <v>24</v>
      </c>
    </row>
    <row r="31" spans="1:17" x14ac:dyDescent="0.3">
      <c r="A31" t="s">
        <v>148</v>
      </c>
      <c r="B31" t="s">
        <v>149</v>
      </c>
      <c r="C31" s="1" t="str">
        <f t="shared" si="0"/>
        <v>21:1087</v>
      </c>
      <c r="D31" s="1" t="str">
        <f t="shared" si="1"/>
        <v>21:0031</v>
      </c>
      <c r="E31" t="s">
        <v>150</v>
      </c>
      <c r="F31" t="s">
        <v>151</v>
      </c>
      <c r="H31">
        <v>52.235492299999997</v>
      </c>
      <c r="I31">
        <v>-106.75369569999999</v>
      </c>
      <c r="J31" s="1" t="str">
        <f t="shared" si="2"/>
        <v>Soil</v>
      </c>
      <c r="K31" s="1" t="str">
        <f t="shared" si="3"/>
        <v>Ball milling</v>
      </c>
      <c r="L31" t="s">
        <v>152</v>
      </c>
      <c r="M31" t="s">
        <v>22</v>
      </c>
      <c r="N31" t="s">
        <v>24</v>
      </c>
      <c r="O31" t="s">
        <v>22</v>
      </c>
      <c r="P31" t="s">
        <v>33</v>
      </c>
      <c r="Q31" t="s">
        <v>33</v>
      </c>
    </row>
    <row r="32" spans="1:17" x14ac:dyDescent="0.3">
      <c r="A32" t="s">
        <v>153</v>
      </c>
      <c r="B32" t="s">
        <v>154</v>
      </c>
      <c r="C32" s="1" t="str">
        <f t="shared" si="0"/>
        <v>21:1087</v>
      </c>
      <c r="D32" s="1" t="str">
        <f t="shared" si="1"/>
        <v>21:0031</v>
      </c>
      <c r="E32" t="s">
        <v>155</v>
      </c>
      <c r="F32" t="s">
        <v>156</v>
      </c>
      <c r="H32">
        <v>52.235474799999999</v>
      </c>
      <c r="I32">
        <v>-106.7536657</v>
      </c>
      <c r="J32" s="1" t="str">
        <f t="shared" si="2"/>
        <v>Soil</v>
      </c>
      <c r="K32" s="1" t="str">
        <f t="shared" si="3"/>
        <v>Ball milling</v>
      </c>
      <c r="L32" t="s">
        <v>85</v>
      </c>
      <c r="M32" t="s">
        <v>22</v>
      </c>
      <c r="N32" t="s">
        <v>24</v>
      </c>
      <c r="O32" t="s">
        <v>22</v>
      </c>
      <c r="P32" t="s">
        <v>22</v>
      </c>
      <c r="Q32" t="s">
        <v>22</v>
      </c>
    </row>
    <row r="33" spans="1:17" x14ac:dyDescent="0.3">
      <c r="A33" t="s">
        <v>157</v>
      </c>
      <c r="B33" t="s">
        <v>158</v>
      </c>
      <c r="C33" s="1" t="str">
        <f t="shared" si="0"/>
        <v>21:1087</v>
      </c>
      <c r="D33" s="1" t="str">
        <f t="shared" si="1"/>
        <v>21:0031</v>
      </c>
      <c r="E33" t="s">
        <v>159</v>
      </c>
      <c r="F33" t="s">
        <v>160</v>
      </c>
      <c r="H33">
        <v>52.236029199999997</v>
      </c>
      <c r="I33">
        <v>-106.7526623</v>
      </c>
      <c r="J33" s="1" t="str">
        <f t="shared" si="2"/>
        <v>Soil</v>
      </c>
      <c r="K33" s="1" t="str">
        <f t="shared" si="3"/>
        <v>Ball milling</v>
      </c>
      <c r="L33" t="s">
        <v>161</v>
      </c>
      <c r="M33" t="s">
        <v>22</v>
      </c>
      <c r="N33" t="s">
        <v>33</v>
      </c>
      <c r="O33" t="s">
        <v>24</v>
      </c>
      <c r="P33" t="s">
        <v>33</v>
      </c>
      <c r="Q33" t="s">
        <v>24</v>
      </c>
    </row>
    <row r="34" spans="1:17" x14ac:dyDescent="0.3">
      <c r="A34" t="s">
        <v>162</v>
      </c>
      <c r="B34" t="s">
        <v>163</v>
      </c>
      <c r="C34" s="1" t="str">
        <f t="shared" si="0"/>
        <v>21:1087</v>
      </c>
      <c r="D34" s="1" t="str">
        <f t="shared" si="1"/>
        <v>21:0031</v>
      </c>
      <c r="E34" t="s">
        <v>164</v>
      </c>
      <c r="F34" t="s">
        <v>165</v>
      </c>
      <c r="H34">
        <v>52.236898400000001</v>
      </c>
      <c r="I34">
        <v>-106.75104159999999</v>
      </c>
      <c r="J34" s="1" t="str">
        <f t="shared" si="2"/>
        <v>Soil</v>
      </c>
      <c r="K34" s="1" t="str">
        <f t="shared" si="3"/>
        <v>Ball milling</v>
      </c>
      <c r="L34" t="s">
        <v>93</v>
      </c>
      <c r="M34" t="s">
        <v>22</v>
      </c>
      <c r="N34" t="s">
        <v>24</v>
      </c>
      <c r="O34" t="s">
        <v>24</v>
      </c>
      <c r="P34" t="s">
        <v>24</v>
      </c>
      <c r="Q34" t="s">
        <v>24</v>
      </c>
    </row>
    <row r="35" spans="1:17" x14ac:dyDescent="0.3">
      <c r="A35" t="s">
        <v>166</v>
      </c>
      <c r="B35" t="s">
        <v>167</v>
      </c>
      <c r="C35" s="1" t="str">
        <f t="shared" si="0"/>
        <v>21:1087</v>
      </c>
      <c r="D35" s="1" t="str">
        <f t="shared" si="1"/>
        <v>21:0031</v>
      </c>
      <c r="E35" t="s">
        <v>168</v>
      </c>
      <c r="F35" t="s">
        <v>169</v>
      </c>
      <c r="H35">
        <v>49.227728800000001</v>
      </c>
      <c r="I35">
        <v>-96.324722499999993</v>
      </c>
      <c r="J35" s="1" t="str">
        <f>HYPERLINK("http://geochem.nrcan.gc.ca/cdogs/content/kwd/kwd020057_e.htm", "B-horizon soil")</f>
        <v>B-horizon soil</v>
      </c>
      <c r="K35" s="1" t="str">
        <f t="shared" si="3"/>
        <v>Ball milling</v>
      </c>
      <c r="L35" t="s">
        <v>170</v>
      </c>
      <c r="M35" t="s">
        <v>24</v>
      </c>
      <c r="N35" t="s">
        <v>24</v>
      </c>
      <c r="O35" t="s">
        <v>24</v>
      </c>
      <c r="P35" t="s">
        <v>24</v>
      </c>
      <c r="Q35" t="s">
        <v>24</v>
      </c>
    </row>
    <row r="36" spans="1:17" x14ac:dyDescent="0.3">
      <c r="A36" t="s">
        <v>171</v>
      </c>
      <c r="B36" t="s">
        <v>172</v>
      </c>
      <c r="C36" s="1" t="str">
        <f t="shared" si="0"/>
        <v>21:1087</v>
      </c>
      <c r="D36" s="1" t="str">
        <f t="shared" si="1"/>
        <v>21:0031</v>
      </c>
      <c r="E36" t="s">
        <v>173</v>
      </c>
      <c r="F36" t="s">
        <v>174</v>
      </c>
      <c r="H36">
        <v>49.295431100000002</v>
      </c>
      <c r="I36">
        <v>-96.537020200000001</v>
      </c>
      <c r="J36" s="1" t="str">
        <f>HYPERLINK("http://geochem.nrcan.gc.ca/cdogs/content/kwd/kwd020057_e.htm", "B-horizon soil")</f>
        <v>B-horizon soil</v>
      </c>
      <c r="K36" s="1" t="str">
        <f t="shared" si="3"/>
        <v>Ball milling</v>
      </c>
      <c r="L36" t="s">
        <v>64</v>
      </c>
      <c r="M36" t="s">
        <v>24</v>
      </c>
      <c r="N36" t="s">
        <v>23</v>
      </c>
      <c r="O36" t="s">
        <v>24</v>
      </c>
      <c r="P36" t="s">
        <v>24</v>
      </c>
      <c r="Q36" t="s">
        <v>24</v>
      </c>
    </row>
    <row r="37" spans="1:17" x14ac:dyDescent="0.3">
      <c r="A37" t="s">
        <v>175</v>
      </c>
      <c r="B37" t="s">
        <v>176</v>
      </c>
      <c r="C37" s="1" t="str">
        <f t="shared" si="0"/>
        <v>21:1087</v>
      </c>
      <c r="D37" s="1" t="str">
        <f t="shared" si="1"/>
        <v>21:0031</v>
      </c>
      <c r="E37" t="s">
        <v>177</v>
      </c>
      <c r="F37" t="s">
        <v>178</v>
      </c>
      <c r="H37">
        <v>49.355760600000004</v>
      </c>
      <c r="I37">
        <v>-97.058718900000002</v>
      </c>
      <c r="J37" s="1" t="str">
        <f>HYPERLINK("http://geochem.nrcan.gc.ca/cdogs/content/kwd/kwd020057_e.htm", "B-horizon soil")</f>
        <v>B-horizon soil</v>
      </c>
      <c r="K37" s="1" t="str">
        <f t="shared" si="3"/>
        <v>Ball milling</v>
      </c>
      <c r="L37" t="s">
        <v>179</v>
      </c>
      <c r="M37" t="s">
        <v>22</v>
      </c>
      <c r="N37" t="s">
        <v>180</v>
      </c>
      <c r="O37" t="s">
        <v>24</v>
      </c>
      <c r="P37" t="s">
        <v>22</v>
      </c>
      <c r="Q37" t="s">
        <v>24</v>
      </c>
    </row>
    <row r="38" spans="1:17" x14ac:dyDescent="0.3">
      <c r="A38" t="s">
        <v>181</v>
      </c>
      <c r="B38" t="s">
        <v>182</v>
      </c>
      <c r="C38" s="1" t="str">
        <f t="shared" si="0"/>
        <v>21:1087</v>
      </c>
      <c r="D38" s="1" t="str">
        <f t="shared" si="1"/>
        <v>21:0031</v>
      </c>
      <c r="E38" t="s">
        <v>177</v>
      </c>
      <c r="F38" t="s">
        <v>183</v>
      </c>
      <c r="H38">
        <v>49.355760600000004</v>
      </c>
      <c r="I38">
        <v>-97.058718900000002</v>
      </c>
      <c r="J38" s="1" t="str">
        <f>HYPERLINK("http://geochem.nrcan.gc.ca/cdogs/content/kwd/kwd020057_e.htm", "B-horizon soil")</f>
        <v>B-horizon soil</v>
      </c>
      <c r="K38" s="1" t="str">
        <f t="shared" si="3"/>
        <v>Ball milling</v>
      </c>
      <c r="L38" t="s">
        <v>184</v>
      </c>
      <c r="M38" t="s">
        <v>22</v>
      </c>
      <c r="N38" t="s">
        <v>185</v>
      </c>
      <c r="O38" t="s">
        <v>22</v>
      </c>
      <c r="P38" t="s">
        <v>22</v>
      </c>
      <c r="Q38" t="s">
        <v>22</v>
      </c>
    </row>
    <row r="39" spans="1:17" x14ac:dyDescent="0.3">
      <c r="A39" t="s">
        <v>186</v>
      </c>
      <c r="B39" t="s">
        <v>187</v>
      </c>
      <c r="C39" s="1" t="str">
        <f t="shared" si="0"/>
        <v>21:1087</v>
      </c>
      <c r="D39" s="1" t="str">
        <f t="shared" si="1"/>
        <v>21:0031</v>
      </c>
      <c r="E39" t="s">
        <v>188</v>
      </c>
      <c r="F39" t="s">
        <v>189</v>
      </c>
      <c r="H39">
        <v>49.353933400000003</v>
      </c>
      <c r="I39">
        <v>-97.5462828</v>
      </c>
      <c r="J39" s="1" t="str">
        <f>HYPERLINK("http://geochem.nrcan.gc.ca/cdogs/content/kwd/kwd020057_e.htm", "B-horizon soil")</f>
        <v>B-horizon soil</v>
      </c>
      <c r="K39" s="1" t="str">
        <f t="shared" si="3"/>
        <v>Ball milling</v>
      </c>
      <c r="L39" t="s">
        <v>190</v>
      </c>
      <c r="M39" t="s">
        <v>22</v>
      </c>
      <c r="N39" t="s">
        <v>185</v>
      </c>
      <c r="O39" t="s">
        <v>24</v>
      </c>
      <c r="P39" t="s">
        <v>24</v>
      </c>
      <c r="Q39" t="s">
        <v>24</v>
      </c>
    </row>
    <row r="40" spans="1:17" x14ac:dyDescent="0.3">
      <c r="A40" t="s">
        <v>191</v>
      </c>
      <c r="B40" t="s">
        <v>192</v>
      </c>
      <c r="C40" s="1" t="str">
        <f t="shared" si="0"/>
        <v>21:1087</v>
      </c>
      <c r="D40" s="1" t="str">
        <f>HYPERLINK("http://geochem.nrcan.gc.ca/cdogs/content/svy/svy_e.htm", "")</f>
        <v/>
      </c>
      <c r="G40" s="1" t="str">
        <f>HYPERLINK("http://geochem.nrcan.gc.ca/cdogs/content/cr_/cr_00141_e.htm", "141")</f>
        <v>141</v>
      </c>
      <c r="J40" t="s">
        <v>193</v>
      </c>
      <c r="K40" t="s">
        <v>194</v>
      </c>
      <c r="L40" t="s">
        <v>195</v>
      </c>
      <c r="M40" t="s">
        <v>38</v>
      </c>
      <c r="N40" t="s">
        <v>196</v>
      </c>
      <c r="O40" t="s">
        <v>24</v>
      </c>
      <c r="P40" t="s">
        <v>22</v>
      </c>
      <c r="Q40" t="s">
        <v>24</v>
      </c>
    </row>
    <row r="41" spans="1:17" x14ac:dyDescent="0.3">
      <c r="A41" t="s">
        <v>197</v>
      </c>
      <c r="B41" t="s">
        <v>198</v>
      </c>
      <c r="C41" s="1" t="str">
        <f t="shared" si="0"/>
        <v>21:1087</v>
      </c>
      <c r="D41" s="1" t="str">
        <f t="shared" ref="D41:D49" si="4">HYPERLINK("http://geochem.nrcan.gc.ca/cdogs/content/svy/svy210031_e.htm", "21:0031")</f>
        <v>21:0031</v>
      </c>
      <c r="E41" t="s">
        <v>199</v>
      </c>
      <c r="F41" t="s">
        <v>200</v>
      </c>
      <c r="H41">
        <v>49.355521899999999</v>
      </c>
      <c r="I41">
        <v>-97.846447600000005</v>
      </c>
      <c r="J41" s="1" t="str">
        <f t="shared" ref="J41:J49" si="5">HYPERLINK("http://geochem.nrcan.gc.ca/cdogs/content/kwd/kwd020057_e.htm", "B-horizon soil")</f>
        <v>B-horizon soil</v>
      </c>
      <c r="K41" s="1" t="str">
        <f t="shared" ref="K41:K49" si="6">HYPERLINK("http://geochem.nrcan.gc.ca/cdogs/content/kwd/kwd080058_e.htm", "Ball milling")</f>
        <v>Ball milling</v>
      </c>
      <c r="L41" t="s">
        <v>201</v>
      </c>
      <c r="M41" t="s">
        <v>33</v>
      </c>
      <c r="N41" t="s">
        <v>185</v>
      </c>
      <c r="O41" t="s">
        <v>22</v>
      </c>
      <c r="P41" t="s">
        <v>24</v>
      </c>
      <c r="Q41" t="s">
        <v>22</v>
      </c>
    </row>
    <row r="42" spans="1:17" x14ac:dyDescent="0.3">
      <c r="A42" t="s">
        <v>202</v>
      </c>
      <c r="B42" t="s">
        <v>203</v>
      </c>
      <c r="C42" s="1" t="str">
        <f t="shared" si="0"/>
        <v>21:1087</v>
      </c>
      <c r="D42" s="1" t="str">
        <f t="shared" si="4"/>
        <v>21:0031</v>
      </c>
      <c r="E42" t="s">
        <v>204</v>
      </c>
      <c r="F42" t="s">
        <v>205</v>
      </c>
      <c r="H42">
        <v>49.400393600000001</v>
      </c>
      <c r="I42">
        <v>-98.670991200000003</v>
      </c>
      <c r="J42" s="1" t="str">
        <f t="shared" si="5"/>
        <v>B-horizon soil</v>
      </c>
      <c r="K42" s="1" t="str">
        <f t="shared" si="6"/>
        <v>Ball milling</v>
      </c>
      <c r="L42" t="s">
        <v>206</v>
      </c>
      <c r="M42" t="s">
        <v>22</v>
      </c>
      <c r="N42" t="s">
        <v>33</v>
      </c>
      <c r="O42" t="s">
        <v>24</v>
      </c>
      <c r="P42" t="s">
        <v>24</v>
      </c>
      <c r="Q42" t="s">
        <v>24</v>
      </c>
    </row>
    <row r="43" spans="1:17" x14ac:dyDescent="0.3">
      <c r="A43" t="s">
        <v>207</v>
      </c>
      <c r="B43" t="s">
        <v>208</v>
      </c>
      <c r="C43" s="1" t="str">
        <f t="shared" si="0"/>
        <v>21:1087</v>
      </c>
      <c r="D43" s="1" t="str">
        <f t="shared" si="4"/>
        <v>21:0031</v>
      </c>
      <c r="E43" t="s">
        <v>209</v>
      </c>
      <c r="F43" t="s">
        <v>210</v>
      </c>
      <c r="H43">
        <v>49.400597699999999</v>
      </c>
      <c r="I43">
        <v>-98.752307700000003</v>
      </c>
      <c r="J43" s="1" t="str">
        <f t="shared" si="5"/>
        <v>B-horizon soil</v>
      </c>
      <c r="K43" s="1" t="str">
        <f t="shared" si="6"/>
        <v>Ball milling</v>
      </c>
      <c r="L43" t="s">
        <v>211</v>
      </c>
      <c r="M43" t="s">
        <v>33</v>
      </c>
      <c r="N43" t="s">
        <v>23</v>
      </c>
      <c r="O43" t="s">
        <v>24</v>
      </c>
      <c r="P43" t="s">
        <v>24</v>
      </c>
      <c r="Q43" t="s">
        <v>24</v>
      </c>
    </row>
    <row r="44" spans="1:17" x14ac:dyDescent="0.3">
      <c r="A44" t="s">
        <v>212</v>
      </c>
      <c r="B44" t="s">
        <v>213</v>
      </c>
      <c r="C44" s="1" t="str">
        <f t="shared" si="0"/>
        <v>21:1087</v>
      </c>
      <c r="D44" s="1" t="str">
        <f t="shared" si="4"/>
        <v>21:0031</v>
      </c>
      <c r="E44" t="s">
        <v>214</v>
      </c>
      <c r="F44" t="s">
        <v>215</v>
      </c>
      <c r="H44">
        <v>49.3979906</v>
      </c>
      <c r="I44">
        <v>-99.816300200000001</v>
      </c>
      <c r="J44" s="1" t="str">
        <f t="shared" si="5"/>
        <v>B-horizon soil</v>
      </c>
      <c r="K44" s="1" t="str">
        <f t="shared" si="6"/>
        <v>Ball milling</v>
      </c>
      <c r="L44" t="s">
        <v>126</v>
      </c>
      <c r="M44" t="s">
        <v>22</v>
      </c>
      <c r="N44" t="s">
        <v>22</v>
      </c>
      <c r="O44" t="s">
        <v>24</v>
      </c>
      <c r="P44" t="s">
        <v>24</v>
      </c>
      <c r="Q44" t="s">
        <v>24</v>
      </c>
    </row>
    <row r="45" spans="1:17" x14ac:dyDescent="0.3">
      <c r="A45" t="s">
        <v>216</v>
      </c>
      <c r="B45" t="s">
        <v>217</v>
      </c>
      <c r="C45" s="1" t="str">
        <f t="shared" si="0"/>
        <v>21:1087</v>
      </c>
      <c r="D45" s="1" t="str">
        <f t="shared" si="4"/>
        <v>21:0031</v>
      </c>
      <c r="E45" t="s">
        <v>218</v>
      </c>
      <c r="F45" t="s">
        <v>219</v>
      </c>
      <c r="H45">
        <v>49.401309500000004</v>
      </c>
      <c r="I45">
        <v>-99.854948399999998</v>
      </c>
      <c r="J45" s="1" t="str">
        <f t="shared" si="5"/>
        <v>B-horizon soil</v>
      </c>
      <c r="K45" s="1" t="str">
        <f t="shared" si="6"/>
        <v>Ball milling</v>
      </c>
      <c r="L45" t="s">
        <v>68</v>
      </c>
      <c r="M45" t="s">
        <v>38</v>
      </c>
      <c r="N45" t="s">
        <v>33</v>
      </c>
      <c r="O45" t="s">
        <v>24</v>
      </c>
      <c r="P45" t="s">
        <v>24</v>
      </c>
      <c r="Q45" t="s">
        <v>22</v>
      </c>
    </row>
    <row r="46" spans="1:17" x14ac:dyDescent="0.3">
      <c r="A46" t="s">
        <v>220</v>
      </c>
      <c r="B46" t="s">
        <v>221</v>
      </c>
      <c r="C46" s="1" t="str">
        <f t="shared" si="0"/>
        <v>21:1087</v>
      </c>
      <c r="D46" s="1" t="str">
        <f t="shared" si="4"/>
        <v>21:0031</v>
      </c>
      <c r="E46" t="s">
        <v>222</v>
      </c>
      <c r="F46" t="s">
        <v>223</v>
      </c>
      <c r="H46">
        <v>49.443905200000003</v>
      </c>
      <c r="I46">
        <v>-100.13160139999999</v>
      </c>
      <c r="J46" s="1" t="str">
        <f t="shared" si="5"/>
        <v>B-horizon soil</v>
      </c>
      <c r="K46" s="1" t="str">
        <f t="shared" si="6"/>
        <v>Ball milling</v>
      </c>
      <c r="L46" t="s">
        <v>224</v>
      </c>
      <c r="M46" t="s">
        <v>33</v>
      </c>
      <c r="N46" t="s">
        <v>38</v>
      </c>
      <c r="O46" t="s">
        <v>24</v>
      </c>
      <c r="P46" t="s">
        <v>24</v>
      </c>
      <c r="Q46" t="s">
        <v>24</v>
      </c>
    </row>
    <row r="47" spans="1:17" x14ac:dyDescent="0.3">
      <c r="A47" t="s">
        <v>225</v>
      </c>
      <c r="B47" t="s">
        <v>226</v>
      </c>
      <c r="C47" s="1" t="str">
        <f t="shared" si="0"/>
        <v>21:1087</v>
      </c>
      <c r="D47" s="1" t="str">
        <f t="shared" si="4"/>
        <v>21:0031</v>
      </c>
      <c r="E47" t="s">
        <v>222</v>
      </c>
      <c r="F47" t="s">
        <v>227</v>
      </c>
      <c r="H47">
        <v>49.443905200000003</v>
      </c>
      <c r="I47">
        <v>-100.13160139999999</v>
      </c>
      <c r="J47" s="1" t="str">
        <f t="shared" si="5"/>
        <v>B-horizon soil</v>
      </c>
      <c r="K47" s="1" t="str">
        <f t="shared" si="6"/>
        <v>Ball milling</v>
      </c>
      <c r="L47" t="s">
        <v>228</v>
      </c>
      <c r="M47" t="s">
        <v>33</v>
      </c>
      <c r="N47" t="s">
        <v>33</v>
      </c>
      <c r="O47" t="s">
        <v>24</v>
      </c>
      <c r="P47" t="s">
        <v>24</v>
      </c>
      <c r="Q47" t="s">
        <v>24</v>
      </c>
    </row>
    <row r="48" spans="1:17" x14ac:dyDescent="0.3">
      <c r="A48" t="s">
        <v>229</v>
      </c>
      <c r="B48" t="s">
        <v>230</v>
      </c>
      <c r="C48" s="1" t="str">
        <f t="shared" si="0"/>
        <v>21:1087</v>
      </c>
      <c r="D48" s="1" t="str">
        <f t="shared" si="4"/>
        <v>21:0031</v>
      </c>
      <c r="E48" t="s">
        <v>231</v>
      </c>
      <c r="F48" t="s">
        <v>232</v>
      </c>
      <c r="H48">
        <v>49.446101200000001</v>
      </c>
      <c r="I48">
        <v>-100.42136600000001</v>
      </c>
      <c r="J48" s="1" t="str">
        <f t="shared" si="5"/>
        <v>B-horizon soil</v>
      </c>
      <c r="K48" s="1" t="str">
        <f t="shared" si="6"/>
        <v>Ball milling</v>
      </c>
      <c r="L48" t="s">
        <v>152</v>
      </c>
      <c r="M48" t="s">
        <v>33</v>
      </c>
      <c r="N48" t="s">
        <v>33</v>
      </c>
      <c r="O48" t="s">
        <v>24</v>
      </c>
      <c r="P48" t="s">
        <v>24</v>
      </c>
      <c r="Q48" t="s">
        <v>24</v>
      </c>
    </row>
    <row r="49" spans="1:17" x14ac:dyDescent="0.3">
      <c r="A49" t="s">
        <v>233</v>
      </c>
      <c r="B49" t="s">
        <v>234</v>
      </c>
      <c r="C49" s="1" t="str">
        <f t="shared" si="0"/>
        <v>21:1087</v>
      </c>
      <c r="D49" s="1" t="str">
        <f t="shared" si="4"/>
        <v>21:0031</v>
      </c>
      <c r="E49" t="s">
        <v>235</v>
      </c>
      <c r="F49" t="s">
        <v>236</v>
      </c>
      <c r="H49">
        <v>49.579969800000001</v>
      </c>
      <c r="I49">
        <v>-101.27605509999999</v>
      </c>
      <c r="J49" s="1" t="str">
        <f t="shared" si="5"/>
        <v>B-horizon soil</v>
      </c>
      <c r="K49" s="1" t="str">
        <f t="shared" si="6"/>
        <v>Ball milling</v>
      </c>
      <c r="L49" t="s">
        <v>237</v>
      </c>
      <c r="M49" t="s">
        <v>33</v>
      </c>
      <c r="N49" t="s">
        <v>24</v>
      </c>
      <c r="O49" t="s">
        <v>24</v>
      </c>
      <c r="P49" t="s">
        <v>24</v>
      </c>
      <c r="Q49" t="s">
        <v>24</v>
      </c>
    </row>
    <row r="50" spans="1:17" x14ac:dyDescent="0.3">
      <c r="A50" t="s">
        <v>238</v>
      </c>
      <c r="B50" t="s">
        <v>239</v>
      </c>
      <c r="C50" s="1" t="str">
        <f t="shared" si="0"/>
        <v>21:1087</v>
      </c>
      <c r="D50" s="1" t="str">
        <f>HYPERLINK("http://geochem.nrcan.gc.ca/cdogs/content/svy/svy_e.htm", "")</f>
        <v/>
      </c>
      <c r="G50" s="1" t="str">
        <f>HYPERLINK("http://geochem.nrcan.gc.ca/cdogs/content/cr_/cr_00141_e.htm", "141")</f>
        <v>141</v>
      </c>
      <c r="J50" t="s">
        <v>193</v>
      </c>
      <c r="K50" t="s">
        <v>194</v>
      </c>
      <c r="L50" t="s">
        <v>240</v>
      </c>
      <c r="M50" t="s">
        <v>38</v>
      </c>
      <c r="N50" t="s">
        <v>33</v>
      </c>
      <c r="O50" t="s">
        <v>24</v>
      </c>
      <c r="P50" t="s">
        <v>33</v>
      </c>
      <c r="Q50" t="s">
        <v>24</v>
      </c>
    </row>
    <row r="51" spans="1:17" x14ac:dyDescent="0.3">
      <c r="A51" t="s">
        <v>241</v>
      </c>
      <c r="B51" t="s">
        <v>242</v>
      </c>
      <c r="C51" s="1" t="str">
        <f t="shared" si="0"/>
        <v>21:1087</v>
      </c>
      <c r="D51" s="1" t="str">
        <f t="shared" ref="D51:D56" si="7">HYPERLINK("http://geochem.nrcan.gc.ca/cdogs/content/svy/svy210031_e.htm", "21:0031")</f>
        <v>21:0031</v>
      </c>
      <c r="E51" t="s">
        <v>243</v>
      </c>
      <c r="F51" t="s">
        <v>244</v>
      </c>
      <c r="H51">
        <v>49.575532600000003</v>
      </c>
      <c r="I51">
        <v>-101.7309801</v>
      </c>
      <c r="J51" s="1" t="str">
        <f t="shared" ref="J51:J56" si="8">HYPERLINK("http://geochem.nrcan.gc.ca/cdogs/content/kwd/kwd020057_e.htm", "B-horizon soil")</f>
        <v>B-horizon soil</v>
      </c>
      <c r="K51" s="1" t="str">
        <f t="shared" ref="K51:K56" si="9">HYPERLINK("http://geochem.nrcan.gc.ca/cdogs/content/kwd/kwd080058_e.htm", "Ball milling")</f>
        <v>Ball milling</v>
      </c>
      <c r="L51" t="s">
        <v>245</v>
      </c>
      <c r="M51" t="s">
        <v>33</v>
      </c>
      <c r="N51" t="s">
        <v>38</v>
      </c>
      <c r="O51" t="s">
        <v>24</v>
      </c>
      <c r="P51" t="s">
        <v>24</v>
      </c>
      <c r="Q51" t="s">
        <v>24</v>
      </c>
    </row>
    <row r="52" spans="1:17" x14ac:dyDescent="0.3">
      <c r="A52" t="s">
        <v>246</v>
      </c>
      <c r="B52" t="s">
        <v>247</v>
      </c>
      <c r="C52" s="1" t="str">
        <f t="shared" si="0"/>
        <v>21:1087</v>
      </c>
      <c r="D52" s="1" t="str">
        <f t="shared" si="7"/>
        <v>21:0031</v>
      </c>
      <c r="E52" t="s">
        <v>248</v>
      </c>
      <c r="F52" t="s">
        <v>249</v>
      </c>
      <c r="H52">
        <v>49.586007700000003</v>
      </c>
      <c r="I52">
        <v>-101.8561</v>
      </c>
      <c r="J52" s="1" t="str">
        <f t="shared" si="8"/>
        <v>B-horizon soil</v>
      </c>
      <c r="K52" s="1" t="str">
        <f t="shared" si="9"/>
        <v>Ball milling</v>
      </c>
      <c r="L52" t="s">
        <v>85</v>
      </c>
      <c r="M52" t="s">
        <v>33</v>
      </c>
      <c r="N52" t="s">
        <v>38</v>
      </c>
      <c r="O52" t="s">
        <v>24</v>
      </c>
      <c r="P52" t="s">
        <v>24</v>
      </c>
      <c r="Q52" t="s">
        <v>24</v>
      </c>
    </row>
    <row r="53" spans="1:17" x14ac:dyDescent="0.3">
      <c r="A53" t="s">
        <v>250</v>
      </c>
      <c r="B53" t="s">
        <v>251</v>
      </c>
      <c r="C53" s="1" t="str">
        <f t="shared" si="0"/>
        <v>21:1087</v>
      </c>
      <c r="D53" s="1" t="str">
        <f t="shared" si="7"/>
        <v>21:0031</v>
      </c>
      <c r="E53" t="s">
        <v>248</v>
      </c>
      <c r="F53" t="s">
        <v>252</v>
      </c>
      <c r="H53">
        <v>49.586007700000003</v>
      </c>
      <c r="I53">
        <v>-101.8561</v>
      </c>
      <c r="J53" s="1" t="str">
        <f t="shared" si="8"/>
        <v>B-horizon soil</v>
      </c>
      <c r="K53" s="1" t="str">
        <f t="shared" si="9"/>
        <v>Ball milling</v>
      </c>
      <c r="L53" t="s">
        <v>121</v>
      </c>
      <c r="M53" t="s">
        <v>22</v>
      </c>
      <c r="N53" t="s">
        <v>22</v>
      </c>
      <c r="O53" t="s">
        <v>24</v>
      </c>
      <c r="P53" t="s">
        <v>24</v>
      </c>
      <c r="Q53" t="s">
        <v>24</v>
      </c>
    </row>
    <row r="54" spans="1:17" x14ac:dyDescent="0.3">
      <c r="A54" t="s">
        <v>253</v>
      </c>
      <c r="B54" t="s">
        <v>254</v>
      </c>
      <c r="C54" s="1" t="str">
        <f t="shared" si="0"/>
        <v>21:1087</v>
      </c>
      <c r="D54" s="1" t="str">
        <f t="shared" si="7"/>
        <v>21:0031</v>
      </c>
      <c r="E54" t="s">
        <v>255</v>
      </c>
      <c r="F54" t="s">
        <v>256</v>
      </c>
      <c r="H54">
        <v>49.6437764</v>
      </c>
      <c r="I54">
        <v>-102.4614771</v>
      </c>
      <c r="J54" s="1" t="str">
        <f t="shared" si="8"/>
        <v>B-horizon soil</v>
      </c>
      <c r="K54" s="1" t="str">
        <f t="shared" si="9"/>
        <v>Ball milling</v>
      </c>
      <c r="L54" t="s">
        <v>257</v>
      </c>
      <c r="M54" t="s">
        <v>33</v>
      </c>
      <c r="N54" t="s">
        <v>33</v>
      </c>
      <c r="O54" t="s">
        <v>24</v>
      </c>
      <c r="P54" t="s">
        <v>24</v>
      </c>
      <c r="Q54" t="s">
        <v>24</v>
      </c>
    </row>
    <row r="55" spans="1:17" x14ac:dyDescent="0.3">
      <c r="A55" t="s">
        <v>258</v>
      </c>
      <c r="B55" t="s">
        <v>259</v>
      </c>
      <c r="C55" s="1" t="str">
        <f t="shared" si="0"/>
        <v>21:1087</v>
      </c>
      <c r="D55" s="1" t="str">
        <f t="shared" si="7"/>
        <v>21:0031</v>
      </c>
      <c r="E55" t="s">
        <v>260</v>
      </c>
      <c r="F55" t="s">
        <v>261</v>
      </c>
      <c r="H55">
        <v>49.666951699999998</v>
      </c>
      <c r="I55">
        <v>-102.9495173</v>
      </c>
      <c r="J55" s="1" t="str">
        <f t="shared" si="8"/>
        <v>B-horizon soil</v>
      </c>
      <c r="K55" s="1" t="str">
        <f t="shared" si="9"/>
        <v>Ball milling</v>
      </c>
      <c r="L55" t="s">
        <v>240</v>
      </c>
      <c r="M55" t="s">
        <v>33</v>
      </c>
      <c r="N55" t="s">
        <v>33</v>
      </c>
      <c r="O55" t="s">
        <v>24</v>
      </c>
      <c r="P55" t="s">
        <v>24</v>
      </c>
      <c r="Q55" t="s">
        <v>24</v>
      </c>
    </row>
    <row r="56" spans="1:17" x14ac:dyDescent="0.3">
      <c r="A56" t="s">
        <v>262</v>
      </c>
      <c r="B56" t="s">
        <v>263</v>
      </c>
      <c r="C56" s="1" t="str">
        <f t="shared" si="0"/>
        <v>21:1087</v>
      </c>
      <c r="D56" s="1" t="str">
        <f t="shared" si="7"/>
        <v>21:0031</v>
      </c>
      <c r="E56" t="s">
        <v>264</v>
      </c>
      <c r="F56" t="s">
        <v>265</v>
      </c>
      <c r="H56">
        <v>49.666234799999998</v>
      </c>
      <c r="I56">
        <v>-103.0645808</v>
      </c>
      <c r="J56" s="1" t="str">
        <f t="shared" si="8"/>
        <v>B-horizon soil</v>
      </c>
      <c r="K56" s="1" t="str">
        <f t="shared" si="9"/>
        <v>Ball milling</v>
      </c>
      <c r="L56" t="s">
        <v>266</v>
      </c>
      <c r="M56" t="s">
        <v>33</v>
      </c>
      <c r="N56" t="s">
        <v>33</v>
      </c>
      <c r="O56" t="s">
        <v>33</v>
      </c>
      <c r="P56" t="s">
        <v>22</v>
      </c>
      <c r="Q56" t="s">
        <v>22</v>
      </c>
    </row>
    <row r="57" spans="1:17" x14ac:dyDescent="0.3">
      <c r="A57" t="s">
        <v>267</v>
      </c>
      <c r="B57" t="s">
        <v>268</v>
      </c>
      <c r="C57" s="1" t="str">
        <f t="shared" si="0"/>
        <v>21:1087</v>
      </c>
      <c r="D57" s="1" t="str">
        <f>HYPERLINK("http://geochem.nrcan.gc.ca/cdogs/content/svy/svy_e.htm", "")</f>
        <v/>
      </c>
      <c r="G57" s="1" t="str">
        <f>HYPERLINK("http://geochem.nrcan.gc.ca/cdogs/content/cr_/cr_00141_e.htm", "141")</f>
        <v>141</v>
      </c>
      <c r="J57" t="s">
        <v>193</v>
      </c>
      <c r="K57" t="s">
        <v>194</v>
      </c>
      <c r="L57" t="s">
        <v>269</v>
      </c>
      <c r="M57" t="s">
        <v>38</v>
      </c>
      <c r="N57" t="s">
        <v>33</v>
      </c>
      <c r="O57" t="s">
        <v>33</v>
      </c>
      <c r="P57" t="s">
        <v>38</v>
      </c>
      <c r="Q57" t="s">
        <v>33</v>
      </c>
    </row>
    <row r="58" spans="1:17" x14ac:dyDescent="0.3">
      <c r="A58" t="s">
        <v>270</v>
      </c>
      <c r="B58" t="s">
        <v>271</v>
      </c>
      <c r="C58" s="1" t="str">
        <f t="shared" si="0"/>
        <v>21:1087</v>
      </c>
      <c r="D58" s="1" t="str">
        <f t="shared" ref="D58:D73" si="10">HYPERLINK("http://geochem.nrcan.gc.ca/cdogs/content/svy/svy210031_e.htm", "21:0031")</f>
        <v>21:0031</v>
      </c>
      <c r="E58" t="s">
        <v>272</v>
      </c>
      <c r="F58" t="s">
        <v>273</v>
      </c>
      <c r="H58">
        <v>49.672655499999998</v>
      </c>
      <c r="I58">
        <v>-103.7213282</v>
      </c>
      <c r="J58" s="1" t="str">
        <f t="shared" ref="J58:J73" si="11">HYPERLINK("http://geochem.nrcan.gc.ca/cdogs/content/kwd/kwd020057_e.htm", "B-horizon soil")</f>
        <v>B-horizon soil</v>
      </c>
      <c r="K58" s="1" t="str">
        <f t="shared" ref="K58:K73" si="12">HYPERLINK("http://geochem.nrcan.gc.ca/cdogs/content/kwd/kwd080058_e.htm", "Ball milling")</f>
        <v>Ball milling</v>
      </c>
      <c r="L58" t="s">
        <v>240</v>
      </c>
      <c r="M58" t="s">
        <v>33</v>
      </c>
      <c r="N58" t="s">
        <v>33</v>
      </c>
      <c r="O58" t="s">
        <v>24</v>
      </c>
      <c r="P58" t="s">
        <v>22</v>
      </c>
      <c r="Q58" t="s">
        <v>24</v>
      </c>
    </row>
    <row r="59" spans="1:17" x14ac:dyDescent="0.3">
      <c r="A59" t="s">
        <v>274</v>
      </c>
      <c r="B59" t="s">
        <v>275</v>
      </c>
      <c r="C59" s="1" t="str">
        <f t="shared" si="0"/>
        <v>21:1087</v>
      </c>
      <c r="D59" s="1" t="str">
        <f t="shared" si="10"/>
        <v>21:0031</v>
      </c>
      <c r="E59" t="s">
        <v>272</v>
      </c>
      <c r="F59" t="s">
        <v>276</v>
      </c>
      <c r="H59">
        <v>49.672655499999998</v>
      </c>
      <c r="I59">
        <v>-103.7213282</v>
      </c>
      <c r="J59" s="1" t="str">
        <f t="shared" si="11"/>
        <v>B-horizon soil</v>
      </c>
      <c r="K59" s="1" t="str">
        <f t="shared" si="12"/>
        <v>Ball milling</v>
      </c>
      <c r="L59" t="s">
        <v>245</v>
      </c>
      <c r="M59" t="s">
        <v>33</v>
      </c>
      <c r="N59" t="s">
        <v>33</v>
      </c>
      <c r="O59" t="s">
        <v>24</v>
      </c>
      <c r="P59" t="s">
        <v>22</v>
      </c>
      <c r="Q59" t="s">
        <v>24</v>
      </c>
    </row>
    <row r="60" spans="1:17" x14ac:dyDescent="0.3">
      <c r="A60" t="s">
        <v>277</v>
      </c>
      <c r="B60" t="s">
        <v>278</v>
      </c>
      <c r="C60" s="1" t="str">
        <f t="shared" si="0"/>
        <v>21:1087</v>
      </c>
      <c r="D60" s="1" t="str">
        <f t="shared" si="10"/>
        <v>21:0031</v>
      </c>
      <c r="E60" t="s">
        <v>279</v>
      </c>
      <c r="F60" t="s">
        <v>280</v>
      </c>
      <c r="H60">
        <v>49.6683971</v>
      </c>
      <c r="I60">
        <v>-104.02217419999999</v>
      </c>
      <c r="J60" s="1" t="str">
        <f t="shared" si="11"/>
        <v>B-horizon soil</v>
      </c>
      <c r="K60" s="1" t="str">
        <f t="shared" si="12"/>
        <v>Ball milling</v>
      </c>
      <c r="L60" t="s">
        <v>281</v>
      </c>
      <c r="M60" t="s">
        <v>33</v>
      </c>
      <c r="N60" t="s">
        <v>22</v>
      </c>
      <c r="O60" t="s">
        <v>24</v>
      </c>
      <c r="P60" t="s">
        <v>22</v>
      </c>
      <c r="Q60" t="s">
        <v>24</v>
      </c>
    </row>
    <row r="61" spans="1:17" x14ac:dyDescent="0.3">
      <c r="A61" t="s">
        <v>282</v>
      </c>
      <c r="B61" t="s">
        <v>283</v>
      </c>
      <c r="C61" s="1" t="str">
        <f t="shared" si="0"/>
        <v>21:1087</v>
      </c>
      <c r="D61" s="1" t="str">
        <f t="shared" si="10"/>
        <v>21:0031</v>
      </c>
      <c r="E61" t="s">
        <v>284</v>
      </c>
      <c r="F61" t="s">
        <v>285</v>
      </c>
      <c r="H61">
        <v>49.641111199999997</v>
      </c>
      <c r="I61">
        <v>-104.5587269</v>
      </c>
      <c r="J61" s="1" t="str">
        <f t="shared" si="11"/>
        <v>B-horizon soil</v>
      </c>
      <c r="K61" s="1" t="str">
        <f t="shared" si="12"/>
        <v>Ball milling</v>
      </c>
      <c r="L61" t="s">
        <v>206</v>
      </c>
      <c r="M61" t="s">
        <v>22</v>
      </c>
      <c r="N61" t="s">
        <v>22</v>
      </c>
      <c r="O61" t="s">
        <v>24</v>
      </c>
      <c r="P61" t="s">
        <v>24</v>
      </c>
      <c r="Q61" t="s">
        <v>24</v>
      </c>
    </row>
    <row r="62" spans="1:17" x14ac:dyDescent="0.3">
      <c r="A62" t="s">
        <v>286</v>
      </c>
      <c r="B62" t="s">
        <v>287</v>
      </c>
      <c r="C62" s="1" t="str">
        <f t="shared" si="0"/>
        <v>21:1087</v>
      </c>
      <c r="D62" s="1" t="str">
        <f t="shared" si="10"/>
        <v>21:0031</v>
      </c>
      <c r="E62" t="s">
        <v>288</v>
      </c>
      <c r="F62" t="s">
        <v>289</v>
      </c>
      <c r="H62">
        <v>49.608490000000003</v>
      </c>
      <c r="I62">
        <v>-104.7943171</v>
      </c>
      <c r="J62" s="1" t="str">
        <f t="shared" si="11"/>
        <v>B-horizon soil</v>
      </c>
      <c r="K62" s="1" t="str">
        <f t="shared" si="12"/>
        <v>Ball milling</v>
      </c>
      <c r="L62" t="s">
        <v>290</v>
      </c>
      <c r="M62" t="s">
        <v>33</v>
      </c>
      <c r="N62" t="s">
        <v>33</v>
      </c>
      <c r="O62" t="s">
        <v>33</v>
      </c>
      <c r="P62" t="s">
        <v>33</v>
      </c>
      <c r="Q62" t="s">
        <v>33</v>
      </c>
    </row>
    <row r="63" spans="1:17" x14ac:dyDescent="0.3">
      <c r="A63" t="s">
        <v>291</v>
      </c>
      <c r="B63" t="s">
        <v>292</v>
      </c>
      <c r="C63" s="1" t="str">
        <f t="shared" si="0"/>
        <v>21:1087</v>
      </c>
      <c r="D63" s="1" t="str">
        <f t="shared" si="10"/>
        <v>21:0031</v>
      </c>
      <c r="E63" t="s">
        <v>293</v>
      </c>
      <c r="F63" t="s">
        <v>294</v>
      </c>
      <c r="H63">
        <v>49.544531300000003</v>
      </c>
      <c r="I63">
        <v>-105.25350539999999</v>
      </c>
      <c r="J63" s="1" t="str">
        <f t="shared" si="11"/>
        <v>B-horizon soil</v>
      </c>
      <c r="K63" s="1" t="str">
        <f t="shared" si="12"/>
        <v>Ball milling</v>
      </c>
      <c r="L63" t="s">
        <v>295</v>
      </c>
      <c r="M63" t="s">
        <v>22</v>
      </c>
      <c r="N63" t="s">
        <v>33</v>
      </c>
      <c r="O63" t="s">
        <v>24</v>
      </c>
      <c r="P63" t="s">
        <v>24</v>
      </c>
      <c r="Q63" t="s">
        <v>24</v>
      </c>
    </row>
    <row r="64" spans="1:17" x14ac:dyDescent="0.3">
      <c r="A64" t="s">
        <v>296</v>
      </c>
      <c r="B64" t="s">
        <v>297</v>
      </c>
      <c r="C64" s="1" t="str">
        <f t="shared" si="0"/>
        <v>21:1087</v>
      </c>
      <c r="D64" s="1" t="str">
        <f t="shared" si="10"/>
        <v>21:0031</v>
      </c>
      <c r="E64" t="s">
        <v>293</v>
      </c>
      <c r="F64" t="s">
        <v>298</v>
      </c>
      <c r="H64">
        <v>49.544531300000003</v>
      </c>
      <c r="I64">
        <v>-105.25350539999999</v>
      </c>
      <c r="J64" s="1" t="str">
        <f t="shared" si="11"/>
        <v>B-horizon soil</v>
      </c>
      <c r="K64" s="1" t="str">
        <f t="shared" si="12"/>
        <v>Ball milling</v>
      </c>
      <c r="L64" t="s">
        <v>295</v>
      </c>
      <c r="M64" t="s">
        <v>33</v>
      </c>
      <c r="N64" t="s">
        <v>33</v>
      </c>
      <c r="O64" t="s">
        <v>22</v>
      </c>
      <c r="P64" t="s">
        <v>24</v>
      </c>
      <c r="Q64" t="s">
        <v>24</v>
      </c>
    </row>
    <row r="65" spans="1:17" x14ac:dyDescent="0.3">
      <c r="A65" t="s">
        <v>299</v>
      </c>
      <c r="B65" t="s">
        <v>300</v>
      </c>
      <c r="C65" s="1" t="str">
        <f t="shared" si="0"/>
        <v>21:1087</v>
      </c>
      <c r="D65" s="1" t="str">
        <f t="shared" si="10"/>
        <v>21:0031</v>
      </c>
      <c r="E65" t="s">
        <v>301</v>
      </c>
      <c r="F65" t="s">
        <v>302</v>
      </c>
      <c r="H65">
        <v>49.5266831</v>
      </c>
      <c r="I65">
        <v>-105.4897077</v>
      </c>
      <c r="J65" s="1" t="str">
        <f t="shared" si="11"/>
        <v>B-horizon soil</v>
      </c>
      <c r="K65" s="1" t="str">
        <f t="shared" si="12"/>
        <v>Ball milling</v>
      </c>
      <c r="L65" t="s">
        <v>303</v>
      </c>
      <c r="M65" t="s">
        <v>38</v>
      </c>
      <c r="N65" t="s">
        <v>38</v>
      </c>
      <c r="O65" t="s">
        <v>24</v>
      </c>
      <c r="P65" t="s">
        <v>22</v>
      </c>
      <c r="Q65" t="s">
        <v>24</v>
      </c>
    </row>
    <row r="66" spans="1:17" x14ac:dyDescent="0.3">
      <c r="A66" t="s">
        <v>304</v>
      </c>
      <c r="B66" t="s">
        <v>305</v>
      </c>
      <c r="C66" s="1" t="str">
        <f t="shared" ref="C66:C129" si="13">HYPERLINK("http://geochem.nrcan.gc.ca/cdogs/content/bdl/bdl211087_e.htm", "21:1087")</f>
        <v>21:1087</v>
      </c>
      <c r="D66" s="1" t="str">
        <f t="shared" si="10"/>
        <v>21:0031</v>
      </c>
      <c r="E66" t="s">
        <v>306</v>
      </c>
      <c r="F66" t="s">
        <v>307</v>
      </c>
      <c r="H66">
        <v>49.640569900000003</v>
      </c>
      <c r="I66">
        <v>-106.0739645</v>
      </c>
      <c r="J66" s="1" t="str">
        <f t="shared" si="11"/>
        <v>B-horizon soil</v>
      </c>
      <c r="K66" s="1" t="str">
        <f t="shared" si="12"/>
        <v>Ball milling</v>
      </c>
      <c r="L66" t="s">
        <v>308</v>
      </c>
      <c r="M66" t="s">
        <v>33</v>
      </c>
      <c r="N66" t="s">
        <v>38</v>
      </c>
      <c r="O66" t="s">
        <v>24</v>
      </c>
      <c r="P66" t="s">
        <v>22</v>
      </c>
      <c r="Q66" t="s">
        <v>24</v>
      </c>
    </row>
    <row r="67" spans="1:17" x14ac:dyDescent="0.3">
      <c r="A67" t="s">
        <v>309</v>
      </c>
      <c r="B67" t="s">
        <v>310</v>
      </c>
      <c r="C67" s="1" t="str">
        <f t="shared" si="13"/>
        <v>21:1087</v>
      </c>
      <c r="D67" s="1" t="str">
        <f t="shared" si="10"/>
        <v>21:0031</v>
      </c>
      <c r="E67" t="s">
        <v>311</v>
      </c>
      <c r="F67" t="s">
        <v>312</v>
      </c>
      <c r="H67">
        <v>49.6991321</v>
      </c>
      <c r="I67">
        <v>-106.67296399999999</v>
      </c>
      <c r="J67" s="1" t="str">
        <f t="shared" si="11"/>
        <v>B-horizon soil</v>
      </c>
      <c r="K67" s="1" t="str">
        <f t="shared" si="12"/>
        <v>Ball milling</v>
      </c>
      <c r="L67" t="s">
        <v>68</v>
      </c>
      <c r="M67" t="s">
        <v>22</v>
      </c>
      <c r="N67" t="s">
        <v>38</v>
      </c>
      <c r="O67" t="s">
        <v>24</v>
      </c>
      <c r="P67" t="s">
        <v>24</v>
      </c>
      <c r="Q67" t="s">
        <v>24</v>
      </c>
    </row>
    <row r="68" spans="1:17" x14ac:dyDescent="0.3">
      <c r="A68" t="s">
        <v>313</v>
      </c>
      <c r="B68" t="s">
        <v>314</v>
      </c>
      <c r="C68" s="1" t="str">
        <f t="shared" si="13"/>
        <v>21:1087</v>
      </c>
      <c r="D68" s="1" t="str">
        <f t="shared" si="10"/>
        <v>21:0031</v>
      </c>
      <c r="E68" t="s">
        <v>315</v>
      </c>
      <c r="F68" t="s">
        <v>316</v>
      </c>
      <c r="H68">
        <v>49.682812699999999</v>
      </c>
      <c r="I68">
        <v>-107.1202071</v>
      </c>
      <c r="J68" s="1" t="str">
        <f t="shared" si="11"/>
        <v>B-horizon soil</v>
      </c>
      <c r="K68" s="1" t="str">
        <f t="shared" si="12"/>
        <v>Ball milling</v>
      </c>
      <c r="L68" t="s">
        <v>317</v>
      </c>
      <c r="M68" t="s">
        <v>22</v>
      </c>
      <c r="N68" t="s">
        <v>33</v>
      </c>
      <c r="O68" t="s">
        <v>24</v>
      </c>
      <c r="P68" t="s">
        <v>24</v>
      </c>
      <c r="Q68" t="s">
        <v>24</v>
      </c>
    </row>
    <row r="69" spans="1:17" x14ac:dyDescent="0.3">
      <c r="A69" t="s">
        <v>318</v>
      </c>
      <c r="B69" t="s">
        <v>319</v>
      </c>
      <c r="C69" s="1" t="str">
        <f t="shared" si="13"/>
        <v>21:1087</v>
      </c>
      <c r="D69" s="1" t="str">
        <f t="shared" si="10"/>
        <v>21:0031</v>
      </c>
      <c r="E69" t="s">
        <v>320</v>
      </c>
      <c r="F69" t="s">
        <v>321</v>
      </c>
      <c r="H69">
        <v>49.727988000000003</v>
      </c>
      <c r="I69">
        <v>-107.7522177</v>
      </c>
      <c r="J69" s="1" t="str">
        <f t="shared" si="11"/>
        <v>B-horizon soil</v>
      </c>
      <c r="K69" s="1" t="str">
        <f t="shared" si="12"/>
        <v>Ball milling</v>
      </c>
      <c r="L69" t="s">
        <v>322</v>
      </c>
      <c r="M69" t="s">
        <v>33</v>
      </c>
      <c r="N69" t="s">
        <v>33</v>
      </c>
      <c r="O69" t="s">
        <v>33</v>
      </c>
      <c r="P69" t="s">
        <v>22</v>
      </c>
      <c r="Q69" t="s">
        <v>33</v>
      </c>
    </row>
    <row r="70" spans="1:17" x14ac:dyDescent="0.3">
      <c r="A70" t="s">
        <v>323</v>
      </c>
      <c r="B70" t="s">
        <v>324</v>
      </c>
      <c r="C70" s="1" t="str">
        <f t="shared" si="13"/>
        <v>21:1087</v>
      </c>
      <c r="D70" s="1" t="str">
        <f t="shared" si="10"/>
        <v>21:0031</v>
      </c>
      <c r="E70" t="s">
        <v>325</v>
      </c>
      <c r="F70" t="s">
        <v>326</v>
      </c>
      <c r="H70">
        <v>49.728199600000003</v>
      </c>
      <c r="I70">
        <v>-108.1464309</v>
      </c>
      <c r="J70" s="1" t="str">
        <f t="shared" si="11"/>
        <v>B-horizon soil</v>
      </c>
      <c r="K70" s="1" t="str">
        <f t="shared" si="12"/>
        <v>Ball milling</v>
      </c>
      <c r="L70" t="s">
        <v>327</v>
      </c>
      <c r="M70" t="s">
        <v>33</v>
      </c>
      <c r="N70" t="s">
        <v>33</v>
      </c>
      <c r="O70" t="s">
        <v>24</v>
      </c>
      <c r="P70" t="s">
        <v>24</v>
      </c>
      <c r="Q70" t="s">
        <v>24</v>
      </c>
    </row>
    <row r="71" spans="1:17" x14ac:dyDescent="0.3">
      <c r="A71" t="s">
        <v>328</v>
      </c>
      <c r="B71" t="s">
        <v>329</v>
      </c>
      <c r="C71" s="1" t="str">
        <f t="shared" si="13"/>
        <v>21:1087</v>
      </c>
      <c r="D71" s="1" t="str">
        <f t="shared" si="10"/>
        <v>21:0031</v>
      </c>
      <c r="E71" t="s">
        <v>330</v>
      </c>
      <c r="F71" t="s">
        <v>331</v>
      </c>
      <c r="H71">
        <v>49.727716100000002</v>
      </c>
      <c r="I71">
        <v>-108.3532419</v>
      </c>
      <c r="J71" s="1" t="str">
        <f t="shared" si="11"/>
        <v>B-horizon soil</v>
      </c>
      <c r="K71" s="1" t="str">
        <f t="shared" si="12"/>
        <v>Ball milling</v>
      </c>
      <c r="L71" t="s">
        <v>147</v>
      </c>
      <c r="M71" t="s">
        <v>33</v>
      </c>
      <c r="N71" t="s">
        <v>38</v>
      </c>
      <c r="O71" t="s">
        <v>24</v>
      </c>
      <c r="P71" t="s">
        <v>24</v>
      </c>
      <c r="Q71" t="s">
        <v>24</v>
      </c>
    </row>
    <row r="72" spans="1:17" x14ac:dyDescent="0.3">
      <c r="A72" t="s">
        <v>332</v>
      </c>
      <c r="B72" t="s">
        <v>333</v>
      </c>
      <c r="C72" s="1" t="str">
        <f t="shared" si="13"/>
        <v>21:1087</v>
      </c>
      <c r="D72" s="1" t="str">
        <f t="shared" si="10"/>
        <v>21:0031</v>
      </c>
      <c r="E72" t="s">
        <v>330</v>
      </c>
      <c r="F72" t="s">
        <v>334</v>
      </c>
      <c r="H72">
        <v>49.727716100000002</v>
      </c>
      <c r="I72">
        <v>-108.3532419</v>
      </c>
      <c r="J72" s="1" t="str">
        <f t="shared" si="11"/>
        <v>B-horizon soil</v>
      </c>
      <c r="K72" s="1" t="str">
        <f t="shared" si="12"/>
        <v>Ball milling</v>
      </c>
      <c r="L72" t="s">
        <v>335</v>
      </c>
      <c r="M72" t="s">
        <v>33</v>
      </c>
      <c r="N72" t="s">
        <v>33</v>
      </c>
      <c r="O72" t="s">
        <v>22</v>
      </c>
      <c r="P72" t="s">
        <v>24</v>
      </c>
      <c r="Q72" t="s">
        <v>22</v>
      </c>
    </row>
    <row r="73" spans="1:17" x14ac:dyDescent="0.3">
      <c r="A73" t="s">
        <v>336</v>
      </c>
      <c r="B73" t="s">
        <v>337</v>
      </c>
      <c r="C73" s="1" t="str">
        <f t="shared" si="13"/>
        <v>21:1087</v>
      </c>
      <c r="D73" s="1" t="str">
        <f t="shared" si="10"/>
        <v>21:0031</v>
      </c>
      <c r="E73" t="s">
        <v>338</v>
      </c>
      <c r="F73" t="s">
        <v>339</v>
      </c>
      <c r="H73">
        <v>49.729892200000002</v>
      </c>
      <c r="I73">
        <v>-108.7542006</v>
      </c>
      <c r="J73" s="1" t="str">
        <f t="shared" si="11"/>
        <v>B-horizon soil</v>
      </c>
      <c r="K73" s="1" t="str">
        <f t="shared" si="12"/>
        <v>Ball milling</v>
      </c>
      <c r="L73" t="s">
        <v>179</v>
      </c>
      <c r="M73" t="s">
        <v>33</v>
      </c>
      <c r="N73" t="s">
        <v>33</v>
      </c>
      <c r="O73" t="s">
        <v>24</v>
      </c>
      <c r="P73" t="s">
        <v>24</v>
      </c>
      <c r="Q73" t="s">
        <v>24</v>
      </c>
    </row>
    <row r="74" spans="1:17" x14ac:dyDescent="0.3">
      <c r="A74" t="s">
        <v>340</v>
      </c>
      <c r="B74" t="s">
        <v>341</v>
      </c>
      <c r="C74" s="1" t="str">
        <f t="shared" si="13"/>
        <v>21:1087</v>
      </c>
      <c r="D74" s="1" t="str">
        <f>HYPERLINK("http://geochem.nrcan.gc.ca/cdogs/content/svy/svy_e.htm", "")</f>
        <v/>
      </c>
      <c r="G74" s="1" t="str">
        <f>HYPERLINK("http://geochem.nrcan.gc.ca/cdogs/content/cr_/cr_00141_e.htm", "141")</f>
        <v>141</v>
      </c>
      <c r="J74" t="s">
        <v>193</v>
      </c>
      <c r="K74" t="s">
        <v>194</v>
      </c>
      <c r="L74" t="s">
        <v>342</v>
      </c>
      <c r="M74" t="s">
        <v>38</v>
      </c>
      <c r="N74" t="s">
        <v>33</v>
      </c>
      <c r="O74" t="s">
        <v>24</v>
      </c>
      <c r="P74" t="s">
        <v>33</v>
      </c>
      <c r="Q74" t="s">
        <v>24</v>
      </c>
    </row>
    <row r="75" spans="1:17" x14ac:dyDescent="0.3">
      <c r="A75" t="s">
        <v>343</v>
      </c>
      <c r="B75" t="s">
        <v>344</v>
      </c>
      <c r="C75" s="1" t="str">
        <f t="shared" si="13"/>
        <v>21:1087</v>
      </c>
      <c r="D75" s="1" t="str">
        <f t="shared" ref="D75:D80" si="14">HYPERLINK("http://geochem.nrcan.gc.ca/cdogs/content/svy/svy210031_e.htm", "21:0031")</f>
        <v>21:0031</v>
      </c>
      <c r="E75" t="s">
        <v>345</v>
      </c>
      <c r="F75" t="s">
        <v>346</v>
      </c>
      <c r="H75">
        <v>49.905852899999999</v>
      </c>
      <c r="I75">
        <v>-109.5134576</v>
      </c>
      <c r="J75" s="1" t="str">
        <f t="shared" ref="J75:J80" si="15">HYPERLINK("http://geochem.nrcan.gc.ca/cdogs/content/kwd/kwd020057_e.htm", "B-horizon soil")</f>
        <v>B-horizon soil</v>
      </c>
      <c r="K75" s="1" t="str">
        <f t="shared" ref="K75:K80" si="16">HYPERLINK("http://geochem.nrcan.gc.ca/cdogs/content/kwd/kwd080058_e.htm", "Ball milling")</f>
        <v>Ball milling</v>
      </c>
      <c r="L75" t="s">
        <v>347</v>
      </c>
      <c r="M75" t="s">
        <v>38</v>
      </c>
      <c r="N75" t="s">
        <v>38</v>
      </c>
      <c r="O75" t="s">
        <v>24</v>
      </c>
      <c r="P75" t="s">
        <v>24</v>
      </c>
      <c r="Q75" t="s">
        <v>24</v>
      </c>
    </row>
    <row r="76" spans="1:17" x14ac:dyDescent="0.3">
      <c r="A76" t="s">
        <v>348</v>
      </c>
      <c r="B76" t="s">
        <v>349</v>
      </c>
      <c r="C76" s="1" t="str">
        <f t="shared" si="13"/>
        <v>21:1087</v>
      </c>
      <c r="D76" s="1" t="str">
        <f t="shared" si="14"/>
        <v>21:0031</v>
      </c>
      <c r="E76" t="s">
        <v>350</v>
      </c>
      <c r="F76" t="s">
        <v>351</v>
      </c>
      <c r="H76">
        <v>49.942613799999997</v>
      </c>
      <c r="I76">
        <v>-110.11722690000001</v>
      </c>
      <c r="J76" s="1" t="str">
        <f t="shared" si="15"/>
        <v>B-horizon soil</v>
      </c>
      <c r="K76" s="1" t="str">
        <f t="shared" si="16"/>
        <v>Ball milling</v>
      </c>
      <c r="L76" t="s">
        <v>352</v>
      </c>
      <c r="M76" t="s">
        <v>33</v>
      </c>
      <c r="N76" t="s">
        <v>23</v>
      </c>
      <c r="O76" t="s">
        <v>24</v>
      </c>
      <c r="P76" t="s">
        <v>22</v>
      </c>
      <c r="Q76" t="s">
        <v>24</v>
      </c>
    </row>
    <row r="77" spans="1:17" x14ac:dyDescent="0.3">
      <c r="A77" t="s">
        <v>353</v>
      </c>
      <c r="B77" t="s">
        <v>354</v>
      </c>
      <c r="C77" s="1" t="str">
        <f t="shared" si="13"/>
        <v>21:1087</v>
      </c>
      <c r="D77" s="1" t="str">
        <f t="shared" si="14"/>
        <v>21:0031</v>
      </c>
      <c r="E77" t="s">
        <v>355</v>
      </c>
      <c r="F77" t="s">
        <v>356</v>
      </c>
      <c r="H77">
        <v>49.972690700000001</v>
      </c>
      <c r="I77">
        <v>-110.4834515</v>
      </c>
      <c r="J77" s="1" t="str">
        <f t="shared" si="15"/>
        <v>B-horizon soil</v>
      </c>
      <c r="K77" s="1" t="str">
        <f t="shared" si="16"/>
        <v>Ball milling</v>
      </c>
      <c r="L77" t="s">
        <v>281</v>
      </c>
      <c r="M77" t="s">
        <v>33</v>
      </c>
      <c r="N77" t="s">
        <v>33</v>
      </c>
      <c r="O77" t="s">
        <v>24</v>
      </c>
      <c r="P77" t="s">
        <v>24</v>
      </c>
      <c r="Q77" t="s">
        <v>24</v>
      </c>
    </row>
    <row r="78" spans="1:17" x14ac:dyDescent="0.3">
      <c r="A78" t="s">
        <v>357</v>
      </c>
      <c r="B78" t="s">
        <v>358</v>
      </c>
      <c r="C78" s="1" t="str">
        <f t="shared" si="13"/>
        <v>21:1087</v>
      </c>
      <c r="D78" s="1" t="str">
        <f t="shared" si="14"/>
        <v>21:0031</v>
      </c>
      <c r="E78" t="s">
        <v>359</v>
      </c>
      <c r="F78" t="s">
        <v>360</v>
      </c>
      <c r="H78">
        <v>50.0752296</v>
      </c>
      <c r="I78">
        <v>-110.7632545</v>
      </c>
      <c r="J78" s="1" t="str">
        <f t="shared" si="15"/>
        <v>B-horizon soil</v>
      </c>
      <c r="K78" s="1" t="str">
        <f t="shared" si="16"/>
        <v>Ball milling</v>
      </c>
      <c r="L78" t="s">
        <v>361</v>
      </c>
      <c r="M78" t="s">
        <v>33</v>
      </c>
      <c r="N78" t="s">
        <v>24</v>
      </c>
      <c r="O78" t="s">
        <v>24</v>
      </c>
      <c r="P78" t="s">
        <v>24</v>
      </c>
      <c r="Q78" t="s">
        <v>24</v>
      </c>
    </row>
    <row r="79" spans="1:17" x14ac:dyDescent="0.3">
      <c r="A79" t="s">
        <v>362</v>
      </c>
      <c r="B79" t="s">
        <v>363</v>
      </c>
      <c r="C79" s="1" t="str">
        <f t="shared" si="13"/>
        <v>21:1087</v>
      </c>
      <c r="D79" s="1" t="str">
        <f t="shared" si="14"/>
        <v>21:0031</v>
      </c>
      <c r="E79" t="s">
        <v>364</v>
      </c>
      <c r="F79" t="s">
        <v>365</v>
      </c>
      <c r="H79">
        <v>50.239004299999998</v>
      </c>
      <c r="I79">
        <v>-111.2055976</v>
      </c>
      <c r="J79" s="1" t="str">
        <f t="shared" si="15"/>
        <v>B-horizon soil</v>
      </c>
      <c r="K79" s="1" t="str">
        <f t="shared" si="16"/>
        <v>Ball milling</v>
      </c>
      <c r="L79" t="s">
        <v>93</v>
      </c>
      <c r="M79" t="s">
        <v>22</v>
      </c>
      <c r="N79" t="s">
        <v>33</v>
      </c>
      <c r="O79" t="s">
        <v>24</v>
      </c>
      <c r="P79" t="s">
        <v>24</v>
      </c>
      <c r="Q79" t="s">
        <v>24</v>
      </c>
    </row>
    <row r="80" spans="1:17" x14ac:dyDescent="0.3">
      <c r="A80" t="s">
        <v>366</v>
      </c>
      <c r="B80" t="s">
        <v>367</v>
      </c>
      <c r="C80" s="1" t="str">
        <f t="shared" si="13"/>
        <v>21:1087</v>
      </c>
      <c r="D80" s="1" t="str">
        <f t="shared" si="14"/>
        <v>21:0031</v>
      </c>
      <c r="E80" t="s">
        <v>364</v>
      </c>
      <c r="F80" t="s">
        <v>368</v>
      </c>
      <c r="H80">
        <v>50.239004299999998</v>
      </c>
      <c r="I80">
        <v>-111.2055976</v>
      </c>
      <c r="J80" s="1" t="str">
        <f t="shared" si="15"/>
        <v>B-horizon soil</v>
      </c>
      <c r="K80" s="1" t="str">
        <f t="shared" si="16"/>
        <v>Ball milling</v>
      </c>
      <c r="L80" t="s">
        <v>335</v>
      </c>
      <c r="M80" t="s">
        <v>33</v>
      </c>
      <c r="N80" t="s">
        <v>22</v>
      </c>
      <c r="O80" t="s">
        <v>24</v>
      </c>
      <c r="P80" t="s">
        <v>24</v>
      </c>
      <c r="Q80" t="s">
        <v>24</v>
      </c>
    </row>
    <row r="81" spans="1:17" x14ac:dyDescent="0.3">
      <c r="A81" t="s">
        <v>369</v>
      </c>
      <c r="B81" t="s">
        <v>370</v>
      </c>
      <c r="C81" s="1" t="str">
        <f t="shared" si="13"/>
        <v>21:1087</v>
      </c>
      <c r="D81" s="1" t="str">
        <f>HYPERLINK("http://geochem.nrcan.gc.ca/cdogs/content/svy/svy_e.htm", "")</f>
        <v/>
      </c>
      <c r="G81" s="1" t="str">
        <f>HYPERLINK("http://geochem.nrcan.gc.ca/cdogs/content/cr_/cr_00141_e.htm", "141")</f>
        <v>141</v>
      </c>
      <c r="J81" t="s">
        <v>193</v>
      </c>
      <c r="K81" t="s">
        <v>194</v>
      </c>
      <c r="L81" t="s">
        <v>371</v>
      </c>
      <c r="M81" t="s">
        <v>185</v>
      </c>
      <c r="N81" t="s">
        <v>170</v>
      </c>
      <c r="O81" t="s">
        <v>24</v>
      </c>
      <c r="P81" t="s">
        <v>24</v>
      </c>
      <c r="Q81" t="s">
        <v>24</v>
      </c>
    </row>
    <row r="82" spans="1:17" x14ac:dyDescent="0.3">
      <c r="A82" t="s">
        <v>372</v>
      </c>
      <c r="B82" t="s">
        <v>373</v>
      </c>
      <c r="C82" s="1" t="str">
        <f t="shared" si="13"/>
        <v>21:1087</v>
      </c>
      <c r="D82" s="1" t="str">
        <f t="shared" ref="D82:D87" si="17">HYPERLINK("http://geochem.nrcan.gc.ca/cdogs/content/svy/svy210031_e.htm", "21:0031")</f>
        <v>21:0031</v>
      </c>
      <c r="E82" t="s">
        <v>374</v>
      </c>
      <c r="F82" t="s">
        <v>375</v>
      </c>
      <c r="H82">
        <v>50.490993600000003</v>
      </c>
      <c r="I82">
        <v>-111.64935010000001</v>
      </c>
      <c r="J82" s="1" t="str">
        <f t="shared" ref="J82:J87" si="18">HYPERLINK("http://geochem.nrcan.gc.ca/cdogs/content/kwd/kwd020057_e.htm", "B-horizon soil")</f>
        <v>B-horizon soil</v>
      </c>
      <c r="K82" s="1" t="str">
        <f t="shared" ref="K82:K87" si="19">HYPERLINK("http://geochem.nrcan.gc.ca/cdogs/content/kwd/kwd080058_e.htm", "Ball milling")</f>
        <v>Ball milling</v>
      </c>
      <c r="L82" t="s">
        <v>126</v>
      </c>
      <c r="M82" t="s">
        <v>33</v>
      </c>
      <c r="N82" t="s">
        <v>22</v>
      </c>
      <c r="O82" t="s">
        <v>24</v>
      </c>
      <c r="P82" t="s">
        <v>24</v>
      </c>
      <c r="Q82" t="s">
        <v>24</v>
      </c>
    </row>
    <row r="83" spans="1:17" x14ac:dyDescent="0.3">
      <c r="A83" t="s">
        <v>376</v>
      </c>
      <c r="B83" t="s">
        <v>377</v>
      </c>
      <c r="C83" s="1" t="str">
        <f t="shared" si="13"/>
        <v>21:1087</v>
      </c>
      <c r="D83" s="1" t="str">
        <f t="shared" si="17"/>
        <v>21:0031</v>
      </c>
      <c r="E83" t="s">
        <v>378</v>
      </c>
      <c r="F83" t="s">
        <v>379</v>
      </c>
      <c r="H83">
        <v>50.572383500000001</v>
      </c>
      <c r="I83">
        <v>-111.85806289999999</v>
      </c>
      <c r="J83" s="1" t="str">
        <f t="shared" si="18"/>
        <v>B-horizon soil</v>
      </c>
      <c r="K83" s="1" t="str">
        <f t="shared" si="19"/>
        <v>Ball milling</v>
      </c>
      <c r="L83" t="s">
        <v>380</v>
      </c>
      <c r="M83" t="s">
        <v>22</v>
      </c>
      <c r="N83" t="s">
        <v>33</v>
      </c>
      <c r="O83" t="s">
        <v>24</v>
      </c>
      <c r="P83" t="s">
        <v>24</v>
      </c>
      <c r="Q83" t="s">
        <v>24</v>
      </c>
    </row>
    <row r="84" spans="1:17" x14ac:dyDescent="0.3">
      <c r="A84" t="s">
        <v>381</v>
      </c>
      <c r="B84" t="s">
        <v>382</v>
      </c>
      <c r="C84" s="1" t="str">
        <f t="shared" si="13"/>
        <v>21:1087</v>
      </c>
      <c r="D84" s="1" t="str">
        <f t="shared" si="17"/>
        <v>21:0031</v>
      </c>
      <c r="E84" t="s">
        <v>383</v>
      </c>
      <c r="F84" t="s">
        <v>384</v>
      </c>
      <c r="H84">
        <v>50.714505600000003</v>
      </c>
      <c r="I84">
        <v>-112.2530259</v>
      </c>
      <c r="J84" s="1" t="str">
        <f t="shared" si="18"/>
        <v>B-horizon soil</v>
      </c>
      <c r="K84" s="1" t="str">
        <f t="shared" si="19"/>
        <v>Ball milling</v>
      </c>
      <c r="L84" t="s">
        <v>385</v>
      </c>
      <c r="M84" t="s">
        <v>33</v>
      </c>
      <c r="N84" t="s">
        <v>33</v>
      </c>
      <c r="O84" t="s">
        <v>24</v>
      </c>
      <c r="P84" t="s">
        <v>38</v>
      </c>
      <c r="Q84" t="s">
        <v>24</v>
      </c>
    </row>
    <row r="85" spans="1:17" x14ac:dyDescent="0.3">
      <c r="A85" t="s">
        <v>386</v>
      </c>
      <c r="B85" t="s">
        <v>387</v>
      </c>
      <c r="C85" s="1" t="str">
        <f t="shared" si="13"/>
        <v>21:1087</v>
      </c>
      <c r="D85" s="1" t="str">
        <f t="shared" si="17"/>
        <v>21:0031</v>
      </c>
      <c r="E85" t="s">
        <v>383</v>
      </c>
      <c r="F85" t="s">
        <v>388</v>
      </c>
      <c r="H85">
        <v>50.714505600000003</v>
      </c>
      <c r="I85">
        <v>-112.2530259</v>
      </c>
      <c r="J85" s="1" t="str">
        <f t="shared" si="18"/>
        <v>B-horizon soil</v>
      </c>
      <c r="K85" s="1" t="str">
        <f t="shared" si="19"/>
        <v>Ball milling</v>
      </c>
      <c r="L85" t="s">
        <v>266</v>
      </c>
      <c r="M85" t="s">
        <v>33</v>
      </c>
      <c r="N85" t="s">
        <v>22</v>
      </c>
      <c r="O85" t="s">
        <v>22</v>
      </c>
      <c r="P85" t="s">
        <v>33</v>
      </c>
      <c r="Q85" t="s">
        <v>24</v>
      </c>
    </row>
    <row r="86" spans="1:17" x14ac:dyDescent="0.3">
      <c r="A86" t="s">
        <v>389</v>
      </c>
      <c r="B86" t="s">
        <v>390</v>
      </c>
      <c r="C86" s="1" t="str">
        <f t="shared" si="13"/>
        <v>21:1087</v>
      </c>
      <c r="D86" s="1" t="str">
        <f t="shared" si="17"/>
        <v>21:0031</v>
      </c>
      <c r="E86" t="s">
        <v>391</v>
      </c>
      <c r="F86" t="s">
        <v>392</v>
      </c>
      <c r="H86">
        <v>50.865109799999999</v>
      </c>
      <c r="I86">
        <v>-112.9448852</v>
      </c>
      <c r="J86" s="1" t="str">
        <f t="shared" si="18"/>
        <v>B-horizon soil</v>
      </c>
      <c r="K86" s="1" t="str">
        <f t="shared" si="19"/>
        <v>Ball milling</v>
      </c>
      <c r="L86" t="s">
        <v>385</v>
      </c>
      <c r="M86" t="s">
        <v>22</v>
      </c>
      <c r="N86" t="s">
        <v>23</v>
      </c>
      <c r="O86" t="s">
        <v>24</v>
      </c>
      <c r="P86" t="s">
        <v>24</v>
      </c>
      <c r="Q86" t="s">
        <v>24</v>
      </c>
    </row>
    <row r="87" spans="1:17" x14ac:dyDescent="0.3">
      <c r="A87" t="s">
        <v>393</v>
      </c>
      <c r="B87" t="s">
        <v>394</v>
      </c>
      <c r="C87" s="1" t="str">
        <f t="shared" si="13"/>
        <v>21:1087</v>
      </c>
      <c r="D87" s="1" t="str">
        <f t="shared" si="17"/>
        <v>21:0031</v>
      </c>
      <c r="E87" t="s">
        <v>395</v>
      </c>
      <c r="F87" t="s">
        <v>396</v>
      </c>
      <c r="H87">
        <v>51.038668700000002</v>
      </c>
      <c r="I87">
        <v>-113.3829559</v>
      </c>
      <c r="J87" s="1" t="str">
        <f t="shared" si="18"/>
        <v>B-horizon soil</v>
      </c>
      <c r="K87" s="1" t="str">
        <f t="shared" si="19"/>
        <v>Ball milling</v>
      </c>
      <c r="L87" t="s">
        <v>281</v>
      </c>
      <c r="M87" t="s">
        <v>33</v>
      </c>
      <c r="N87" t="s">
        <v>22</v>
      </c>
      <c r="O87" t="s">
        <v>33</v>
      </c>
      <c r="P87" t="s">
        <v>24</v>
      </c>
      <c r="Q87" t="s">
        <v>33</v>
      </c>
    </row>
    <row r="88" spans="1:17" x14ac:dyDescent="0.3">
      <c r="A88" t="s">
        <v>397</v>
      </c>
      <c r="B88" t="s">
        <v>398</v>
      </c>
      <c r="C88" s="1" t="str">
        <f t="shared" si="13"/>
        <v>21:1087</v>
      </c>
      <c r="D88" s="1" t="str">
        <f>HYPERLINK("http://geochem.nrcan.gc.ca/cdogs/content/svy/svy_e.htm", "")</f>
        <v/>
      </c>
      <c r="G88" s="1" t="str">
        <f>HYPERLINK("http://geochem.nrcan.gc.ca/cdogs/content/cr_/cr_00141_e.htm", "141")</f>
        <v>141</v>
      </c>
      <c r="J88" t="s">
        <v>193</v>
      </c>
      <c r="K88" t="s">
        <v>194</v>
      </c>
      <c r="L88" t="s">
        <v>85</v>
      </c>
      <c r="M88" t="s">
        <v>23</v>
      </c>
      <c r="N88" t="s">
        <v>33</v>
      </c>
      <c r="O88" t="s">
        <v>22</v>
      </c>
      <c r="P88" t="s">
        <v>33</v>
      </c>
      <c r="Q88" t="s">
        <v>33</v>
      </c>
    </row>
    <row r="89" spans="1:17" x14ac:dyDescent="0.3">
      <c r="A89" t="s">
        <v>399</v>
      </c>
      <c r="B89" t="s">
        <v>400</v>
      </c>
      <c r="C89" s="1" t="str">
        <f t="shared" si="13"/>
        <v>21:1087</v>
      </c>
      <c r="D89" s="1" t="str">
        <f t="shared" ref="D89:D97" si="20">HYPERLINK("http://geochem.nrcan.gc.ca/cdogs/content/svy/svy210031_e.htm", "21:0031")</f>
        <v>21:0031</v>
      </c>
      <c r="E89" t="s">
        <v>401</v>
      </c>
      <c r="F89" t="s">
        <v>402</v>
      </c>
      <c r="H89">
        <v>51.0693719</v>
      </c>
      <c r="I89">
        <v>-113.9312936</v>
      </c>
      <c r="J89" s="1" t="str">
        <f t="shared" ref="J89:J97" si="21">HYPERLINK("http://geochem.nrcan.gc.ca/cdogs/content/kwd/kwd020057_e.htm", "B-horizon soil")</f>
        <v>B-horizon soil</v>
      </c>
      <c r="K89" s="1" t="str">
        <f t="shared" ref="K89:K97" si="22">HYPERLINK("http://geochem.nrcan.gc.ca/cdogs/content/kwd/kwd080058_e.htm", "Ball milling")</f>
        <v>Ball milling</v>
      </c>
      <c r="L89" t="s">
        <v>290</v>
      </c>
      <c r="M89" t="s">
        <v>33</v>
      </c>
      <c r="N89" t="s">
        <v>23</v>
      </c>
      <c r="O89" t="s">
        <v>22</v>
      </c>
      <c r="P89" t="s">
        <v>38</v>
      </c>
      <c r="Q89" t="s">
        <v>22</v>
      </c>
    </row>
    <row r="90" spans="1:17" x14ac:dyDescent="0.3">
      <c r="A90" t="s">
        <v>403</v>
      </c>
      <c r="B90" t="s">
        <v>404</v>
      </c>
      <c r="C90" s="1" t="str">
        <f t="shared" si="13"/>
        <v>21:1087</v>
      </c>
      <c r="D90" s="1" t="str">
        <f t="shared" si="20"/>
        <v>21:0031</v>
      </c>
      <c r="E90" t="s">
        <v>405</v>
      </c>
      <c r="F90" t="s">
        <v>406</v>
      </c>
      <c r="H90">
        <v>51.068443700000003</v>
      </c>
      <c r="I90">
        <v>-114.4947272</v>
      </c>
      <c r="J90" s="1" t="str">
        <f t="shared" si="21"/>
        <v>B-horizon soil</v>
      </c>
      <c r="K90" s="1" t="str">
        <f t="shared" si="22"/>
        <v>Ball milling</v>
      </c>
      <c r="L90" t="s">
        <v>72</v>
      </c>
      <c r="M90" t="s">
        <v>38</v>
      </c>
      <c r="N90" t="s">
        <v>23</v>
      </c>
      <c r="O90" t="s">
        <v>22</v>
      </c>
      <c r="P90" t="s">
        <v>24</v>
      </c>
      <c r="Q90" t="s">
        <v>22</v>
      </c>
    </row>
    <row r="91" spans="1:17" x14ac:dyDescent="0.3">
      <c r="A91" t="s">
        <v>407</v>
      </c>
      <c r="B91" t="s">
        <v>408</v>
      </c>
      <c r="C91" s="1" t="str">
        <f t="shared" si="13"/>
        <v>21:1087</v>
      </c>
      <c r="D91" s="1" t="str">
        <f t="shared" si="20"/>
        <v>21:0031</v>
      </c>
      <c r="E91" t="s">
        <v>409</v>
      </c>
      <c r="F91" t="s">
        <v>410</v>
      </c>
      <c r="H91">
        <v>51.068687799999999</v>
      </c>
      <c r="I91">
        <v>-114.506134</v>
      </c>
      <c r="J91" s="1" t="str">
        <f t="shared" si="21"/>
        <v>B-horizon soil</v>
      </c>
      <c r="K91" s="1" t="str">
        <f t="shared" si="22"/>
        <v>Ball milling</v>
      </c>
      <c r="L91" t="s">
        <v>295</v>
      </c>
      <c r="M91" t="s">
        <v>33</v>
      </c>
      <c r="N91" t="s">
        <v>23</v>
      </c>
      <c r="O91" t="s">
        <v>22</v>
      </c>
      <c r="P91" t="s">
        <v>22</v>
      </c>
      <c r="Q91" t="s">
        <v>33</v>
      </c>
    </row>
    <row r="92" spans="1:17" x14ac:dyDescent="0.3">
      <c r="A92" t="s">
        <v>411</v>
      </c>
      <c r="B92" t="s">
        <v>412</v>
      </c>
      <c r="C92" s="1" t="str">
        <f t="shared" si="13"/>
        <v>21:1087</v>
      </c>
      <c r="D92" s="1" t="str">
        <f t="shared" si="20"/>
        <v>21:0031</v>
      </c>
      <c r="E92" t="s">
        <v>409</v>
      </c>
      <c r="F92" t="s">
        <v>413</v>
      </c>
      <c r="H92">
        <v>51.068687799999999</v>
      </c>
      <c r="I92">
        <v>-114.506134</v>
      </c>
      <c r="J92" s="1" t="str">
        <f t="shared" si="21"/>
        <v>B-horizon soil</v>
      </c>
      <c r="K92" s="1" t="str">
        <f t="shared" si="22"/>
        <v>Ball milling</v>
      </c>
      <c r="L92" t="s">
        <v>342</v>
      </c>
      <c r="M92" t="s">
        <v>38</v>
      </c>
      <c r="N92" t="s">
        <v>59</v>
      </c>
      <c r="O92" t="s">
        <v>24</v>
      </c>
      <c r="P92" t="s">
        <v>24</v>
      </c>
      <c r="Q92" t="s">
        <v>24</v>
      </c>
    </row>
    <row r="93" spans="1:17" x14ac:dyDescent="0.3">
      <c r="A93" t="s">
        <v>414</v>
      </c>
      <c r="B93" t="s">
        <v>415</v>
      </c>
      <c r="C93" s="1" t="str">
        <f t="shared" si="13"/>
        <v>21:1087</v>
      </c>
      <c r="D93" s="1" t="str">
        <f t="shared" si="20"/>
        <v>21:0031</v>
      </c>
      <c r="E93" t="s">
        <v>416</v>
      </c>
      <c r="F93" t="s">
        <v>417</v>
      </c>
      <c r="H93">
        <v>51.058236299999997</v>
      </c>
      <c r="I93">
        <v>-115.2730497</v>
      </c>
      <c r="J93" s="1" t="str">
        <f t="shared" si="21"/>
        <v>B-horizon soil</v>
      </c>
      <c r="K93" s="1" t="str">
        <f t="shared" si="22"/>
        <v>Ball milling</v>
      </c>
      <c r="L93" t="s">
        <v>28</v>
      </c>
      <c r="M93" t="s">
        <v>22</v>
      </c>
      <c r="N93" t="s">
        <v>22</v>
      </c>
      <c r="O93" t="s">
        <v>24</v>
      </c>
      <c r="P93" t="s">
        <v>24</v>
      </c>
      <c r="Q93" t="s">
        <v>24</v>
      </c>
    </row>
    <row r="94" spans="1:17" x14ac:dyDescent="0.3">
      <c r="A94" t="s">
        <v>418</v>
      </c>
      <c r="B94" t="s">
        <v>419</v>
      </c>
      <c r="C94" s="1" t="str">
        <f t="shared" si="13"/>
        <v>21:1087</v>
      </c>
      <c r="D94" s="1" t="str">
        <f t="shared" si="20"/>
        <v>21:0031</v>
      </c>
      <c r="E94" t="s">
        <v>420</v>
      </c>
      <c r="F94" t="s">
        <v>421</v>
      </c>
      <c r="H94">
        <v>53.602696399999999</v>
      </c>
      <c r="I94">
        <v>-115.9583968</v>
      </c>
      <c r="J94" s="1" t="str">
        <f t="shared" si="21"/>
        <v>B-horizon soil</v>
      </c>
      <c r="K94" s="1" t="str">
        <f t="shared" si="22"/>
        <v>Ball milling</v>
      </c>
      <c r="L94" t="s">
        <v>422</v>
      </c>
      <c r="M94" t="s">
        <v>185</v>
      </c>
      <c r="N94" t="s">
        <v>423</v>
      </c>
      <c r="O94" t="s">
        <v>22</v>
      </c>
      <c r="P94" t="s">
        <v>24</v>
      </c>
      <c r="Q94" t="s">
        <v>33</v>
      </c>
    </row>
    <row r="95" spans="1:17" x14ac:dyDescent="0.3">
      <c r="A95" t="s">
        <v>424</v>
      </c>
      <c r="B95" t="s">
        <v>425</v>
      </c>
      <c r="C95" s="1" t="str">
        <f t="shared" si="13"/>
        <v>21:1087</v>
      </c>
      <c r="D95" s="1" t="str">
        <f t="shared" si="20"/>
        <v>21:0031</v>
      </c>
      <c r="E95" t="s">
        <v>426</v>
      </c>
      <c r="F95" t="s">
        <v>427</v>
      </c>
      <c r="H95">
        <v>53.615164</v>
      </c>
      <c r="I95">
        <v>-115.8477316</v>
      </c>
      <c r="J95" s="1" t="str">
        <f t="shared" si="21"/>
        <v>B-horizon soil</v>
      </c>
      <c r="K95" s="1" t="str">
        <f t="shared" si="22"/>
        <v>Ball milling</v>
      </c>
      <c r="L95" t="s">
        <v>64</v>
      </c>
      <c r="M95" t="s">
        <v>170</v>
      </c>
      <c r="N95" t="s">
        <v>37</v>
      </c>
      <c r="O95" t="s">
        <v>24</v>
      </c>
      <c r="P95" t="s">
        <v>24</v>
      </c>
      <c r="Q95" t="s">
        <v>24</v>
      </c>
    </row>
    <row r="96" spans="1:17" x14ac:dyDescent="0.3">
      <c r="A96" t="s">
        <v>428</v>
      </c>
      <c r="B96" t="s">
        <v>429</v>
      </c>
      <c r="C96" s="1" t="str">
        <f t="shared" si="13"/>
        <v>21:1087</v>
      </c>
      <c r="D96" s="1" t="str">
        <f t="shared" si="20"/>
        <v>21:0031</v>
      </c>
      <c r="E96" t="s">
        <v>426</v>
      </c>
      <c r="F96" t="s">
        <v>430</v>
      </c>
      <c r="H96">
        <v>53.615164</v>
      </c>
      <c r="I96">
        <v>-115.8477316</v>
      </c>
      <c r="J96" s="1" t="str">
        <f t="shared" si="21"/>
        <v>B-horizon soil</v>
      </c>
      <c r="K96" s="1" t="str">
        <f t="shared" si="22"/>
        <v>Ball milling</v>
      </c>
      <c r="L96" t="s">
        <v>38</v>
      </c>
      <c r="M96" t="s">
        <v>431</v>
      </c>
      <c r="N96" t="s">
        <v>33</v>
      </c>
      <c r="O96" t="s">
        <v>22</v>
      </c>
      <c r="P96" t="s">
        <v>24</v>
      </c>
      <c r="Q96" t="s">
        <v>33</v>
      </c>
    </row>
    <row r="97" spans="1:17" x14ac:dyDescent="0.3">
      <c r="A97" t="s">
        <v>432</v>
      </c>
      <c r="B97" t="s">
        <v>433</v>
      </c>
      <c r="C97" s="1" t="str">
        <f t="shared" si="13"/>
        <v>21:1087</v>
      </c>
      <c r="D97" s="1" t="str">
        <f t="shared" si="20"/>
        <v>21:0031</v>
      </c>
      <c r="E97" t="s">
        <v>434</v>
      </c>
      <c r="F97" t="s">
        <v>435</v>
      </c>
      <c r="H97">
        <v>53.603978300000001</v>
      </c>
      <c r="I97">
        <v>-115.2888126</v>
      </c>
      <c r="J97" s="1" t="str">
        <f t="shared" si="21"/>
        <v>B-horizon soil</v>
      </c>
      <c r="K97" s="1" t="str">
        <f t="shared" si="22"/>
        <v>Ball milling</v>
      </c>
      <c r="L97" t="s">
        <v>211</v>
      </c>
      <c r="M97" t="s">
        <v>431</v>
      </c>
      <c r="N97" t="s">
        <v>180</v>
      </c>
      <c r="O97" t="s">
        <v>24</v>
      </c>
      <c r="P97" t="s">
        <v>24</v>
      </c>
      <c r="Q97" t="s">
        <v>24</v>
      </c>
    </row>
    <row r="98" spans="1:17" x14ac:dyDescent="0.3">
      <c r="A98" t="s">
        <v>436</v>
      </c>
      <c r="B98" t="s">
        <v>437</v>
      </c>
      <c r="C98" s="1" t="str">
        <f t="shared" si="13"/>
        <v>21:1087</v>
      </c>
      <c r="D98" s="1" t="str">
        <f>HYPERLINK("http://geochem.nrcan.gc.ca/cdogs/content/svy/svy_e.htm", "")</f>
        <v/>
      </c>
      <c r="G98" s="1" t="str">
        <f>HYPERLINK("http://geochem.nrcan.gc.ca/cdogs/content/cr_/cr_00141_e.htm", "141")</f>
        <v>141</v>
      </c>
      <c r="J98" t="s">
        <v>193</v>
      </c>
      <c r="K98" t="s">
        <v>194</v>
      </c>
      <c r="L98" t="s">
        <v>228</v>
      </c>
      <c r="M98" t="s">
        <v>180</v>
      </c>
      <c r="N98" t="s">
        <v>23</v>
      </c>
      <c r="O98" t="s">
        <v>24</v>
      </c>
      <c r="P98" t="s">
        <v>24</v>
      </c>
      <c r="Q98" t="s">
        <v>22</v>
      </c>
    </row>
    <row r="99" spans="1:17" x14ac:dyDescent="0.3">
      <c r="A99" t="s">
        <v>438</v>
      </c>
      <c r="B99" t="s">
        <v>439</v>
      </c>
      <c r="C99" s="1" t="str">
        <f t="shared" si="13"/>
        <v>21:1087</v>
      </c>
      <c r="D99" s="1" t="str">
        <f t="shared" ref="D99:D109" si="23">HYPERLINK("http://geochem.nrcan.gc.ca/cdogs/content/svy/svy210031_e.htm", "21:0031")</f>
        <v>21:0031</v>
      </c>
      <c r="E99" t="s">
        <v>440</v>
      </c>
      <c r="F99" t="s">
        <v>441</v>
      </c>
      <c r="H99">
        <v>53.604628300000002</v>
      </c>
      <c r="I99">
        <v>-115.1512388</v>
      </c>
      <c r="J99" s="1" t="str">
        <f t="shared" ref="J99:J109" si="24">HYPERLINK("http://geochem.nrcan.gc.ca/cdogs/content/kwd/kwd020057_e.htm", "B-horizon soil")</f>
        <v>B-horizon soil</v>
      </c>
      <c r="K99" s="1" t="str">
        <f t="shared" ref="K99:K109" si="25">HYPERLINK("http://geochem.nrcan.gc.ca/cdogs/content/kwd/kwd080058_e.htm", "Ball milling")</f>
        <v>Ball milling</v>
      </c>
      <c r="L99" t="s">
        <v>442</v>
      </c>
      <c r="M99" t="s">
        <v>33</v>
      </c>
      <c r="N99" t="s">
        <v>64</v>
      </c>
      <c r="O99" t="s">
        <v>24</v>
      </c>
      <c r="P99" t="s">
        <v>24</v>
      </c>
      <c r="Q99" t="s">
        <v>22</v>
      </c>
    </row>
    <row r="100" spans="1:17" x14ac:dyDescent="0.3">
      <c r="A100" t="s">
        <v>443</v>
      </c>
      <c r="B100" t="s">
        <v>444</v>
      </c>
      <c r="C100" s="1" t="str">
        <f t="shared" si="13"/>
        <v>21:1087</v>
      </c>
      <c r="D100" s="1" t="str">
        <f t="shared" si="23"/>
        <v>21:0031</v>
      </c>
      <c r="E100" t="s">
        <v>445</v>
      </c>
      <c r="F100" t="s">
        <v>446</v>
      </c>
      <c r="H100">
        <v>53.576231999999997</v>
      </c>
      <c r="I100">
        <v>-114.5255828</v>
      </c>
      <c r="J100" s="1" t="str">
        <f t="shared" si="24"/>
        <v>B-horizon soil</v>
      </c>
      <c r="K100" s="1" t="str">
        <f t="shared" si="25"/>
        <v>Ball milling</v>
      </c>
      <c r="L100" t="s">
        <v>89</v>
      </c>
      <c r="M100" t="s">
        <v>33</v>
      </c>
      <c r="N100" t="s">
        <v>59</v>
      </c>
      <c r="O100" t="s">
        <v>24</v>
      </c>
      <c r="P100" t="s">
        <v>24</v>
      </c>
      <c r="Q100" t="s">
        <v>24</v>
      </c>
    </row>
    <row r="101" spans="1:17" x14ac:dyDescent="0.3">
      <c r="A101" t="s">
        <v>447</v>
      </c>
      <c r="B101" t="s">
        <v>448</v>
      </c>
      <c r="C101" s="1" t="str">
        <f t="shared" si="13"/>
        <v>21:1087</v>
      </c>
      <c r="D101" s="1" t="str">
        <f t="shared" si="23"/>
        <v>21:0031</v>
      </c>
      <c r="E101" t="s">
        <v>449</v>
      </c>
      <c r="F101" t="s">
        <v>450</v>
      </c>
      <c r="H101">
        <v>53.5382161</v>
      </c>
      <c r="I101">
        <v>-113.7746168</v>
      </c>
      <c r="J101" s="1" t="str">
        <f t="shared" si="24"/>
        <v>B-horizon soil</v>
      </c>
      <c r="K101" s="1" t="str">
        <f t="shared" si="25"/>
        <v>Ball milling</v>
      </c>
      <c r="L101" t="s">
        <v>451</v>
      </c>
      <c r="M101" t="s">
        <v>33</v>
      </c>
      <c r="N101" t="s">
        <v>23</v>
      </c>
      <c r="O101" t="s">
        <v>24</v>
      </c>
      <c r="P101" t="s">
        <v>24</v>
      </c>
      <c r="Q101" t="s">
        <v>24</v>
      </c>
    </row>
    <row r="102" spans="1:17" x14ac:dyDescent="0.3">
      <c r="A102" t="s">
        <v>452</v>
      </c>
      <c r="B102" t="s">
        <v>453</v>
      </c>
      <c r="C102" s="1" t="str">
        <f t="shared" si="13"/>
        <v>21:1087</v>
      </c>
      <c r="D102" s="1" t="str">
        <f t="shared" si="23"/>
        <v>21:0031</v>
      </c>
      <c r="E102" t="s">
        <v>454</v>
      </c>
      <c r="F102" t="s">
        <v>455</v>
      </c>
      <c r="H102">
        <v>53.569600800000003</v>
      </c>
      <c r="I102">
        <v>-113.3597796</v>
      </c>
      <c r="J102" s="1" t="str">
        <f t="shared" si="24"/>
        <v>B-horizon soil</v>
      </c>
      <c r="K102" s="1" t="str">
        <f t="shared" si="25"/>
        <v>Ball milling</v>
      </c>
      <c r="L102" t="s">
        <v>352</v>
      </c>
      <c r="M102" t="s">
        <v>38</v>
      </c>
      <c r="N102" t="s">
        <v>23</v>
      </c>
      <c r="O102" t="s">
        <v>22</v>
      </c>
      <c r="P102" t="s">
        <v>22</v>
      </c>
      <c r="Q102" t="s">
        <v>22</v>
      </c>
    </row>
    <row r="103" spans="1:17" x14ac:dyDescent="0.3">
      <c r="A103" t="s">
        <v>456</v>
      </c>
      <c r="B103" t="s">
        <v>457</v>
      </c>
      <c r="C103" s="1" t="str">
        <f t="shared" si="13"/>
        <v>21:1087</v>
      </c>
      <c r="D103" s="1" t="str">
        <f t="shared" si="23"/>
        <v>21:0031</v>
      </c>
      <c r="E103" t="s">
        <v>458</v>
      </c>
      <c r="F103" t="s">
        <v>459</v>
      </c>
      <c r="H103">
        <v>53.568614099999998</v>
      </c>
      <c r="I103">
        <v>-112.9670412</v>
      </c>
      <c r="J103" s="1" t="str">
        <f t="shared" si="24"/>
        <v>B-horizon soil</v>
      </c>
      <c r="K103" s="1" t="str">
        <f t="shared" si="25"/>
        <v>Ball milling</v>
      </c>
      <c r="L103" t="s">
        <v>460</v>
      </c>
      <c r="M103" t="s">
        <v>33</v>
      </c>
      <c r="N103" t="s">
        <v>23</v>
      </c>
      <c r="O103" t="s">
        <v>22</v>
      </c>
      <c r="P103" t="s">
        <v>33</v>
      </c>
      <c r="Q103" t="s">
        <v>22</v>
      </c>
    </row>
    <row r="104" spans="1:17" x14ac:dyDescent="0.3">
      <c r="A104" t="s">
        <v>461</v>
      </c>
      <c r="B104" t="s">
        <v>462</v>
      </c>
      <c r="C104" s="1" t="str">
        <f t="shared" si="13"/>
        <v>21:1087</v>
      </c>
      <c r="D104" s="1" t="str">
        <f t="shared" si="23"/>
        <v>21:0031</v>
      </c>
      <c r="E104" t="s">
        <v>458</v>
      </c>
      <c r="F104" t="s">
        <v>463</v>
      </c>
      <c r="H104">
        <v>53.568614099999998</v>
      </c>
      <c r="I104">
        <v>-112.9670412</v>
      </c>
      <c r="J104" s="1" t="str">
        <f t="shared" si="24"/>
        <v>B-horizon soil</v>
      </c>
      <c r="K104" s="1" t="str">
        <f t="shared" si="25"/>
        <v>Ball milling</v>
      </c>
      <c r="L104" t="s">
        <v>464</v>
      </c>
      <c r="M104" t="s">
        <v>33</v>
      </c>
      <c r="N104" t="s">
        <v>23</v>
      </c>
      <c r="O104" t="s">
        <v>24</v>
      </c>
      <c r="P104" t="s">
        <v>33</v>
      </c>
      <c r="Q104" t="s">
        <v>24</v>
      </c>
    </row>
    <row r="105" spans="1:17" x14ac:dyDescent="0.3">
      <c r="A105" t="s">
        <v>465</v>
      </c>
      <c r="B105" t="s">
        <v>466</v>
      </c>
      <c r="C105" s="1" t="str">
        <f t="shared" si="13"/>
        <v>21:1087</v>
      </c>
      <c r="D105" s="1" t="str">
        <f t="shared" si="23"/>
        <v>21:0031</v>
      </c>
      <c r="E105" t="s">
        <v>467</v>
      </c>
      <c r="F105" t="s">
        <v>468</v>
      </c>
      <c r="H105">
        <v>53.570727400000003</v>
      </c>
      <c r="I105">
        <v>-112.5820044</v>
      </c>
      <c r="J105" s="1" t="str">
        <f t="shared" si="24"/>
        <v>B-horizon soil</v>
      </c>
      <c r="K105" s="1" t="str">
        <f t="shared" si="25"/>
        <v>Ball milling</v>
      </c>
      <c r="L105" t="s">
        <v>63</v>
      </c>
      <c r="M105" t="s">
        <v>38</v>
      </c>
      <c r="N105" t="s">
        <v>23</v>
      </c>
      <c r="O105" t="s">
        <v>24</v>
      </c>
      <c r="P105" t="s">
        <v>185</v>
      </c>
      <c r="Q105" t="s">
        <v>22</v>
      </c>
    </row>
    <row r="106" spans="1:17" x14ac:dyDescent="0.3">
      <c r="A106" t="s">
        <v>469</v>
      </c>
      <c r="B106" t="s">
        <v>470</v>
      </c>
      <c r="C106" s="1" t="str">
        <f t="shared" si="13"/>
        <v>21:1087</v>
      </c>
      <c r="D106" s="1" t="str">
        <f t="shared" si="23"/>
        <v>21:0031</v>
      </c>
      <c r="E106" t="s">
        <v>471</v>
      </c>
      <c r="F106" t="s">
        <v>472</v>
      </c>
      <c r="H106">
        <v>53.500815299999999</v>
      </c>
      <c r="I106">
        <v>-112.0788118</v>
      </c>
      <c r="J106" s="1" t="str">
        <f t="shared" si="24"/>
        <v>B-horizon soil</v>
      </c>
      <c r="K106" s="1" t="str">
        <f t="shared" si="25"/>
        <v>Ball milling</v>
      </c>
      <c r="L106" t="s">
        <v>266</v>
      </c>
      <c r="M106" t="s">
        <v>38</v>
      </c>
      <c r="N106" t="s">
        <v>23</v>
      </c>
      <c r="O106" t="s">
        <v>22</v>
      </c>
      <c r="P106" t="s">
        <v>24</v>
      </c>
      <c r="Q106" t="s">
        <v>22</v>
      </c>
    </row>
    <row r="107" spans="1:17" x14ac:dyDescent="0.3">
      <c r="A107" t="s">
        <v>473</v>
      </c>
      <c r="B107" t="s">
        <v>474</v>
      </c>
      <c r="C107" s="1" t="str">
        <f t="shared" si="13"/>
        <v>21:1087</v>
      </c>
      <c r="D107" s="1" t="str">
        <f t="shared" si="23"/>
        <v>21:0031</v>
      </c>
      <c r="E107" t="s">
        <v>475</v>
      </c>
      <c r="F107" t="s">
        <v>476</v>
      </c>
      <c r="H107">
        <v>53.375990799999997</v>
      </c>
      <c r="I107">
        <v>-111.52395780000001</v>
      </c>
      <c r="J107" s="1" t="str">
        <f t="shared" si="24"/>
        <v>B-horizon soil</v>
      </c>
      <c r="K107" s="1" t="str">
        <f t="shared" si="25"/>
        <v>Ball milling</v>
      </c>
      <c r="L107" t="s">
        <v>147</v>
      </c>
      <c r="M107" t="s">
        <v>33</v>
      </c>
      <c r="N107" t="s">
        <v>38</v>
      </c>
      <c r="O107" t="s">
        <v>22</v>
      </c>
      <c r="P107" t="s">
        <v>24</v>
      </c>
      <c r="Q107" t="s">
        <v>24</v>
      </c>
    </row>
    <row r="108" spans="1:17" x14ac:dyDescent="0.3">
      <c r="A108" t="s">
        <v>477</v>
      </c>
      <c r="B108" t="s">
        <v>478</v>
      </c>
      <c r="C108" s="1" t="str">
        <f t="shared" si="13"/>
        <v>21:1087</v>
      </c>
      <c r="D108" s="1" t="str">
        <f t="shared" si="23"/>
        <v>21:0031</v>
      </c>
      <c r="E108" t="s">
        <v>479</v>
      </c>
      <c r="F108" t="s">
        <v>480</v>
      </c>
      <c r="H108">
        <v>53.306466299999997</v>
      </c>
      <c r="I108">
        <v>-111.36552229999999</v>
      </c>
      <c r="J108" s="1" t="str">
        <f t="shared" si="24"/>
        <v>B-horizon soil</v>
      </c>
      <c r="K108" s="1" t="str">
        <f t="shared" si="25"/>
        <v>Ball milling</v>
      </c>
      <c r="L108" t="s">
        <v>481</v>
      </c>
      <c r="M108" t="s">
        <v>24</v>
      </c>
      <c r="N108" t="s">
        <v>24</v>
      </c>
      <c r="O108" t="s">
        <v>24</v>
      </c>
      <c r="P108" t="s">
        <v>24</v>
      </c>
      <c r="Q108" t="s">
        <v>24</v>
      </c>
    </row>
    <row r="109" spans="1:17" x14ac:dyDescent="0.3">
      <c r="A109" t="s">
        <v>482</v>
      </c>
      <c r="B109" t="s">
        <v>483</v>
      </c>
      <c r="C109" s="1" t="str">
        <f t="shared" si="13"/>
        <v>21:1087</v>
      </c>
      <c r="D109" s="1" t="str">
        <f t="shared" si="23"/>
        <v>21:0031</v>
      </c>
      <c r="E109" t="s">
        <v>479</v>
      </c>
      <c r="F109" t="s">
        <v>484</v>
      </c>
      <c r="H109">
        <v>53.306466299999997</v>
      </c>
      <c r="I109">
        <v>-111.36552229999999</v>
      </c>
      <c r="J109" s="1" t="str">
        <f t="shared" si="24"/>
        <v>B-horizon soil</v>
      </c>
      <c r="K109" s="1" t="str">
        <f t="shared" si="25"/>
        <v>Ball milling</v>
      </c>
      <c r="L109" t="s">
        <v>485</v>
      </c>
      <c r="M109" t="s">
        <v>24</v>
      </c>
      <c r="N109" t="s">
        <v>24</v>
      </c>
      <c r="O109" t="s">
        <v>24</v>
      </c>
      <c r="P109" t="s">
        <v>24</v>
      </c>
      <c r="Q109" t="s">
        <v>24</v>
      </c>
    </row>
    <row r="110" spans="1:17" x14ac:dyDescent="0.3">
      <c r="A110" t="s">
        <v>486</v>
      </c>
      <c r="B110" t="s">
        <v>487</v>
      </c>
      <c r="C110" s="1" t="str">
        <f t="shared" si="13"/>
        <v>21:1087</v>
      </c>
      <c r="D110" s="1" t="str">
        <f>HYPERLINK("http://geochem.nrcan.gc.ca/cdogs/content/svy/svy_e.htm", "")</f>
        <v/>
      </c>
      <c r="G110" s="1" t="str">
        <f>HYPERLINK("http://geochem.nrcan.gc.ca/cdogs/content/cr_/cr_00141_e.htm", "141")</f>
        <v>141</v>
      </c>
      <c r="J110" t="s">
        <v>193</v>
      </c>
      <c r="K110" t="s">
        <v>194</v>
      </c>
      <c r="L110" t="s">
        <v>488</v>
      </c>
      <c r="M110" t="s">
        <v>23</v>
      </c>
      <c r="N110" t="s">
        <v>170</v>
      </c>
      <c r="O110" t="s">
        <v>24</v>
      </c>
      <c r="P110" t="s">
        <v>24</v>
      </c>
      <c r="Q110" t="s">
        <v>24</v>
      </c>
    </row>
    <row r="111" spans="1:17" x14ac:dyDescent="0.3">
      <c r="A111" t="s">
        <v>489</v>
      </c>
      <c r="B111" t="s">
        <v>490</v>
      </c>
      <c r="C111" s="1" t="str">
        <f t="shared" si="13"/>
        <v>21:1087</v>
      </c>
      <c r="D111" s="1" t="str">
        <f t="shared" ref="D111:D123" si="26">HYPERLINK("http://geochem.nrcan.gc.ca/cdogs/content/svy/svy210031_e.htm", "21:0031")</f>
        <v>21:0031</v>
      </c>
      <c r="E111" t="s">
        <v>491</v>
      </c>
      <c r="F111" t="s">
        <v>492</v>
      </c>
      <c r="H111">
        <v>53.334874200000002</v>
      </c>
      <c r="I111">
        <v>-110.9347573</v>
      </c>
      <c r="J111" s="1" t="str">
        <f t="shared" ref="J111:J123" si="27">HYPERLINK("http://geochem.nrcan.gc.ca/cdogs/content/kwd/kwd020057_e.htm", "B-horizon soil")</f>
        <v>B-horizon soil</v>
      </c>
      <c r="K111" s="1" t="str">
        <f t="shared" ref="K111:K123" si="28">HYPERLINK("http://geochem.nrcan.gc.ca/cdogs/content/kwd/kwd080058_e.htm", "Ball milling")</f>
        <v>Ball milling</v>
      </c>
      <c r="L111" t="s">
        <v>121</v>
      </c>
      <c r="M111" t="s">
        <v>24</v>
      </c>
      <c r="N111" t="s">
        <v>22</v>
      </c>
      <c r="O111" t="s">
        <v>24</v>
      </c>
      <c r="P111" t="s">
        <v>24</v>
      </c>
      <c r="Q111" t="s">
        <v>24</v>
      </c>
    </row>
    <row r="112" spans="1:17" x14ac:dyDescent="0.3">
      <c r="A112" t="s">
        <v>493</v>
      </c>
      <c r="B112" t="s">
        <v>494</v>
      </c>
      <c r="C112" s="1" t="str">
        <f t="shared" si="13"/>
        <v>21:1087</v>
      </c>
      <c r="D112" s="1" t="str">
        <f t="shared" si="26"/>
        <v>21:0031</v>
      </c>
      <c r="E112" t="s">
        <v>495</v>
      </c>
      <c r="F112" t="s">
        <v>496</v>
      </c>
      <c r="H112">
        <v>53.277501999999998</v>
      </c>
      <c r="I112">
        <v>-109.9810006</v>
      </c>
      <c r="J112" s="1" t="str">
        <f t="shared" si="27"/>
        <v>B-horizon soil</v>
      </c>
      <c r="K112" s="1" t="str">
        <f t="shared" si="28"/>
        <v>Ball milling</v>
      </c>
      <c r="L112" t="s">
        <v>179</v>
      </c>
      <c r="M112" t="s">
        <v>22</v>
      </c>
      <c r="N112" t="s">
        <v>38</v>
      </c>
      <c r="O112" t="s">
        <v>24</v>
      </c>
      <c r="P112" t="s">
        <v>59</v>
      </c>
      <c r="Q112" t="s">
        <v>24</v>
      </c>
    </row>
    <row r="113" spans="1:17" x14ac:dyDescent="0.3">
      <c r="A113" t="s">
        <v>497</v>
      </c>
      <c r="B113" t="s">
        <v>498</v>
      </c>
      <c r="C113" s="1" t="str">
        <f t="shared" si="13"/>
        <v>21:1087</v>
      </c>
      <c r="D113" s="1" t="str">
        <f t="shared" si="26"/>
        <v>21:0031</v>
      </c>
      <c r="E113" t="s">
        <v>499</v>
      </c>
      <c r="F113" t="s">
        <v>500</v>
      </c>
      <c r="H113">
        <v>53.104149999999997</v>
      </c>
      <c r="I113">
        <v>-109.48765969999999</v>
      </c>
      <c r="J113" s="1" t="str">
        <f t="shared" si="27"/>
        <v>B-horizon soil</v>
      </c>
      <c r="K113" s="1" t="str">
        <f t="shared" si="28"/>
        <v>Ball milling</v>
      </c>
      <c r="L113" t="s">
        <v>281</v>
      </c>
      <c r="M113" t="s">
        <v>22</v>
      </c>
      <c r="N113" t="s">
        <v>33</v>
      </c>
      <c r="O113" t="s">
        <v>24</v>
      </c>
      <c r="P113" t="s">
        <v>24</v>
      </c>
      <c r="Q113" t="s">
        <v>24</v>
      </c>
    </row>
    <row r="114" spans="1:17" x14ac:dyDescent="0.3">
      <c r="A114" t="s">
        <v>501</v>
      </c>
      <c r="B114" t="s">
        <v>502</v>
      </c>
      <c r="C114" s="1" t="str">
        <f t="shared" si="13"/>
        <v>21:1087</v>
      </c>
      <c r="D114" s="1" t="str">
        <f t="shared" si="26"/>
        <v>21:0031</v>
      </c>
      <c r="E114" t="s">
        <v>503</v>
      </c>
      <c r="F114" t="s">
        <v>504</v>
      </c>
      <c r="H114">
        <v>53.057315600000003</v>
      </c>
      <c r="I114">
        <v>-109.162493</v>
      </c>
      <c r="J114" s="1" t="str">
        <f t="shared" si="27"/>
        <v>B-horizon soil</v>
      </c>
      <c r="K114" s="1" t="str">
        <f t="shared" si="28"/>
        <v>Ball milling</v>
      </c>
      <c r="L114" t="s">
        <v>481</v>
      </c>
      <c r="M114" t="s">
        <v>24</v>
      </c>
      <c r="N114" t="s">
        <v>22</v>
      </c>
      <c r="O114" t="s">
        <v>24</v>
      </c>
      <c r="P114" t="s">
        <v>24</v>
      </c>
      <c r="Q114" t="s">
        <v>24</v>
      </c>
    </row>
    <row r="115" spans="1:17" x14ac:dyDescent="0.3">
      <c r="A115" t="s">
        <v>505</v>
      </c>
      <c r="B115" t="s">
        <v>506</v>
      </c>
      <c r="C115" s="1" t="str">
        <f t="shared" si="13"/>
        <v>21:1087</v>
      </c>
      <c r="D115" s="1" t="str">
        <f t="shared" si="26"/>
        <v>21:0031</v>
      </c>
      <c r="E115" t="s">
        <v>507</v>
      </c>
      <c r="F115" t="s">
        <v>508</v>
      </c>
      <c r="H115">
        <v>52.978042299999998</v>
      </c>
      <c r="I115">
        <v>-108.7845174</v>
      </c>
      <c r="J115" s="1" t="str">
        <f t="shared" si="27"/>
        <v>B-horizon soil</v>
      </c>
      <c r="K115" s="1" t="str">
        <f t="shared" si="28"/>
        <v>Ball milling</v>
      </c>
      <c r="L115" t="s">
        <v>228</v>
      </c>
      <c r="M115" t="s">
        <v>22</v>
      </c>
      <c r="N115" t="s">
        <v>38</v>
      </c>
      <c r="O115" t="s">
        <v>24</v>
      </c>
      <c r="P115" t="s">
        <v>24</v>
      </c>
      <c r="Q115" t="s">
        <v>24</v>
      </c>
    </row>
    <row r="116" spans="1:17" x14ac:dyDescent="0.3">
      <c r="A116" t="s">
        <v>509</v>
      </c>
      <c r="B116" t="s">
        <v>510</v>
      </c>
      <c r="C116" s="1" t="str">
        <f t="shared" si="13"/>
        <v>21:1087</v>
      </c>
      <c r="D116" s="1" t="str">
        <f t="shared" si="26"/>
        <v>21:0031</v>
      </c>
      <c r="E116" t="s">
        <v>507</v>
      </c>
      <c r="F116" t="s">
        <v>511</v>
      </c>
      <c r="H116">
        <v>52.978042299999998</v>
      </c>
      <c r="I116">
        <v>-108.7845174</v>
      </c>
      <c r="J116" s="1" t="str">
        <f t="shared" si="27"/>
        <v>B-horizon soil</v>
      </c>
      <c r="K116" s="1" t="str">
        <f t="shared" si="28"/>
        <v>Ball milling</v>
      </c>
      <c r="L116" t="s">
        <v>342</v>
      </c>
      <c r="M116" t="s">
        <v>33</v>
      </c>
      <c r="N116" t="s">
        <v>33</v>
      </c>
      <c r="O116" t="s">
        <v>24</v>
      </c>
      <c r="P116" t="s">
        <v>24</v>
      </c>
      <c r="Q116" t="s">
        <v>24</v>
      </c>
    </row>
    <row r="117" spans="1:17" x14ac:dyDescent="0.3">
      <c r="A117" t="s">
        <v>512</v>
      </c>
      <c r="B117" t="s">
        <v>513</v>
      </c>
      <c r="C117" s="1" t="str">
        <f t="shared" si="13"/>
        <v>21:1087</v>
      </c>
      <c r="D117" s="1" t="str">
        <f t="shared" si="26"/>
        <v>21:0031</v>
      </c>
      <c r="E117" t="s">
        <v>514</v>
      </c>
      <c r="F117" t="s">
        <v>515</v>
      </c>
      <c r="H117">
        <v>52.901726799999999</v>
      </c>
      <c r="I117">
        <v>-108.51776460000001</v>
      </c>
      <c r="J117" s="1" t="str">
        <f t="shared" si="27"/>
        <v>B-horizon soil</v>
      </c>
      <c r="K117" s="1" t="str">
        <f t="shared" si="28"/>
        <v>Ball milling</v>
      </c>
      <c r="L117" t="s">
        <v>516</v>
      </c>
      <c r="M117" t="s">
        <v>22</v>
      </c>
      <c r="N117" t="s">
        <v>22</v>
      </c>
      <c r="O117" t="s">
        <v>24</v>
      </c>
      <c r="P117" t="s">
        <v>24</v>
      </c>
      <c r="Q117" t="s">
        <v>24</v>
      </c>
    </row>
    <row r="118" spans="1:17" x14ac:dyDescent="0.3">
      <c r="A118" t="s">
        <v>517</v>
      </c>
      <c r="B118" t="s">
        <v>518</v>
      </c>
      <c r="C118" s="1" t="str">
        <f t="shared" si="13"/>
        <v>21:1087</v>
      </c>
      <c r="D118" s="1" t="str">
        <f t="shared" si="26"/>
        <v>21:0031</v>
      </c>
      <c r="E118" t="s">
        <v>519</v>
      </c>
      <c r="F118" t="s">
        <v>520</v>
      </c>
      <c r="H118">
        <v>52.582377000000001</v>
      </c>
      <c r="I118">
        <v>-107.7725355</v>
      </c>
      <c r="J118" s="1" t="str">
        <f t="shared" si="27"/>
        <v>B-horizon soil</v>
      </c>
      <c r="K118" s="1" t="str">
        <f t="shared" si="28"/>
        <v>Ball milling</v>
      </c>
      <c r="L118" t="s">
        <v>521</v>
      </c>
      <c r="M118" t="s">
        <v>22</v>
      </c>
      <c r="N118" t="s">
        <v>33</v>
      </c>
      <c r="O118" t="s">
        <v>24</v>
      </c>
      <c r="P118" t="s">
        <v>24</v>
      </c>
      <c r="Q118" t="s">
        <v>24</v>
      </c>
    </row>
    <row r="119" spans="1:17" x14ac:dyDescent="0.3">
      <c r="A119" t="s">
        <v>522</v>
      </c>
      <c r="B119" t="s">
        <v>523</v>
      </c>
      <c r="C119" s="1" t="str">
        <f t="shared" si="13"/>
        <v>21:1087</v>
      </c>
      <c r="D119" s="1" t="str">
        <f t="shared" si="26"/>
        <v>21:0031</v>
      </c>
      <c r="E119" t="s">
        <v>524</v>
      </c>
      <c r="F119" t="s">
        <v>525</v>
      </c>
      <c r="H119">
        <v>52.342754499999998</v>
      </c>
      <c r="I119">
        <v>-106.9353187</v>
      </c>
      <c r="J119" s="1" t="str">
        <f t="shared" si="27"/>
        <v>B-horizon soil</v>
      </c>
      <c r="K119" s="1" t="str">
        <f t="shared" si="28"/>
        <v>Ball milling</v>
      </c>
      <c r="L119" t="s">
        <v>526</v>
      </c>
      <c r="M119" t="s">
        <v>22</v>
      </c>
      <c r="N119" t="s">
        <v>33</v>
      </c>
      <c r="O119" t="s">
        <v>22</v>
      </c>
      <c r="P119" t="s">
        <v>24</v>
      </c>
      <c r="Q119" t="s">
        <v>24</v>
      </c>
    </row>
    <row r="120" spans="1:17" x14ac:dyDescent="0.3">
      <c r="A120" t="s">
        <v>527</v>
      </c>
      <c r="B120" t="s">
        <v>528</v>
      </c>
      <c r="C120" s="1" t="str">
        <f t="shared" si="13"/>
        <v>21:1087</v>
      </c>
      <c r="D120" s="1" t="str">
        <f t="shared" si="26"/>
        <v>21:0031</v>
      </c>
      <c r="E120" t="s">
        <v>529</v>
      </c>
      <c r="F120" t="s">
        <v>530</v>
      </c>
      <c r="H120">
        <v>52.194550900000003</v>
      </c>
      <c r="I120">
        <v>-106.6903811</v>
      </c>
      <c r="J120" s="1" t="str">
        <f t="shared" si="27"/>
        <v>B-horizon soil</v>
      </c>
      <c r="K120" s="1" t="str">
        <f t="shared" si="28"/>
        <v>Ball milling</v>
      </c>
      <c r="L120" t="s">
        <v>281</v>
      </c>
      <c r="M120" t="s">
        <v>22</v>
      </c>
      <c r="N120" t="s">
        <v>38</v>
      </c>
      <c r="O120" t="s">
        <v>24</v>
      </c>
      <c r="P120" t="s">
        <v>24</v>
      </c>
      <c r="Q120" t="s">
        <v>24</v>
      </c>
    </row>
    <row r="121" spans="1:17" x14ac:dyDescent="0.3">
      <c r="A121" t="s">
        <v>531</v>
      </c>
      <c r="B121" t="s">
        <v>532</v>
      </c>
      <c r="C121" s="1" t="str">
        <f t="shared" si="13"/>
        <v>21:1087</v>
      </c>
      <c r="D121" s="1" t="str">
        <f t="shared" si="26"/>
        <v>21:0031</v>
      </c>
      <c r="E121" t="s">
        <v>533</v>
      </c>
      <c r="F121" t="s">
        <v>534</v>
      </c>
      <c r="H121">
        <v>52.142804699999999</v>
      </c>
      <c r="I121">
        <v>-106.3829813</v>
      </c>
      <c r="J121" s="1" t="str">
        <f t="shared" si="27"/>
        <v>B-horizon soil</v>
      </c>
      <c r="K121" s="1" t="str">
        <f t="shared" si="28"/>
        <v>Ball milling</v>
      </c>
      <c r="L121" t="s">
        <v>485</v>
      </c>
      <c r="M121" t="s">
        <v>24</v>
      </c>
      <c r="N121" t="s">
        <v>24</v>
      </c>
      <c r="O121" t="s">
        <v>24</v>
      </c>
      <c r="P121" t="s">
        <v>24</v>
      </c>
      <c r="Q121" t="s">
        <v>24</v>
      </c>
    </row>
    <row r="122" spans="1:17" x14ac:dyDescent="0.3">
      <c r="A122" t="s">
        <v>535</v>
      </c>
      <c r="B122" t="s">
        <v>536</v>
      </c>
      <c r="C122" s="1" t="str">
        <f t="shared" si="13"/>
        <v>21:1087</v>
      </c>
      <c r="D122" s="1" t="str">
        <f t="shared" si="26"/>
        <v>21:0031</v>
      </c>
      <c r="E122" t="s">
        <v>533</v>
      </c>
      <c r="F122" t="s">
        <v>537</v>
      </c>
      <c r="H122">
        <v>52.142804699999999</v>
      </c>
      <c r="I122">
        <v>-106.3829813</v>
      </c>
      <c r="J122" s="1" t="str">
        <f t="shared" si="27"/>
        <v>B-horizon soil</v>
      </c>
      <c r="K122" s="1" t="str">
        <f t="shared" si="28"/>
        <v>Ball milling</v>
      </c>
      <c r="L122" t="s">
        <v>485</v>
      </c>
      <c r="M122" t="s">
        <v>24</v>
      </c>
      <c r="N122" t="s">
        <v>24</v>
      </c>
      <c r="O122" t="s">
        <v>24</v>
      </c>
      <c r="P122" t="s">
        <v>24</v>
      </c>
      <c r="Q122" t="s">
        <v>24</v>
      </c>
    </row>
    <row r="123" spans="1:17" x14ac:dyDescent="0.3">
      <c r="A123" t="s">
        <v>538</v>
      </c>
      <c r="B123" t="s">
        <v>539</v>
      </c>
      <c r="C123" s="1" t="str">
        <f t="shared" si="13"/>
        <v>21:1087</v>
      </c>
      <c r="D123" s="1" t="str">
        <f t="shared" si="26"/>
        <v>21:0031</v>
      </c>
      <c r="E123" t="s">
        <v>540</v>
      </c>
      <c r="F123" t="s">
        <v>541</v>
      </c>
      <c r="H123">
        <v>52.144976200000002</v>
      </c>
      <c r="I123">
        <v>-105.8730035</v>
      </c>
      <c r="J123" s="1" t="str">
        <f t="shared" si="27"/>
        <v>B-horizon soil</v>
      </c>
      <c r="K123" s="1" t="str">
        <f t="shared" si="28"/>
        <v>Ball milling</v>
      </c>
      <c r="L123" t="s">
        <v>54</v>
      </c>
      <c r="M123" t="s">
        <v>33</v>
      </c>
      <c r="N123" t="s">
        <v>33</v>
      </c>
      <c r="O123" t="s">
        <v>24</v>
      </c>
      <c r="P123" t="s">
        <v>24</v>
      </c>
      <c r="Q123" t="s">
        <v>24</v>
      </c>
    </row>
    <row r="124" spans="1:17" x14ac:dyDescent="0.3">
      <c r="A124" t="s">
        <v>542</v>
      </c>
      <c r="B124" t="s">
        <v>543</v>
      </c>
      <c r="C124" s="1" t="str">
        <f t="shared" si="13"/>
        <v>21:1087</v>
      </c>
      <c r="D124" s="1" t="str">
        <f>HYPERLINK("http://geochem.nrcan.gc.ca/cdogs/content/svy/svy_e.htm", "")</f>
        <v/>
      </c>
      <c r="G124" s="1" t="str">
        <f>HYPERLINK("http://geochem.nrcan.gc.ca/cdogs/content/cr_/cr_00141_e.htm", "141")</f>
        <v>141</v>
      </c>
      <c r="J124" t="s">
        <v>193</v>
      </c>
      <c r="K124" t="s">
        <v>194</v>
      </c>
      <c r="L124" t="s">
        <v>281</v>
      </c>
      <c r="M124" t="s">
        <v>38</v>
      </c>
      <c r="N124" t="s">
        <v>33</v>
      </c>
      <c r="O124" t="s">
        <v>24</v>
      </c>
      <c r="P124" t="s">
        <v>33</v>
      </c>
      <c r="Q124" t="s">
        <v>24</v>
      </c>
    </row>
    <row r="125" spans="1:17" x14ac:dyDescent="0.3">
      <c r="A125" t="s">
        <v>544</v>
      </c>
      <c r="B125" t="s">
        <v>545</v>
      </c>
      <c r="C125" s="1" t="str">
        <f t="shared" si="13"/>
        <v>21:1087</v>
      </c>
      <c r="D125" s="1" t="str">
        <f>HYPERLINK("http://geochem.nrcan.gc.ca/cdogs/content/svy/svy210031_e.htm", "21:0031")</f>
        <v>21:0031</v>
      </c>
      <c r="E125" t="s">
        <v>546</v>
      </c>
      <c r="F125" t="s">
        <v>547</v>
      </c>
      <c r="H125">
        <v>51.910974899999999</v>
      </c>
      <c r="I125">
        <v>-105.4250614</v>
      </c>
      <c r="J125" s="1" t="str">
        <f>HYPERLINK("http://geochem.nrcan.gc.ca/cdogs/content/kwd/kwd020057_e.htm", "B-horizon soil")</f>
        <v>B-horizon soil</v>
      </c>
      <c r="K125" s="1" t="str">
        <f>HYPERLINK("http://geochem.nrcan.gc.ca/cdogs/content/kwd/kwd080058_e.htm", "Ball milling")</f>
        <v>Ball milling</v>
      </c>
      <c r="L125" t="s">
        <v>93</v>
      </c>
      <c r="M125" t="s">
        <v>22</v>
      </c>
      <c r="N125" t="s">
        <v>38</v>
      </c>
      <c r="O125" t="s">
        <v>24</v>
      </c>
      <c r="P125" t="s">
        <v>24</v>
      </c>
      <c r="Q125" t="s">
        <v>24</v>
      </c>
    </row>
    <row r="126" spans="1:17" x14ac:dyDescent="0.3">
      <c r="A126" t="s">
        <v>548</v>
      </c>
      <c r="B126" t="s">
        <v>549</v>
      </c>
      <c r="C126" s="1" t="str">
        <f t="shared" si="13"/>
        <v>21:1087</v>
      </c>
      <c r="D126" s="1" t="str">
        <f>HYPERLINK("http://geochem.nrcan.gc.ca/cdogs/content/svy/svy210031_e.htm", "21:0031")</f>
        <v>21:0031</v>
      </c>
      <c r="E126" t="s">
        <v>550</v>
      </c>
      <c r="F126" t="s">
        <v>551</v>
      </c>
      <c r="H126">
        <v>51.794230399999996</v>
      </c>
      <c r="I126">
        <v>-104.61920619999999</v>
      </c>
      <c r="J126" s="1" t="str">
        <f>HYPERLINK("http://geochem.nrcan.gc.ca/cdogs/content/kwd/kwd020057_e.htm", "B-horizon soil")</f>
        <v>B-horizon soil</v>
      </c>
      <c r="K126" s="1" t="str">
        <f>HYPERLINK("http://geochem.nrcan.gc.ca/cdogs/content/kwd/kwd080058_e.htm", "Ball milling")</f>
        <v>Ball milling</v>
      </c>
      <c r="L126" t="s">
        <v>552</v>
      </c>
      <c r="M126" t="s">
        <v>22</v>
      </c>
      <c r="N126" t="s">
        <v>33</v>
      </c>
      <c r="O126" t="s">
        <v>22</v>
      </c>
      <c r="P126" t="s">
        <v>24</v>
      </c>
      <c r="Q126" t="s">
        <v>24</v>
      </c>
    </row>
    <row r="127" spans="1:17" x14ac:dyDescent="0.3">
      <c r="A127" t="s">
        <v>553</v>
      </c>
      <c r="B127" t="s">
        <v>554</v>
      </c>
      <c r="C127" s="1" t="str">
        <f t="shared" si="13"/>
        <v>21:1087</v>
      </c>
      <c r="D127" s="1" t="str">
        <f>HYPERLINK("http://geochem.nrcan.gc.ca/cdogs/content/svy/svy_e.htm", "")</f>
        <v/>
      </c>
      <c r="G127" s="1" t="str">
        <f>HYPERLINK("http://geochem.nrcan.gc.ca/cdogs/content/cr_/cr_00141_e.htm", "141")</f>
        <v>141</v>
      </c>
      <c r="J127" t="s">
        <v>193</v>
      </c>
      <c r="K127" t="s">
        <v>194</v>
      </c>
      <c r="L127" t="s">
        <v>295</v>
      </c>
      <c r="M127" t="s">
        <v>38</v>
      </c>
      <c r="N127" t="s">
        <v>33</v>
      </c>
      <c r="O127" t="s">
        <v>24</v>
      </c>
      <c r="P127" t="s">
        <v>33</v>
      </c>
      <c r="Q127" t="s">
        <v>24</v>
      </c>
    </row>
    <row r="128" spans="1:17" x14ac:dyDescent="0.3">
      <c r="A128" t="s">
        <v>555</v>
      </c>
      <c r="B128" t="s">
        <v>556</v>
      </c>
      <c r="C128" s="1" t="str">
        <f t="shared" si="13"/>
        <v>21:1087</v>
      </c>
      <c r="D128" s="1" t="str">
        <f t="shared" ref="D128:D141" si="29">HYPERLINK("http://geochem.nrcan.gc.ca/cdogs/content/svy/svy210031_e.htm", "21:0031")</f>
        <v>21:0031</v>
      </c>
      <c r="E128" t="s">
        <v>557</v>
      </c>
      <c r="F128" t="s">
        <v>558</v>
      </c>
      <c r="H128">
        <v>51.750120699999997</v>
      </c>
      <c r="I128">
        <v>-104.3935944</v>
      </c>
      <c r="J128" s="1" t="str">
        <f t="shared" ref="J128:J141" si="30">HYPERLINK("http://geochem.nrcan.gc.ca/cdogs/content/kwd/kwd020057_e.htm", "B-horizon soil")</f>
        <v>B-horizon soil</v>
      </c>
      <c r="K128" s="1" t="str">
        <f t="shared" ref="K128:K141" si="31">HYPERLINK("http://geochem.nrcan.gc.ca/cdogs/content/kwd/kwd080058_e.htm", "Ball milling")</f>
        <v>Ball milling</v>
      </c>
      <c r="L128" t="s">
        <v>559</v>
      </c>
      <c r="M128" t="s">
        <v>24</v>
      </c>
      <c r="N128" t="s">
        <v>24</v>
      </c>
      <c r="O128" t="s">
        <v>24</v>
      </c>
      <c r="P128" t="s">
        <v>24</v>
      </c>
      <c r="Q128" t="s">
        <v>24</v>
      </c>
    </row>
    <row r="129" spans="1:17" x14ac:dyDescent="0.3">
      <c r="A129" t="s">
        <v>560</v>
      </c>
      <c r="B129" t="s">
        <v>561</v>
      </c>
      <c r="C129" s="1" t="str">
        <f t="shared" si="13"/>
        <v>21:1087</v>
      </c>
      <c r="D129" s="1" t="str">
        <f t="shared" si="29"/>
        <v>21:0031</v>
      </c>
      <c r="E129" t="s">
        <v>562</v>
      </c>
      <c r="F129" t="s">
        <v>563</v>
      </c>
      <c r="H129">
        <v>51.718483399999997</v>
      </c>
      <c r="I129">
        <v>-103.7917977</v>
      </c>
      <c r="J129" s="1" t="str">
        <f t="shared" si="30"/>
        <v>B-horizon soil</v>
      </c>
      <c r="K129" s="1" t="str">
        <f t="shared" si="31"/>
        <v>Ball milling</v>
      </c>
      <c r="L129" t="s">
        <v>228</v>
      </c>
      <c r="M129" t="s">
        <v>33</v>
      </c>
      <c r="N129" t="s">
        <v>33</v>
      </c>
      <c r="O129" t="s">
        <v>24</v>
      </c>
      <c r="P129" t="s">
        <v>24</v>
      </c>
      <c r="Q129" t="s">
        <v>24</v>
      </c>
    </row>
    <row r="130" spans="1:17" x14ac:dyDescent="0.3">
      <c r="A130" t="s">
        <v>564</v>
      </c>
      <c r="B130" t="s">
        <v>565</v>
      </c>
      <c r="C130" s="1" t="str">
        <f t="shared" ref="C130:C193" si="32">HYPERLINK("http://geochem.nrcan.gc.ca/cdogs/content/bdl/bdl211087_e.htm", "21:1087")</f>
        <v>21:1087</v>
      </c>
      <c r="D130" s="1" t="str">
        <f t="shared" si="29"/>
        <v>21:0031</v>
      </c>
      <c r="E130" t="s">
        <v>566</v>
      </c>
      <c r="F130" t="s">
        <v>567</v>
      </c>
      <c r="H130">
        <v>51.670162400000002</v>
      </c>
      <c r="I130">
        <v>-103.6484701</v>
      </c>
      <c r="J130" s="1" t="str">
        <f t="shared" si="30"/>
        <v>B-horizon soil</v>
      </c>
      <c r="K130" s="1" t="str">
        <f t="shared" si="31"/>
        <v>Ball milling</v>
      </c>
      <c r="L130" t="s">
        <v>102</v>
      </c>
      <c r="M130" t="s">
        <v>33</v>
      </c>
      <c r="N130" t="s">
        <v>22</v>
      </c>
      <c r="O130" t="s">
        <v>22</v>
      </c>
      <c r="P130" t="s">
        <v>24</v>
      </c>
      <c r="Q130" t="s">
        <v>24</v>
      </c>
    </row>
    <row r="131" spans="1:17" x14ac:dyDescent="0.3">
      <c r="A131" t="s">
        <v>568</v>
      </c>
      <c r="B131" t="s">
        <v>569</v>
      </c>
      <c r="C131" s="1" t="str">
        <f t="shared" si="32"/>
        <v>21:1087</v>
      </c>
      <c r="D131" s="1" t="str">
        <f t="shared" si="29"/>
        <v>21:0031</v>
      </c>
      <c r="E131" t="s">
        <v>566</v>
      </c>
      <c r="F131" t="s">
        <v>570</v>
      </c>
      <c r="H131">
        <v>51.670162400000002</v>
      </c>
      <c r="I131">
        <v>-103.6484701</v>
      </c>
      <c r="J131" s="1" t="str">
        <f t="shared" si="30"/>
        <v>B-horizon soil</v>
      </c>
      <c r="K131" s="1" t="str">
        <f t="shared" si="31"/>
        <v>Ball milling</v>
      </c>
      <c r="L131" t="s">
        <v>102</v>
      </c>
      <c r="M131" t="s">
        <v>33</v>
      </c>
      <c r="N131" t="s">
        <v>22</v>
      </c>
      <c r="O131" t="s">
        <v>22</v>
      </c>
      <c r="P131" t="s">
        <v>24</v>
      </c>
      <c r="Q131" t="s">
        <v>24</v>
      </c>
    </row>
    <row r="132" spans="1:17" x14ac:dyDescent="0.3">
      <c r="A132" t="s">
        <v>571</v>
      </c>
      <c r="B132" t="s">
        <v>572</v>
      </c>
      <c r="C132" s="1" t="str">
        <f t="shared" si="32"/>
        <v>21:1087</v>
      </c>
      <c r="D132" s="1" t="str">
        <f t="shared" si="29"/>
        <v>21:0031</v>
      </c>
      <c r="E132" t="s">
        <v>573</v>
      </c>
      <c r="F132" t="s">
        <v>574</v>
      </c>
      <c r="H132">
        <v>51.359073700000003</v>
      </c>
      <c r="I132">
        <v>-102.7699659</v>
      </c>
      <c r="J132" s="1" t="str">
        <f t="shared" si="30"/>
        <v>B-horizon soil</v>
      </c>
      <c r="K132" s="1" t="str">
        <f t="shared" si="31"/>
        <v>Ball milling</v>
      </c>
      <c r="L132" t="s">
        <v>516</v>
      </c>
      <c r="M132" t="s">
        <v>38</v>
      </c>
      <c r="N132" t="s">
        <v>22</v>
      </c>
      <c r="O132" t="s">
        <v>24</v>
      </c>
      <c r="P132" t="s">
        <v>22</v>
      </c>
      <c r="Q132" t="s">
        <v>24</v>
      </c>
    </row>
    <row r="133" spans="1:17" x14ac:dyDescent="0.3">
      <c r="A133" t="s">
        <v>575</v>
      </c>
      <c r="B133" t="s">
        <v>576</v>
      </c>
      <c r="C133" s="1" t="str">
        <f t="shared" si="32"/>
        <v>21:1087</v>
      </c>
      <c r="D133" s="1" t="str">
        <f t="shared" si="29"/>
        <v>21:0031</v>
      </c>
      <c r="E133" t="s">
        <v>577</v>
      </c>
      <c r="F133" t="s">
        <v>578</v>
      </c>
      <c r="H133">
        <v>51.294871000000001</v>
      </c>
      <c r="I133">
        <v>-102.65976000000001</v>
      </c>
      <c r="J133" s="1" t="str">
        <f t="shared" si="30"/>
        <v>B-horizon soil</v>
      </c>
      <c r="K133" s="1" t="str">
        <f t="shared" si="31"/>
        <v>Ball milling</v>
      </c>
      <c r="L133" t="s">
        <v>237</v>
      </c>
      <c r="M133" t="s">
        <v>33</v>
      </c>
      <c r="N133" t="s">
        <v>22</v>
      </c>
      <c r="O133" t="s">
        <v>24</v>
      </c>
      <c r="P133" t="s">
        <v>170</v>
      </c>
      <c r="Q133" t="s">
        <v>24</v>
      </c>
    </row>
    <row r="134" spans="1:17" x14ac:dyDescent="0.3">
      <c r="A134" t="s">
        <v>579</v>
      </c>
      <c r="B134" t="s">
        <v>580</v>
      </c>
      <c r="C134" s="1" t="str">
        <f t="shared" si="32"/>
        <v>21:1087</v>
      </c>
      <c r="D134" s="1" t="str">
        <f t="shared" si="29"/>
        <v>21:0031</v>
      </c>
      <c r="E134" t="s">
        <v>581</v>
      </c>
      <c r="F134" t="s">
        <v>582</v>
      </c>
      <c r="H134">
        <v>51.213832400000001</v>
      </c>
      <c r="I134">
        <v>-101.7194063</v>
      </c>
      <c r="J134" s="1" t="str">
        <f t="shared" si="30"/>
        <v>B-horizon soil</v>
      </c>
      <c r="K134" s="1" t="str">
        <f t="shared" si="31"/>
        <v>Ball milling</v>
      </c>
      <c r="L134" t="s">
        <v>85</v>
      </c>
      <c r="M134" t="s">
        <v>38</v>
      </c>
      <c r="N134" t="s">
        <v>22</v>
      </c>
      <c r="O134" t="s">
        <v>24</v>
      </c>
      <c r="P134" t="s">
        <v>24</v>
      </c>
      <c r="Q134" t="s">
        <v>24</v>
      </c>
    </row>
    <row r="135" spans="1:17" x14ac:dyDescent="0.3">
      <c r="A135" t="s">
        <v>583</v>
      </c>
      <c r="B135" t="s">
        <v>584</v>
      </c>
      <c r="C135" s="1" t="str">
        <f t="shared" si="32"/>
        <v>21:1087</v>
      </c>
      <c r="D135" s="1" t="str">
        <f t="shared" si="29"/>
        <v>21:0031</v>
      </c>
      <c r="E135" t="s">
        <v>585</v>
      </c>
      <c r="F135" t="s">
        <v>586</v>
      </c>
      <c r="H135">
        <v>51.218573999999997</v>
      </c>
      <c r="I135">
        <v>-101.2413518</v>
      </c>
      <c r="J135" s="1" t="str">
        <f t="shared" si="30"/>
        <v>B-horizon soil</v>
      </c>
      <c r="K135" s="1" t="str">
        <f t="shared" si="31"/>
        <v>Ball milling</v>
      </c>
      <c r="L135" t="s">
        <v>442</v>
      </c>
      <c r="M135" t="s">
        <v>33</v>
      </c>
      <c r="N135" t="s">
        <v>22</v>
      </c>
      <c r="O135" t="s">
        <v>24</v>
      </c>
      <c r="P135" t="s">
        <v>24</v>
      </c>
      <c r="Q135" t="s">
        <v>24</v>
      </c>
    </row>
    <row r="136" spans="1:17" x14ac:dyDescent="0.3">
      <c r="A136" t="s">
        <v>587</v>
      </c>
      <c r="B136" t="s">
        <v>588</v>
      </c>
      <c r="C136" s="1" t="str">
        <f t="shared" si="32"/>
        <v>21:1087</v>
      </c>
      <c r="D136" s="1" t="str">
        <f t="shared" si="29"/>
        <v>21:0031</v>
      </c>
      <c r="E136" t="s">
        <v>589</v>
      </c>
      <c r="F136" t="s">
        <v>590</v>
      </c>
      <c r="H136">
        <v>51.1963747</v>
      </c>
      <c r="I136">
        <v>-101.0799591</v>
      </c>
      <c r="J136" s="1" t="str">
        <f t="shared" si="30"/>
        <v>B-horizon soil</v>
      </c>
      <c r="K136" s="1" t="str">
        <f t="shared" si="31"/>
        <v>Ball milling</v>
      </c>
      <c r="L136" t="s">
        <v>371</v>
      </c>
      <c r="M136" t="s">
        <v>23</v>
      </c>
      <c r="N136" t="s">
        <v>38</v>
      </c>
      <c r="O136" t="s">
        <v>24</v>
      </c>
      <c r="P136" t="s">
        <v>24</v>
      </c>
      <c r="Q136" t="s">
        <v>24</v>
      </c>
    </row>
    <row r="137" spans="1:17" x14ac:dyDescent="0.3">
      <c r="A137" t="s">
        <v>591</v>
      </c>
      <c r="B137" t="s">
        <v>592</v>
      </c>
      <c r="C137" s="1" t="str">
        <f t="shared" si="32"/>
        <v>21:1087</v>
      </c>
      <c r="D137" s="1" t="str">
        <f t="shared" si="29"/>
        <v>21:0031</v>
      </c>
      <c r="E137" t="s">
        <v>589</v>
      </c>
      <c r="F137" t="s">
        <v>593</v>
      </c>
      <c r="H137">
        <v>51.1963747</v>
      </c>
      <c r="I137">
        <v>-101.0799591</v>
      </c>
      <c r="J137" s="1" t="str">
        <f t="shared" si="30"/>
        <v>B-horizon soil</v>
      </c>
      <c r="K137" s="1" t="str">
        <f t="shared" si="31"/>
        <v>Ball milling</v>
      </c>
      <c r="L137" t="s">
        <v>371</v>
      </c>
      <c r="M137" t="s">
        <v>23</v>
      </c>
      <c r="N137" t="s">
        <v>33</v>
      </c>
      <c r="O137" t="s">
        <v>24</v>
      </c>
      <c r="P137" t="s">
        <v>24</v>
      </c>
      <c r="Q137" t="s">
        <v>24</v>
      </c>
    </row>
    <row r="138" spans="1:17" x14ac:dyDescent="0.3">
      <c r="A138" t="s">
        <v>594</v>
      </c>
      <c r="B138" t="s">
        <v>595</v>
      </c>
      <c r="C138" s="1" t="str">
        <f t="shared" si="32"/>
        <v>21:1087</v>
      </c>
      <c r="D138" s="1" t="str">
        <f t="shared" si="29"/>
        <v>21:0031</v>
      </c>
      <c r="E138" t="s">
        <v>596</v>
      </c>
      <c r="F138" t="s">
        <v>597</v>
      </c>
      <c r="H138">
        <v>51.194590599999998</v>
      </c>
      <c r="I138">
        <v>-100.97539279999999</v>
      </c>
      <c r="J138" s="1" t="str">
        <f t="shared" si="30"/>
        <v>B-horizon soil</v>
      </c>
      <c r="K138" s="1" t="str">
        <f t="shared" si="31"/>
        <v>Ball milling</v>
      </c>
      <c r="L138" t="s">
        <v>245</v>
      </c>
      <c r="M138" t="s">
        <v>22</v>
      </c>
      <c r="N138" t="s">
        <v>22</v>
      </c>
      <c r="O138" t="s">
        <v>24</v>
      </c>
      <c r="P138" t="s">
        <v>24</v>
      </c>
      <c r="Q138" t="s">
        <v>24</v>
      </c>
    </row>
    <row r="139" spans="1:17" x14ac:dyDescent="0.3">
      <c r="A139" t="s">
        <v>598</v>
      </c>
      <c r="B139" t="s">
        <v>599</v>
      </c>
      <c r="C139" s="1" t="str">
        <f t="shared" si="32"/>
        <v>21:1087</v>
      </c>
      <c r="D139" s="1" t="str">
        <f t="shared" si="29"/>
        <v>21:0031</v>
      </c>
      <c r="E139" t="s">
        <v>600</v>
      </c>
      <c r="F139" t="s">
        <v>601</v>
      </c>
      <c r="H139">
        <v>51.153756299999998</v>
      </c>
      <c r="I139">
        <v>-100.2100502</v>
      </c>
      <c r="J139" s="1" t="str">
        <f t="shared" si="30"/>
        <v>B-horizon soil</v>
      </c>
      <c r="K139" s="1" t="str">
        <f t="shared" si="31"/>
        <v>Ball milling</v>
      </c>
      <c r="L139" t="s">
        <v>224</v>
      </c>
      <c r="M139" t="s">
        <v>24</v>
      </c>
      <c r="N139" t="s">
        <v>33</v>
      </c>
      <c r="O139" t="s">
        <v>22</v>
      </c>
      <c r="P139" t="s">
        <v>37</v>
      </c>
      <c r="Q139" t="s">
        <v>22</v>
      </c>
    </row>
    <row r="140" spans="1:17" x14ac:dyDescent="0.3">
      <c r="A140" t="s">
        <v>602</v>
      </c>
      <c r="B140" t="s">
        <v>603</v>
      </c>
      <c r="C140" s="1" t="str">
        <f t="shared" si="32"/>
        <v>21:1087</v>
      </c>
      <c r="D140" s="1" t="str">
        <f t="shared" si="29"/>
        <v>21:0031</v>
      </c>
      <c r="E140" t="s">
        <v>604</v>
      </c>
      <c r="F140" t="s">
        <v>605</v>
      </c>
      <c r="H140">
        <v>51.051814100000001</v>
      </c>
      <c r="I140">
        <v>-99.528264100000001</v>
      </c>
      <c r="J140" s="1" t="str">
        <f t="shared" si="30"/>
        <v>B-horizon soil</v>
      </c>
      <c r="K140" s="1" t="str">
        <f t="shared" si="31"/>
        <v>Ball milling</v>
      </c>
      <c r="L140" t="s">
        <v>21</v>
      </c>
      <c r="M140" t="s">
        <v>24</v>
      </c>
      <c r="N140" t="s">
        <v>24</v>
      </c>
      <c r="O140" t="s">
        <v>22</v>
      </c>
      <c r="P140" t="s">
        <v>24</v>
      </c>
      <c r="Q140" t="s">
        <v>22</v>
      </c>
    </row>
    <row r="141" spans="1:17" x14ac:dyDescent="0.3">
      <c r="A141" t="s">
        <v>606</v>
      </c>
      <c r="B141" t="s">
        <v>607</v>
      </c>
      <c r="C141" s="1" t="str">
        <f t="shared" si="32"/>
        <v>21:1087</v>
      </c>
      <c r="D141" s="1" t="str">
        <f t="shared" si="29"/>
        <v>21:0031</v>
      </c>
      <c r="E141" t="s">
        <v>608</v>
      </c>
      <c r="F141" t="s">
        <v>609</v>
      </c>
      <c r="H141">
        <v>51.0526749</v>
      </c>
      <c r="I141">
        <v>-99.278594999999996</v>
      </c>
      <c r="J141" s="1" t="str">
        <f t="shared" si="30"/>
        <v>B-horizon soil</v>
      </c>
      <c r="K141" s="1" t="str">
        <f t="shared" si="31"/>
        <v>Ball milling</v>
      </c>
      <c r="L141" t="s">
        <v>559</v>
      </c>
      <c r="M141" t="s">
        <v>24</v>
      </c>
      <c r="N141" t="s">
        <v>24</v>
      </c>
      <c r="O141" t="s">
        <v>24</v>
      </c>
      <c r="P141" t="s">
        <v>24</v>
      </c>
      <c r="Q141" t="s">
        <v>24</v>
      </c>
    </row>
    <row r="142" spans="1:17" x14ac:dyDescent="0.3">
      <c r="A142" t="s">
        <v>610</v>
      </c>
      <c r="B142" t="s">
        <v>611</v>
      </c>
      <c r="C142" s="1" t="str">
        <f t="shared" si="32"/>
        <v>21:1087</v>
      </c>
      <c r="D142" s="1" t="str">
        <f>HYPERLINK("http://geochem.nrcan.gc.ca/cdogs/content/svy/svy_e.htm", "")</f>
        <v/>
      </c>
      <c r="G142" s="1" t="str">
        <f>HYPERLINK("http://geochem.nrcan.gc.ca/cdogs/content/cr_/cr_00141_e.htm", "141")</f>
        <v>141</v>
      </c>
      <c r="J142" t="s">
        <v>193</v>
      </c>
      <c r="K142" t="s">
        <v>194</v>
      </c>
      <c r="L142" t="s">
        <v>85</v>
      </c>
      <c r="M142" t="s">
        <v>38</v>
      </c>
      <c r="N142" t="s">
        <v>38</v>
      </c>
      <c r="O142" t="s">
        <v>24</v>
      </c>
      <c r="P142" t="s">
        <v>33</v>
      </c>
      <c r="Q142" t="s">
        <v>24</v>
      </c>
    </row>
    <row r="143" spans="1:17" x14ac:dyDescent="0.3">
      <c r="A143" t="s">
        <v>612</v>
      </c>
      <c r="B143" t="s">
        <v>613</v>
      </c>
      <c r="C143" s="1" t="str">
        <f t="shared" si="32"/>
        <v>21:1087</v>
      </c>
      <c r="D143" s="1" t="str">
        <f t="shared" ref="D143:D151" si="33">HYPERLINK("http://geochem.nrcan.gc.ca/cdogs/content/svy/svy210031_e.htm", "21:0031")</f>
        <v>21:0031</v>
      </c>
      <c r="E143" t="s">
        <v>614</v>
      </c>
      <c r="F143" t="s">
        <v>615</v>
      </c>
      <c r="H143">
        <v>51.086094299999999</v>
      </c>
      <c r="I143">
        <v>-98.791928400000003</v>
      </c>
      <c r="J143" s="1" t="str">
        <f t="shared" ref="J143:J151" si="34">HYPERLINK("http://geochem.nrcan.gc.ca/cdogs/content/kwd/kwd020057_e.htm", "B-horizon soil")</f>
        <v>B-horizon soil</v>
      </c>
      <c r="K143" s="1" t="str">
        <f t="shared" ref="K143:K151" si="35">HYPERLINK("http://geochem.nrcan.gc.ca/cdogs/content/kwd/kwd080058_e.htm", "Ball milling")</f>
        <v>Ball milling</v>
      </c>
      <c r="L143" t="s">
        <v>431</v>
      </c>
      <c r="M143" t="s">
        <v>24</v>
      </c>
      <c r="N143" t="s">
        <v>38</v>
      </c>
      <c r="O143" t="s">
        <v>24</v>
      </c>
      <c r="P143" t="s">
        <v>24</v>
      </c>
      <c r="Q143" t="s">
        <v>24</v>
      </c>
    </row>
    <row r="144" spans="1:17" x14ac:dyDescent="0.3">
      <c r="A144" t="s">
        <v>616</v>
      </c>
      <c r="B144" t="s">
        <v>617</v>
      </c>
      <c r="C144" s="1" t="str">
        <f t="shared" si="32"/>
        <v>21:1087</v>
      </c>
      <c r="D144" s="1" t="str">
        <f t="shared" si="33"/>
        <v>21:0031</v>
      </c>
      <c r="E144" t="s">
        <v>614</v>
      </c>
      <c r="F144" t="s">
        <v>618</v>
      </c>
      <c r="H144">
        <v>51.086094299999999</v>
      </c>
      <c r="I144">
        <v>-98.791928400000003</v>
      </c>
      <c r="J144" s="1" t="str">
        <f t="shared" si="34"/>
        <v>B-horizon soil</v>
      </c>
      <c r="K144" s="1" t="str">
        <f t="shared" si="35"/>
        <v>Ball milling</v>
      </c>
      <c r="L144" t="s">
        <v>170</v>
      </c>
      <c r="M144" t="s">
        <v>24</v>
      </c>
      <c r="N144" t="s">
        <v>33</v>
      </c>
      <c r="O144" t="s">
        <v>24</v>
      </c>
      <c r="P144" t="s">
        <v>24</v>
      </c>
      <c r="Q144" t="s">
        <v>24</v>
      </c>
    </row>
    <row r="145" spans="1:17" x14ac:dyDescent="0.3">
      <c r="A145" t="s">
        <v>619</v>
      </c>
      <c r="B145" t="s">
        <v>620</v>
      </c>
      <c r="C145" s="1" t="str">
        <f t="shared" si="32"/>
        <v>21:1087</v>
      </c>
      <c r="D145" s="1" t="str">
        <f t="shared" si="33"/>
        <v>21:0031</v>
      </c>
      <c r="E145" t="s">
        <v>621</v>
      </c>
      <c r="F145" t="s">
        <v>622</v>
      </c>
      <c r="H145">
        <v>51.075119800000003</v>
      </c>
      <c r="I145">
        <v>-98.706332700000004</v>
      </c>
      <c r="J145" s="1" t="str">
        <f t="shared" si="34"/>
        <v>B-horizon soil</v>
      </c>
      <c r="K145" s="1" t="str">
        <f t="shared" si="35"/>
        <v>Ball milling</v>
      </c>
      <c r="L145" t="s">
        <v>423</v>
      </c>
      <c r="M145" t="s">
        <v>24</v>
      </c>
      <c r="N145" t="s">
        <v>33</v>
      </c>
      <c r="O145" t="s">
        <v>24</v>
      </c>
      <c r="P145" t="s">
        <v>24</v>
      </c>
      <c r="Q145" t="s">
        <v>24</v>
      </c>
    </row>
    <row r="146" spans="1:17" x14ac:dyDescent="0.3">
      <c r="A146" t="s">
        <v>623</v>
      </c>
      <c r="B146" t="s">
        <v>624</v>
      </c>
      <c r="C146" s="1" t="str">
        <f t="shared" si="32"/>
        <v>21:1087</v>
      </c>
      <c r="D146" s="1" t="str">
        <f t="shared" si="33"/>
        <v>21:0031</v>
      </c>
      <c r="E146" t="s">
        <v>625</v>
      </c>
      <c r="F146" t="s">
        <v>626</v>
      </c>
      <c r="H146">
        <v>50.894301200000001</v>
      </c>
      <c r="I146">
        <v>-98.144403499999996</v>
      </c>
      <c r="J146" s="1" t="str">
        <f t="shared" si="34"/>
        <v>B-horizon soil</v>
      </c>
      <c r="K146" s="1" t="str">
        <f t="shared" si="35"/>
        <v>Ball milling</v>
      </c>
      <c r="L146" t="s">
        <v>627</v>
      </c>
      <c r="M146" t="s">
        <v>24</v>
      </c>
      <c r="N146" t="s">
        <v>38</v>
      </c>
      <c r="O146" t="s">
        <v>24</v>
      </c>
      <c r="P146" t="s">
        <v>24</v>
      </c>
      <c r="Q146" t="s">
        <v>24</v>
      </c>
    </row>
    <row r="147" spans="1:17" x14ac:dyDescent="0.3">
      <c r="A147" t="s">
        <v>628</v>
      </c>
      <c r="B147" t="s">
        <v>629</v>
      </c>
      <c r="C147" s="1" t="str">
        <f t="shared" si="32"/>
        <v>21:1087</v>
      </c>
      <c r="D147" s="1" t="str">
        <f t="shared" si="33"/>
        <v>21:0031</v>
      </c>
      <c r="E147" t="s">
        <v>630</v>
      </c>
      <c r="F147" t="s">
        <v>631</v>
      </c>
      <c r="H147">
        <v>50.135956399999998</v>
      </c>
      <c r="I147">
        <v>-97.188246399999997</v>
      </c>
      <c r="J147" s="1" t="str">
        <f t="shared" si="34"/>
        <v>B-horizon soil</v>
      </c>
      <c r="K147" s="1" t="str">
        <f t="shared" si="35"/>
        <v>Ball milling</v>
      </c>
      <c r="L147" t="s">
        <v>526</v>
      </c>
      <c r="M147" t="s">
        <v>22</v>
      </c>
      <c r="N147" t="s">
        <v>23</v>
      </c>
      <c r="O147" t="s">
        <v>24</v>
      </c>
      <c r="P147" t="s">
        <v>24</v>
      </c>
      <c r="Q147" t="s">
        <v>24</v>
      </c>
    </row>
    <row r="148" spans="1:17" x14ac:dyDescent="0.3">
      <c r="A148" t="s">
        <v>632</v>
      </c>
      <c r="B148" t="s">
        <v>633</v>
      </c>
      <c r="C148" s="1" t="str">
        <f t="shared" si="32"/>
        <v>21:1087</v>
      </c>
      <c r="D148" s="1" t="str">
        <f t="shared" si="33"/>
        <v>21:0031</v>
      </c>
      <c r="E148" t="s">
        <v>634</v>
      </c>
      <c r="F148" t="s">
        <v>635</v>
      </c>
      <c r="H148">
        <v>50.136125399999997</v>
      </c>
      <c r="I148">
        <v>-97.142058700000007</v>
      </c>
      <c r="J148" s="1" t="str">
        <f t="shared" si="34"/>
        <v>B-horizon soil</v>
      </c>
      <c r="K148" s="1" t="str">
        <f t="shared" si="35"/>
        <v>Ball milling</v>
      </c>
      <c r="L148" t="s">
        <v>526</v>
      </c>
      <c r="M148" t="s">
        <v>22</v>
      </c>
      <c r="N148" t="s">
        <v>59</v>
      </c>
      <c r="O148" t="s">
        <v>24</v>
      </c>
      <c r="P148" t="s">
        <v>24</v>
      </c>
      <c r="Q148" t="s">
        <v>24</v>
      </c>
    </row>
    <row r="149" spans="1:17" x14ac:dyDescent="0.3">
      <c r="A149" t="s">
        <v>636</v>
      </c>
      <c r="B149" t="s">
        <v>637</v>
      </c>
      <c r="C149" s="1" t="str">
        <f t="shared" si="32"/>
        <v>21:1087</v>
      </c>
      <c r="D149" s="1" t="str">
        <f t="shared" si="33"/>
        <v>21:0031</v>
      </c>
      <c r="E149" t="s">
        <v>634</v>
      </c>
      <c r="F149" t="s">
        <v>638</v>
      </c>
      <c r="H149">
        <v>50.136125399999997</v>
      </c>
      <c r="I149">
        <v>-97.142058700000007</v>
      </c>
      <c r="J149" s="1" t="str">
        <f t="shared" si="34"/>
        <v>B-horizon soil</v>
      </c>
      <c r="K149" s="1" t="str">
        <f t="shared" si="35"/>
        <v>Ball milling</v>
      </c>
      <c r="L149" t="s">
        <v>526</v>
      </c>
      <c r="M149" t="s">
        <v>22</v>
      </c>
      <c r="N149" t="s">
        <v>23</v>
      </c>
      <c r="O149" t="s">
        <v>24</v>
      </c>
      <c r="P149" t="s">
        <v>24</v>
      </c>
      <c r="Q149" t="s">
        <v>24</v>
      </c>
    </row>
    <row r="150" spans="1:17" x14ac:dyDescent="0.3">
      <c r="A150" t="s">
        <v>639</v>
      </c>
      <c r="B150" t="s">
        <v>640</v>
      </c>
      <c r="C150" s="1" t="str">
        <f t="shared" si="32"/>
        <v>21:1087</v>
      </c>
      <c r="D150" s="1" t="str">
        <f t="shared" si="33"/>
        <v>21:0031</v>
      </c>
      <c r="E150" t="s">
        <v>641</v>
      </c>
      <c r="F150" t="s">
        <v>642</v>
      </c>
      <c r="H150">
        <v>50.115573400000002</v>
      </c>
      <c r="I150">
        <v>-96.937223500000002</v>
      </c>
      <c r="J150" s="1" t="str">
        <f t="shared" si="34"/>
        <v>B-horizon soil</v>
      </c>
      <c r="K150" s="1" t="str">
        <f t="shared" si="35"/>
        <v>Ball milling</v>
      </c>
      <c r="L150" t="s">
        <v>521</v>
      </c>
      <c r="M150" t="s">
        <v>38</v>
      </c>
      <c r="N150" t="s">
        <v>64</v>
      </c>
      <c r="O150" t="s">
        <v>24</v>
      </c>
      <c r="P150" t="s">
        <v>22</v>
      </c>
      <c r="Q150" t="s">
        <v>24</v>
      </c>
    </row>
    <row r="151" spans="1:17" x14ac:dyDescent="0.3">
      <c r="A151" t="s">
        <v>643</v>
      </c>
      <c r="B151" t="s">
        <v>644</v>
      </c>
      <c r="C151" s="1" t="str">
        <f t="shared" si="32"/>
        <v>21:1087</v>
      </c>
      <c r="D151" s="1" t="str">
        <f t="shared" si="33"/>
        <v>21:0031</v>
      </c>
      <c r="E151" t="s">
        <v>645</v>
      </c>
      <c r="F151" t="s">
        <v>646</v>
      </c>
      <c r="H151">
        <v>50.062081999999997</v>
      </c>
      <c r="I151">
        <v>-96.080129299999996</v>
      </c>
      <c r="J151" s="1" t="str">
        <f t="shared" si="34"/>
        <v>B-horizon soil</v>
      </c>
      <c r="K151" s="1" t="str">
        <f t="shared" si="35"/>
        <v>Ball milling</v>
      </c>
      <c r="L151" t="s">
        <v>647</v>
      </c>
      <c r="M151" t="s">
        <v>24</v>
      </c>
      <c r="N151" t="s">
        <v>38</v>
      </c>
      <c r="O151" t="s">
        <v>24</v>
      </c>
      <c r="P151" t="s">
        <v>24</v>
      </c>
      <c r="Q151" t="s">
        <v>24</v>
      </c>
    </row>
    <row r="152" spans="1:17" x14ac:dyDescent="0.3">
      <c r="A152" t="s">
        <v>648</v>
      </c>
      <c r="B152" t="s">
        <v>649</v>
      </c>
      <c r="C152" s="1" t="str">
        <f t="shared" si="32"/>
        <v>21:1087</v>
      </c>
      <c r="D152" s="1" t="str">
        <f>HYPERLINK("http://geochem.nrcan.gc.ca/cdogs/content/svy/svy_e.htm", "")</f>
        <v/>
      </c>
      <c r="G152" s="1" t="str">
        <f>HYPERLINK("http://geochem.nrcan.gc.ca/cdogs/content/cr_/cr_00141_e.htm", "141")</f>
        <v>141</v>
      </c>
      <c r="J152" t="s">
        <v>193</v>
      </c>
      <c r="K152" t="s">
        <v>194</v>
      </c>
      <c r="L152" t="s">
        <v>650</v>
      </c>
      <c r="M152" t="s">
        <v>64</v>
      </c>
      <c r="N152" t="s">
        <v>185</v>
      </c>
      <c r="O152" t="s">
        <v>24</v>
      </c>
      <c r="P152" t="s">
        <v>24</v>
      </c>
      <c r="Q152" t="s">
        <v>24</v>
      </c>
    </row>
    <row r="153" spans="1:17" x14ac:dyDescent="0.3">
      <c r="A153" t="s">
        <v>651</v>
      </c>
      <c r="B153" t="s">
        <v>652</v>
      </c>
      <c r="C153" s="1" t="str">
        <f t="shared" si="32"/>
        <v>21:1087</v>
      </c>
      <c r="D153" s="1" t="str">
        <f>HYPERLINK("http://geochem.nrcan.gc.ca/cdogs/content/svy/svy210031_e.htm", "21:0031")</f>
        <v>21:0031</v>
      </c>
      <c r="E153" t="s">
        <v>168</v>
      </c>
      <c r="F153" t="s">
        <v>653</v>
      </c>
      <c r="H153">
        <v>49.227728800000001</v>
      </c>
      <c r="I153">
        <v>-96.324722499999993</v>
      </c>
      <c r="J153" s="1" t="str">
        <f>HYPERLINK("http://geochem.nrcan.gc.ca/cdogs/content/kwd/kwd020056_e.htm", "A-horizon soil")</f>
        <v>A-horizon soil</v>
      </c>
      <c r="K153" s="1" t="str">
        <f>HYPERLINK("http://geochem.nrcan.gc.ca/cdogs/content/kwd/kwd080058_e.htm", "Ball milling")</f>
        <v>Ball milling</v>
      </c>
      <c r="L153" t="s">
        <v>21</v>
      </c>
      <c r="M153" t="s">
        <v>22</v>
      </c>
      <c r="N153" t="s">
        <v>37</v>
      </c>
      <c r="O153" t="s">
        <v>24</v>
      </c>
      <c r="P153" t="s">
        <v>33</v>
      </c>
      <c r="Q153" t="s">
        <v>24</v>
      </c>
    </row>
    <row r="154" spans="1:17" x14ac:dyDescent="0.3">
      <c r="A154" t="s">
        <v>654</v>
      </c>
      <c r="B154" t="s">
        <v>655</v>
      </c>
      <c r="C154" s="1" t="str">
        <f t="shared" si="32"/>
        <v>21:1087</v>
      </c>
      <c r="D154" s="1" t="str">
        <f>HYPERLINK("http://geochem.nrcan.gc.ca/cdogs/content/svy/svy210031_e.htm", "21:0031")</f>
        <v>21:0031</v>
      </c>
      <c r="E154" t="s">
        <v>173</v>
      </c>
      <c r="F154" t="s">
        <v>656</v>
      </c>
      <c r="H154">
        <v>49.295431100000002</v>
      </c>
      <c r="I154">
        <v>-96.537020200000001</v>
      </c>
      <c r="J154" s="1" t="str">
        <f>HYPERLINK("http://geochem.nrcan.gc.ca/cdogs/content/kwd/kwd020056_e.htm", "A-horizon soil")</f>
        <v>A-horizon soil</v>
      </c>
      <c r="K154" s="1" t="str">
        <f>HYPERLINK("http://geochem.nrcan.gc.ca/cdogs/content/kwd/kwd080058_e.htm", "Ball milling")</f>
        <v>Ball milling</v>
      </c>
      <c r="L154" t="s">
        <v>657</v>
      </c>
      <c r="M154" t="s">
        <v>38</v>
      </c>
      <c r="N154" t="s">
        <v>161</v>
      </c>
      <c r="O154" t="s">
        <v>24</v>
      </c>
      <c r="P154" t="s">
        <v>33</v>
      </c>
      <c r="Q154" t="s">
        <v>24</v>
      </c>
    </row>
    <row r="155" spans="1:17" x14ac:dyDescent="0.3">
      <c r="A155" t="s">
        <v>658</v>
      </c>
      <c r="B155" t="s">
        <v>659</v>
      </c>
      <c r="C155" s="1" t="str">
        <f t="shared" si="32"/>
        <v>21:1087</v>
      </c>
      <c r="D155" s="1" t="str">
        <f>HYPERLINK("http://geochem.nrcan.gc.ca/cdogs/content/svy/svy210031_e.htm", "21:0031")</f>
        <v>21:0031</v>
      </c>
      <c r="E155" t="s">
        <v>177</v>
      </c>
      <c r="F155" t="s">
        <v>660</v>
      </c>
      <c r="H155">
        <v>49.355760600000004</v>
      </c>
      <c r="I155">
        <v>-97.058718900000002</v>
      </c>
      <c r="J155" s="1" t="str">
        <f>HYPERLINK("http://geochem.nrcan.gc.ca/cdogs/content/kwd/kwd020056_e.htm", "A-horizon soil")</f>
        <v>A-horizon soil</v>
      </c>
      <c r="K155" s="1" t="str">
        <f>HYPERLINK("http://geochem.nrcan.gc.ca/cdogs/content/kwd/kwd080058_e.htm", "Ball milling")</f>
        <v>Ball milling</v>
      </c>
      <c r="L155" t="s">
        <v>72</v>
      </c>
      <c r="M155" t="s">
        <v>59</v>
      </c>
      <c r="N155" t="s">
        <v>627</v>
      </c>
      <c r="O155" t="s">
        <v>24</v>
      </c>
      <c r="P155" t="s">
        <v>24</v>
      </c>
      <c r="Q155" t="s">
        <v>24</v>
      </c>
    </row>
    <row r="156" spans="1:17" x14ac:dyDescent="0.3">
      <c r="A156" t="s">
        <v>661</v>
      </c>
      <c r="B156" t="s">
        <v>662</v>
      </c>
      <c r="C156" s="1" t="str">
        <f t="shared" si="32"/>
        <v>21:1087</v>
      </c>
      <c r="D156" s="1" t="str">
        <f>HYPERLINK("http://geochem.nrcan.gc.ca/cdogs/content/svy/svy210031_e.htm", "21:0031")</f>
        <v>21:0031</v>
      </c>
      <c r="E156" t="s">
        <v>177</v>
      </c>
      <c r="F156" t="s">
        <v>663</v>
      </c>
      <c r="H156">
        <v>49.355760600000004</v>
      </c>
      <c r="I156">
        <v>-97.058718900000002</v>
      </c>
      <c r="J156" s="1" t="str">
        <f>HYPERLINK("http://geochem.nrcan.gc.ca/cdogs/content/kwd/kwd020056_e.htm", "A-horizon soil")</f>
        <v>A-horizon soil</v>
      </c>
      <c r="K156" s="1" t="str">
        <f>HYPERLINK("http://geochem.nrcan.gc.ca/cdogs/content/kwd/kwd080058_e.htm", "Ball milling")</f>
        <v>Ball milling</v>
      </c>
      <c r="L156" t="s">
        <v>63</v>
      </c>
      <c r="M156" t="s">
        <v>23</v>
      </c>
      <c r="N156" t="s">
        <v>180</v>
      </c>
      <c r="O156" t="s">
        <v>24</v>
      </c>
      <c r="P156" t="s">
        <v>24</v>
      </c>
      <c r="Q156" t="s">
        <v>24</v>
      </c>
    </row>
    <row r="157" spans="1:17" x14ac:dyDescent="0.3">
      <c r="A157" t="s">
        <v>664</v>
      </c>
      <c r="B157" t="s">
        <v>665</v>
      </c>
      <c r="C157" s="1" t="str">
        <f t="shared" si="32"/>
        <v>21:1087</v>
      </c>
      <c r="D157" s="1" t="str">
        <f>HYPERLINK("http://geochem.nrcan.gc.ca/cdogs/content/svy/svy210031_e.htm", "21:0031")</f>
        <v>21:0031</v>
      </c>
      <c r="E157" t="s">
        <v>188</v>
      </c>
      <c r="F157" t="s">
        <v>666</v>
      </c>
      <c r="H157">
        <v>49.353933400000003</v>
      </c>
      <c r="I157">
        <v>-97.5462828</v>
      </c>
      <c r="J157" s="1" t="str">
        <f>HYPERLINK("http://geochem.nrcan.gc.ca/cdogs/content/kwd/kwd020056_e.htm", "A-horizon soil")</f>
        <v>A-horizon soil</v>
      </c>
      <c r="K157" s="1" t="str">
        <f>HYPERLINK("http://geochem.nrcan.gc.ca/cdogs/content/kwd/kwd080058_e.htm", "Ball milling")</f>
        <v>Ball milling</v>
      </c>
      <c r="L157" t="s">
        <v>257</v>
      </c>
      <c r="M157" t="s">
        <v>23</v>
      </c>
      <c r="N157" t="s">
        <v>180</v>
      </c>
      <c r="O157" t="s">
        <v>24</v>
      </c>
      <c r="P157" t="s">
        <v>24</v>
      </c>
      <c r="Q157" t="s">
        <v>24</v>
      </c>
    </row>
    <row r="158" spans="1:17" x14ac:dyDescent="0.3">
      <c r="A158" t="s">
        <v>667</v>
      </c>
      <c r="B158" t="s">
        <v>668</v>
      </c>
      <c r="C158" s="1" t="str">
        <f t="shared" si="32"/>
        <v>21:1087</v>
      </c>
      <c r="D158" s="1" t="str">
        <f>HYPERLINK("http://geochem.nrcan.gc.ca/cdogs/content/svy/svy_e.htm", "")</f>
        <v/>
      </c>
      <c r="G158" s="1" t="str">
        <f>HYPERLINK("http://geochem.nrcan.gc.ca/cdogs/content/cr_/cr_00141_e.htm", "141")</f>
        <v>141</v>
      </c>
      <c r="J158" t="s">
        <v>193</v>
      </c>
      <c r="K158" t="s">
        <v>194</v>
      </c>
      <c r="L158" t="s">
        <v>54</v>
      </c>
      <c r="M158" t="s">
        <v>33</v>
      </c>
      <c r="N158" t="s">
        <v>59</v>
      </c>
      <c r="O158" t="s">
        <v>24</v>
      </c>
      <c r="P158" t="s">
        <v>22</v>
      </c>
      <c r="Q158" t="s">
        <v>24</v>
      </c>
    </row>
    <row r="159" spans="1:17" x14ac:dyDescent="0.3">
      <c r="A159" t="s">
        <v>669</v>
      </c>
      <c r="B159" t="s">
        <v>670</v>
      </c>
      <c r="C159" s="1" t="str">
        <f t="shared" si="32"/>
        <v>21:1087</v>
      </c>
      <c r="D159" s="1" t="str">
        <f t="shared" ref="D159:D167" si="36">HYPERLINK("http://geochem.nrcan.gc.ca/cdogs/content/svy/svy210031_e.htm", "21:0031")</f>
        <v>21:0031</v>
      </c>
      <c r="E159" t="s">
        <v>199</v>
      </c>
      <c r="F159" t="s">
        <v>671</v>
      </c>
      <c r="H159">
        <v>49.355521899999999</v>
      </c>
      <c r="I159">
        <v>-97.846447600000005</v>
      </c>
      <c r="J159" s="1" t="str">
        <f t="shared" ref="J159:J167" si="37">HYPERLINK("http://geochem.nrcan.gc.ca/cdogs/content/kwd/kwd020056_e.htm", "A-horizon soil")</f>
        <v>A-horizon soil</v>
      </c>
      <c r="K159" s="1" t="str">
        <f t="shared" ref="K159:K167" si="38">HYPERLINK("http://geochem.nrcan.gc.ca/cdogs/content/kwd/kwd080058_e.htm", "Ball milling")</f>
        <v>Ball milling</v>
      </c>
      <c r="L159" t="s">
        <v>161</v>
      </c>
      <c r="M159" t="s">
        <v>23</v>
      </c>
      <c r="N159" t="s">
        <v>64</v>
      </c>
      <c r="O159" t="s">
        <v>24</v>
      </c>
      <c r="P159" t="s">
        <v>22</v>
      </c>
      <c r="Q159" t="s">
        <v>24</v>
      </c>
    </row>
    <row r="160" spans="1:17" x14ac:dyDescent="0.3">
      <c r="A160" t="s">
        <v>672</v>
      </c>
      <c r="B160" t="s">
        <v>673</v>
      </c>
      <c r="C160" s="1" t="str">
        <f t="shared" si="32"/>
        <v>21:1087</v>
      </c>
      <c r="D160" s="1" t="str">
        <f t="shared" si="36"/>
        <v>21:0031</v>
      </c>
      <c r="E160" t="s">
        <v>204</v>
      </c>
      <c r="F160" t="s">
        <v>674</v>
      </c>
      <c r="H160">
        <v>49.400393600000001</v>
      </c>
      <c r="I160">
        <v>-98.670991200000003</v>
      </c>
      <c r="J160" s="1" t="str">
        <f t="shared" si="37"/>
        <v>A-horizon soil</v>
      </c>
      <c r="K160" s="1" t="str">
        <f t="shared" si="38"/>
        <v>Ball milling</v>
      </c>
      <c r="L160" t="s">
        <v>380</v>
      </c>
      <c r="M160" t="s">
        <v>38</v>
      </c>
      <c r="N160" t="s">
        <v>64</v>
      </c>
      <c r="O160" t="s">
        <v>24</v>
      </c>
      <c r="P160" t="s">
        <v>33</v>
      </c>
      <c r="Q160" t="s">
        <v>24</v>
      </c>
    </row>
    <row r="161" spans="1:17" x14ac:dyDescent="0.3">
      <c r="A161" t="s">
        <v>675</v>
      </c>
      <c r="B161" t="s">
        <v>676</v>
      </c>
      <c r="C161" s="1" t="str">
        <f t="shared" si="32"/>
        <v>21:1087</v>
      </c>
      <c r="D161" s="1" t="str">
        <f t="shared" si="36"/>
        <v>21:0031</v>
      </c>
      <c r="E161" t="s">
        <v>209</v>
      </c>
      <c r="F161" t="s">
        <v>677</v>
      </c>
      <c r="H161">
        <v>49.400597699999999</v>
      </c>
      <c r="I161">
        <v>-98.752307700000003</v>
      </c>
      <c r="J161" s="1" t="str">
        <f t="shared" si="37"/>
        <v>A-horizon soil</v>
      </c>
      <c r="K161" s="1" t="str">
        <f t="shared" si="38"/>
        <v>Ball milling</v>
      </c>
      <c r="L161" t="s">
        <v>335</v>
      </c>
      <c r="M161" t="s">
        <v>38</v>
      </c>
      <c r="N161" t="s">
        <v>185</v>
      </c>
      <c r="O161" t="s">
        <v>24</v>
      </c>
      <c r="P161" t="s">
        <v>33</v>
      </c>
      <c r="Q161" t="s">
        <v>24</v>
      </c>
    </row>
    <row r="162" spans="1:17" x14ac:dyDescent="0.3">
      <c r="A162" t="s">
        <v>678</v>
      </c>
      <c r="B162" t="s">
        <v>679</v>
      </c>
      <c r="C162" s="1" t="str">
        <f t="shared" si="32"/>
        <v>21:1087</v>
      </c>
      <c r="D162" s="1" t="str">
        <f t="shared" si="36"/>
        <v>21:0031</v>
      </c>
      <c r="E162" t="s">
        <v>214</v>
      </c>
      <c r="F162" t="s">
        <v>680</v>
      </c>
      <c r="H162">
        <v>49.3979906</v>
      </c>
      <c r="I162">
        <v>-99.816300200000001</v>
      </c>
      <c r="J162" s="1" t="str">
        <f t="shared" si="37"/>
        <v>A-horizon soil</v>
      </c>
      <c r="K162" s="1" t="str">
        <f t="shared" si="38"/>
        <v>Ball milling</v>
      </c>
      <c r="L162" t="s">
        <v>681</v>
      </c>
      <c r="M162" t="s">
        <v>38</v>
      </c>
      <c r="N162" t="s">
        <v>23</v>
      </c>
      <c r="O162" t="s">
        <v>24</v>
      </c>
      <c r="P162" t="s">
        <v>33</v>
      </c>
      <c r="Q162" t="s">
        <v>24</v>
      </c>
    </row>
    <row r="163" spans="1:17" x14ac:dyDescent="0.3">
      <c r="A163" t="s">
        <v>682</v>
      </c>
      <c r="B163" t="s">
        <v>683</v>
      </c>
      <c r="C163" s="1" t="str">
        <f t="shared" si="32"/>
        <v>21:1087</v>
      </c>
      <c r="D163" s="1" t="str">
        <f t="shared" si="36"/>
        <v>21:0031</v>
      </c>
      <c r="E163" t="s">
        <v>218</v>
      </c>
      <c r="F163" t="s">
        <v>684</v>
      </c>
      <c r="H163">
        <v>49.401309500000004</v>
      </c>
      <c r="I163">
        <v>-99.854948399999998</v>
      </c>
      <c r="J163" s="1" t="str">
        <f t="shared" si="37"/>
        <v>A-horizon soil</v>
      </c>
      <c r="K163" s="1" t="str">
        <f t="shared" si="38"/>
        <v>Ball milling</v>
      </c>
      <c r="L163" t="s">
        <v>516</v>
      </c>
      <c r="M163" t="s">
        <v>38</v>
      </c>
      <c r="N163" t="s">
        <v>59</v>
      </c>
      <c r="O163" t="s">
        <v>24</v>
      </c>
      <c r="P163" t="s">
        <v>33</v>
      </c>
      <c r="Q163" t="s">
        <v>24</v>
      </c>
    </row>
    <row r="164" spans="1:17" x14ac:dyDescent="0.3">
      <c r="A164" t="s">
        <v>685</v>
      </c>
      <c r="B164" t="s">
        <v>686</v>
      </c>
      <c r="C164" s="1" t="str">
        <f t="shared" si="32"/>
        <v>21:1087</v>
      </c>
      <c r="D164" s="1" t="str">
        <f t="shared" si="36"/>
        <v>21:0031</v>
      </c>
      <c r="E164" t="s">
        <v>222</v>
      </c>
      <c r="F164" t="s">
        <v>687</v>
      </c>
      <c r="H164">
        <v>49.443905200000003</v>
      </c>
      <c r="I164">
        <v>-100.13160139999999</v>
      </c>
      <c r="J164" s="1" t="str">
        <f t="shared" si="37"/>
        <v>A-horizon soil</v>
      </c>
      <c r="K164" s="1" t="str">
        <f t="shared" si="38"/>
        <v>Ball milling</v>
      </c>
      <c r="L164" t="s">
        <v>335</v>
      </c>
      <c r="M164" t="s">
        <v>38</v>
      </c>
      <c r="N164" t="s">
        <v>23</v>
      </c>
      <c r="O164" t="s">
        <v>24</v>
      </c>
      <c r="P164" t="s">
        <v>33</v>
      </c>
      <c r="Q164" t="s">
        <v>24</v>
      </c>
    </row>
    <row r="165" spans="1:17" x14ac:dyDescent="0.3">
      <c r="A165" t="s">
        <v>688</v>
      </c>
      <c r="B165" t="s">
        <v>689</v>
      </c>
      <c r="C165" s="1" t="str">
        <f t="shared" si="32"/>
        <v>21:1087</v>
      </c>
      <c r="D165" s="1" t="str">
        <f t="shared" si="36"/>
        <v>21:0031</v>
      </c>
      <c r="E165" t="s">
        <v>222</v>
      </c>
      <c r="F165" t="s">
        <v>690</v>
      </c>
      <c r="H165">
        <v>49.443905200000003</v>
      </c>
      <c r="I165">
        <v>-100.13160139999999</v>
      </c>
      <c r="J165" s="1" t="str">
        <f t="shared" si="37"/>
        <v>A-horizon soil</v>
      </c>
      <c r="K165" s="1" t="str">
        <f t="shared" si="38"/>
        <v>Ball milling</v>
      </c>
      <c r="L165" t="s">
        <v>240</v>
      </c>
      <c r="M165" t="s">
        <v>38</v>
      </c>
      <c r="N165" t="s">
        <v>59</v>
      </c>
      <c r="O165" t="s">
        <v>24</v>
      </c>
      <c r="P165" t="s">
        <v>33</v>
      </c>
      <c r="Q165" t="s">
        <v>24</v>
      </c>
    </row>
    <row r="166" spans="1:17" x14ac:dyDescent="0.3">
      <c r="A166" t="s">
        <v>691</v>
      </c>
      <c r="B166" t="s">
        <v>692</v>
      </c>
      <c r="C166" s="1" t="str">
        <f t="shared" si="32"/>
        <v>21:1087</v>
      </c>
      <c r="D166" s="1" t="str">
        <f t="shared" si="36"/>
        <v>21:0031</v>
      </c>
      <c r="E166" t="s">
        <v>231</v>
      </c>
      <c r="F166" t="s">
        <v>693</v>
      </c>
      <c r="H166">
        <v>49.446101200000001</v>
      </c>
      <c r="I166">
        <v>-100.42136600000001</v>
      </c>
      <c r="J166" s="1" t="str">
        <f t="shared" si="37"/>
        <v>A-horizon soil</v>
      </c>
      <c r="K166" s="1" t="str">
        <f t="shared" si="38"/>
        <v>Ball milling</v>
      </c>
      <c r="L166" t="s">
        <v>694</v>
      </c>
      <c r="M166" t="s">
        <v>22</v>
      </c>
      <c r="N166" t="s">
        <v>23</v>
      </c>
      <c r="O166" t="s">
        <v>24</v>
      </c>
      <c r="P166" t="s">
        <v>22</v>
      </c>
      <c r="Q166" t="s">
        <v>24</v>
      </c>
    </row>
    <row r="167" spans="1:17" x14ac:dyDescent="0.3">
      <c r="A167" t="s">
        <v>695</v>
      </c>
      <c r="B167" t="s">
        <v>696</v>
      </c>
      <c r="C167" s="1" t="str">
        <f t="shared" si="32"/>
        <v>21:1087</v>
      </c>
      <c r="D167" s="1" t="str">
        <f t="shared" si="36"/>
        <v>21:0031</v>
      </c>
      <c r="E167" t="s">
        <v>235</v>
      </c>
      <c r="F167" t="s">
        <v>697</v>
      </c>
      <c r="H167">
        <v>49.579969800000001</v>
      </c>
      <c r="I167">
        <v>-101.27605509999999</v>
      </c>
      <c r="J167" s="1" t="str">
        <f t="shared" si="37"/>
        <v>A-horizon soil</v>
      </c>
      <c r="K167" s="1" t="str">
        <f t="shared" si="38"/>
        <v>Ball milling</v>
      </c>
      <c r="L167" t="s">
        <v>245</v>
      </c>
      <c r="M167" t="s">
        <v>38</v>
      </c>
      <c r="N167" t="s">
        <v>59</v>
      </c>
      <c r="O167" t="s">
        <v>24</v>
      </c>
      <c r="P167" t="s">
        <v>33</v>
      </c>
      <c r="Q167" t="s">
        <v>24</v>
      </c>
    </row>
    <row r="168" spans="1:17" x14ac:dyDescent="0.3">
      <c r="A168" t="s">
        <v>698</v>
      </c>
      <c r="B168" t="s">
        <v>699</v>
      </c>
      <c r="C168" s="1" t="str">
        <f t="shared" si="32"/>
        <v>21:1087</v>
      </c>
      <c r="D168" s="1" t="str">
        <f>HYPERLINK("http://geochem.nrcan.gc.ca/cdogs/content/svy/svy_e.htm", "")</f>
        <v/>
      </c>
      <c r="G168" s="1" t="str">
        <f>HYPERLINK("http://geochem.nrcan.gc.ca/cdogs/content/cr_/cr_00141_e.htm", "141")</f>
        <v>141</v>
      </c>
      <c r="J168" t="s">
        <v>193</v>
      </c>
      <c r="K168" t="s">
        <v>194</v>
      </c>
      <c r="L168" t="s">
        <v>102</v>
      </c>
      <c r="M168" t="s">
        <v>22</v>
      </c>
      <c r="N168" t="s">
        <v>38</v>
      </c>
      <c r="O168" t="s">
        <v>24</v>
      </c>
      <c r="P168" t="s">
        <v>22</v>
      </c>
      <c r="Q168" t="s">
        <v>24</v>
      </c>
    </row>
    <row r="169" spans="1:17" x14ac:dyDescent="0.3">
      <c r="A169" t="s">
        <v>700</v>
      </c>
      <c r="B169" t="s">
        <v>701</v>
      </c>
      <c r="C169" s="1" t="str">
        <f t="shared" si="32"/>
        <v>21:1087</v>
      </c>
      <c r="D169" s="1" t="str">
        <f t="shared" ref="D169:D174" si="39">HYPERLINK("http://geochem.nrcan.gc.ca/cdogs/content/svy/svy210031_e.htm", "21:0031")</f>
        <v>21:0031</v>
      </c>
      <c r="E169" t="s">
        <v>243</v>
      </c>
      <c r="F169" t="s">
        <v>702</v>
      </c>
      <c r="H169">
        <v>49.575532600000003</v>
      </c>
      <c r="I169">
        <v>-101.7309801</v>
      </c>
      <c r="J169" s="1" t="str">
        <f t="shared" ref="J169:J174" si="40">HYPERLINK("http://geochem.nrcan.gc.ca/cdogs/content/kwd/kwd020056_e.htm", "A-horizon soil")</f>
        <v>A-horizon soil</v>
      </c>
      <c r="K169" s="1" t="str">
        <f t="shared" ref="K169:K174" si="41">HYPERLINK("http://geochem.nrcan.gc.ca/cdogs/content/kwd/kwd080058_e.htm", "Ball milling")</f>
        <v>Ball milling</v>
      </c>
      <c r="L169" t="s">
        <v>516</v>
      </c>
      <c r="M169" t="s">
        <v>38</v>
      </c>
      <c r="N169" t="s">
        <v>38</v>
      </c>
      <c r="O169" t="s">
        <v>24</v>
      </c>
      <c r="P169" t="s">
        <v>22</v>
      </c>
      <c r="Q169" t="s">
        <v>24</v>
      </c>
    </row>
    <row r="170" spans="1:17" x14ac:dyDescent="0.3">
      <c r="A170" t="s">
        <v>703</v>
      </c>
      <c r="B170" t="s">
        <v>704</v>
      </c>
      <c r="C170" s="1" t="str">
        <f t="shared" si="32"/>
        <v>21:1087</v>
      </c>
      <c r="D170" s="1" t="str">
        <f t="shared" si="39"/>
        <v>21:0031</v>
      </c>
      <c r="E170" t="s">
        <v>248</v>
      </c>
      <c r="F170" t="s">
        <v>705</v>
      </c>
      <c r="H170">
        <v>49.586007700000003</v>
      </c>
      <c r="I170">
        <v>-101.8561</v>
      </c>
      <c r="J170" s="1" t="str">
        <f t="shared" si="40"/>
        <v>A-horizon soil</v>
      </c>
      <c r="K170" s="1" t="str">
        <f t="shared" si="41"/>
        <v>Ball milling</v>
      </c>
      <c r="L170" t="s">
        <v>706</v>
      </c>
      <c r="M170" t="s">
        <v>33</v>
      </c>
      <c r="N170" t="s">
        <v>23</v>
      </c>
      <c r="O170" t="s">
        <v>24</v>
      </c>
      <c r="P170" t="s">
        <v>38</v>
      </c>
      <c r="Q170" t="s">
        <v>24</v>
      </c>
    </row>
    <row r="171" spans="1:17" x14ac:dyDescent="0.3">
      <c r="A171" t="s">
        <v>707</v>
      </c>
      <c r="B171" t="s">
        <v>708</v>
      </c>
      <c r="C171" s="1" t="str">
        <f t="shared" si="32"/>
        <v>21:1087</v>
      </c>
      <c r="D171" s="1" t="str">
        <f t="shared" si="39"/>
        <v>21:0031</v>
      </c>
      <c r="E171" t="s">
        <v>248</v>
      </c>
      <c r="F171" t="s">
        <v>709</v>
      </c>
      <c r="H171">
        <v>49.586007700000003</v>
      </c>
      <c r="I171">
        <v>-101.8561</v>
      </c>
      <c r="J171" s="1" t="str">
        <f t="shared" si="40"/>
        <v>A-horizon soil</v>
      </c>
      <c r="K171" s="1" t="str">
        <f t="shared" si="41"/>
        <v>Ball milling</v>
      </c>
      <c r="L171" t="s">
        <v>93</v>
      </c>
      <c r="M171" t="s">
        <v>33</v>
      </c>
      <c r="N171" t="s">
        <v>23</v>
      </c>
      <c r="O171" t="s">
        <v>24</v>
      </c>
      <c r="P171" t="s">
        <v>23</v>
      </c>
      <c r="Q171" t="s">
        <v>24</v>
      </c>
    </row>
    <row r="172" spans="1:17" x14ac:dyDescent="0.3">
      <c r="A172" t="s">
        <v>710</v>
      </c>
      <c r="B172" t="s">
        <v>711</v>
      </c>
      <c r="C172" s="1" t="str">
        <f t="shared" si="32"/>
        <v>21:1087</v>
      </c>
      <c r="D172" s="1" t="str">
        <f t="shared" si="39"/>
        <v>21:0031</v>
      </c>
      <c r="E172" t="s">
        <v>255</v>
      </c>
      <c r="F172" t="s">
        <v>712</v>
      </c>
      <c r="H172">
        <v>49.6437764</v>
      </c>
      <c r="I172">
        <v>-102.4614771</v>
      </c>
      <c r="J172" s="1" t="str">
        <f t="shared" si="40"/>
        <v>A-horizon soil</v>
      </c>
      <c r="K172" s="1" t="str">
        <f t="shared" si="41"/>
        <v>Ball milling</v>
      </c>
      <c r="L172" t="s">
        <v>322</v>
      </c>
      <c r="M172" t="s">
        <v>38</v>
      </c>
      <c r="N172" t="s">
        <v>38</v>
      </c>
      <c r="O172" t="s">
        <v>24</v>
      </c>
      <c r="P172" t="s">
        <v>38</v>
      </c>
      <c r="Q172" t="s">
        <v>22</v>
      </c>
    </row>
    <row r="173" spans="1:17" x14ac:dyDescent="0.3">
      <c r="A173" t="s">
        <v>713</v>
      </c>
      <c r="B173" t="s">
        <v>714</v>
      </c>
      <c r="C173" s="1" t="str">
        <f t="shared" si="32"/>
        <v>21:1087</v>
      </c>
      <c r="D173" s="1" t="str">
        <f t="shared" si="39"/>
        <v>21:0031</v>
      </c>
      <c r="E173" t="s">
        <v>260</v>
      </c>
      <c r="F173" t="s">
        <v>715</v>
      </c>
      <c r="H173">
        <v>49.666951699999998</v>
      </c>
      <c r="I173">
        <v>-102.9495173</v>
      </c>
      <c r="J173" s="1" t="str">
        <f t="shared" si="40"/>
        <v>A-horizon soil</v>
      </c>
      <c r="K173" s="1" t="str">
        <f t="shared" si="41"/>
        <v>Ball milling</v>
      </c>
      <c r="L173" t="s">
        <v>295</v>
      </c>
      <c r="M173" t="s">
        <v>33</v>
      </c>
      <c r="N173" t="s">
        <v>38</v>
      </c>
      <c r="O173" t="s">
        <v>24</v>
      </c>
      <c r="P173" t="s">
        <v>33</v>
      </c>
      <c r="Q173" t="s">
        <v>24</v>
      </c>
    </row>
    <row r="174" spans="1:17" x14ac:dyDescent="0.3">
      <c r="A174" t="s">
        <v>716</v>
      </c>
      <c r="B174" t="s">
        <v>717</v>
      </c>
      <c r="C174" s="1" t="str">
        <f t="shared" si="32"/>
        <v>21:1087</v>
      </c>
      <c r="D174" s="1" t="str">
        <f t="shared" si="39"/>
        <v>21:0031</v>
      </c>
      <c r="E174" t="s">
        <v>264</v>
      </c>
      <c r="F174" t="s">
        <v>718</v>
      </c>
      <c r="H174">
        <v>49.666234799999998</v>
      </c>
      <c r="I174">
        <v>-103.0645808</v>
      </c>
      <c r="J174" s="1" t="str">
        <f t="shared" si="40"/>
        <v>A-horizon soil</v>
      </c>
      <c r="K174" s="1" t="str">
        <f t="shared" si="41"/>
        <v>Ball milling</v>
      </c>
      <c r="L174" t="s">
        <v>317</v>
      </c>
      <c r="M174" t="s">
        <v>33</v>
      </c>
      <c r="N174" t="s">
        <v>38</v>
      </c>
      <c r="O174" t="s">
        <v>24</v>
      </c>
      <c r="P174" t="s">
        <v>33</v>
      </c>
      <c r="Q174" t="s">
        <v>24</v>
      </c>
    </row>
    <row r="175" spans="1:17" x14ac:dyDescent="0.3">
      <c r="A175" t="s">
        <v>719</v>
      </c>
      <c r="B175" t="s">
        <v>720</v>
      </c>
      <c r="C175" s="1" t="str">
        <f t="shared" si="32"/>
        <v>21:1087</v>
      </c>
      <c r="D175" s="1" t="str">
        <f>HYPERLINK("http://geochem.nrcan.gc.ca/cdogs/content/svy/svy_e.htm", "")</f>
        <v/>
      </c>
      <c r="G175" s="1" t="str">
        <f>HYPERLINK("http://geochem.nrcan.gc.ca/cdogs/content/cr_/cr_00141_e.htm", "141")</f>
        <v>141</v>
      </c>
      <c r="J175" t="s">
        <v>193</v>
      </c>
      <c r="K175" t="s">
        <v>194</v>
      </c>
      <c r="L175" t="s">
        <v>526</v>
      </c>
      <c r="M175" t="s">
        <v>22</v>
      </c>
      <c r="N175" t="s">
        <v>38</v>
      </c>
      <c r="O175" t="s">
        <v>24</v>
      </c>
      <c r="P175" t="s">
        <v>33</v>
      </c>
      <c r="Q175" t="s">
        <v>24</v>
      </c>
    </row>
    <row r="176" spans="1:17" x14ac:dyDescent="0.3">
      <c r="A176" t="s">
        <v>721</v>
      </c>
      <c r="B176" t="s">
        <v>722</v>
      </c>
      <c r="C176" s="1" t="str">
        <f t="shared" si="32"/>
        <v>21:1087</v>
      </c>
      <c r="D176" s="1" t="str">
        <f t="shared" ref="D176:D191" si="42">HYPERLINK("http://geochem.nrcan.gc.ca/cdogs/content/svy/svy210031_e.htm", "21:0031")</f>
        <v>21:0031</v>
      </c>
      <c r="E176" t="s">
        <v>272</v>
      </c>
      <c r="F176" t="s">
        <v>723</v>
      </c>
      <c r="H176">
        <v>49.672655499999998</v>
      </c>
      <c r="I176">
        <v>-103.7213282</v>
      </c>
      <c r="J176" s="1" t="str">
        <f t="shared" ref="J176:J191" si="43">HYPERLINK("http://geochem.nrcan.gc.ca/cdogs/content/kwd/kwd020056_e.htm", "A-horizon soil")</f>
        <v>A-horizon soil</v>
      </c>
      <c r="K176" s="1" t="str">
        <f t="shared" ref="K176:K191" si="44">HYPERLINK("http://geochem.nrcan.gc.ca/cdogs/content/kwd/kwd080058_e.htm", "Ball milling")</f>
        <v>Ball milling</v>
      </c>
      <c r="L176" t="s">
        <v>317</v>
      </c>
      <c r="M176" t="s">
        <v>33</v>
      </c>
      <c r="N176" t="s">
        <v>59</v>
      </c>
      <c r="O176" t="s">
        <v>24</v>
      </c>
      <c r="P176" t="s">
        <v>33</v>
      </c>
      <c r="Q176" t="s">
        <v>24</v>
      </c>
    </row>
    <row r="177" spans="1:17" x14ac:dyDescent="0.3">
      <c r="A177" t="s">
        <v>724</v>
      </c>
      <c r="B177" t="s">
        <v>725</v>
      </c>
      <c r="C177" s="1" t="str">
        <f t="shared" si="32"/>
        <v>21:1087</v>
      </c>
      <c r="D177" s="1" t="str">
        <f t="shared" si="42"/>
        <v>21:0031</v>
      </c>
      <c r="E177" t="s">
        <v>272</v>
      </c>
      <c r="F177" t="s">
        <v>726</v>
      </c>
      <c r="H177">
        <v>49.672655499999998</v>
      </c>
      <c r="I177">
        <v>-103.7213282</v>
      </c>
      <c r="J177" s="1" t="str">
        <f t="shared" si="43"/>
        <v>A-horizon soil</v>
      </c>
      <c r="K177" s="1" t="str">
        <f t="shared" si="44"/>
        <v>Ball milling</v>
      </c>
      <c r="L177" t="s">
        <v>152</v>
      </c>
      <c r="M177" t="s">
        <v>33</v>
      </c>
      <c r="N177" t="s">
        <v>23</v>
      </c>
      <c r="O177" t="s">
        <v>24</v>
      </c>
      <c r="P177" t="s">
        <v>33</v>
      </c>
      <c r="Q177" t="s">
        <v>24</v>
      </c>
    </row>
    <row r="178" spans="1:17" x14ac:dyDescent="0.3">
      <c r="A178" t="s">
        <v>727</v>
      </c>
      <c r="B178" t="s">
        <v>728</v>
      </c>
      <c r="C178" s="1" t="str">
        <f t="shared" si="32"/>
        <v>21:1087</v>
      </c>
      <c r="D178" s="1" t="str">
        <f t="shared" si="42"/>
        <v>21:0031</v>
      </c>
      <c r="E178" t="s">
        <v>279</v>
      </c>
      <c r="F178" t="s">
        <v>729</v>
      </c>
      <c r="H178">
        <v>49.6683971</v>
      </c>
      <c r="I178">
        <v>-104.02217419999999</v>
      </c>
      <c r="J178" s="1" t="str">
        <f t="shared" si="43"/>
        <v>A-horizon soil</v>
      </c>
      <c r="K178" s="1" t="str">
        <f t="shared" si="44"/>
        <v>Ball milling</v>
      </c>
      <c r="L178" t="s">
        <v>281</v>
      </c>
      <c r="M178" t="s">
        <v>33</v>
      </c>
      <c r="N178" t="s">
        <v>33</v>
      </c>
      <c r="O178" t="s">
        <v>24</v>
      </c>
      <c r="P178" t="s">
        <v>33</v>
      </c>
      <c r="Q178" t="s">
        <v>24</v>
      </c>
    </row>
    <row r="179" spans="1:17" x14ac:dyDescent="0.3">
      <c r="A179" t="s">
        <v>730</v>
      </c>
      <c r="B179" t="s">
        <v>731</v>
      </c>
      <c r="C179" s="1" t="str">
        <f t="shared" si="32"/>
        <v>21:1087</v>
      </c>
      <c r="D179" s="1" t="str">
        <f t="shared" si="42"/>
        <v>21:0031</v>
      </c>
      <c r="E179" t="s">
        <v>284</v>
      </c>
      <c r="F179" t="s">
        <v>732</v>
      </c>
      <c r="H179">
        <v>49.641111199999997</v>
      </c>
      <c r="I179">
        <v>-104.5587269</v>
      </c>
      <c r="J179" s="1" t="str">
        <f t="shared" si="43"/>
        <v>A-horizon soil</v>
      </c>
      <c r="K179" s="1" t="str">
        <f t="shared" si="44"/>
        <v>Ball milling</v>
      </c>
      <c r="L179" t="s">
        <v>706</v>
      </c>
      <c r="M179" t="s">
        <v>33</v>
      </c>
      <c r="N179" t="s">
        <v>23</v>
      </c>
      <c r="O179" t="s">
        <v>24</v>
      </c>
      <c r="P179" t="s">
        <v>38</v>
      </c>
      <c r="Q179" t="s">
        <v>24</v>
      </c>
    </row>
    <row r="180" spans="1:17" x14ac:dyDescent="0.3">
      <c r="A180" t="s">
        <v>733</v>
      </c>
      <c r="B180" t="s">
        <v>734</v>
      </c>
      <c r="C180" s="1" t="str">
        <f t="shared" si="32"/>
        <v>21:1087</v>
      </c>
      <c r="D180" s="1" t="str">
        <f t="shared" si="42"/>
        <v>21:0031</v>
      </c>
      <c r="E180" t="s">
        <v>288</v>
      </c>
      <c r="F180" t="s">
        <v>735</v>
      </c>
      <c r="H180">
        <v>49.608490000000003</v>
      </c>
      <c r="I180">
        <v>-104.7943171</v>
      </c>
      <c r="J180" s="1" t="str">
        <f t="shared" si="43"/>
        <v>A-horizon soil</v>
      </c>
      <c r="K180" s="1" t="str">
        <f t="shared" si="44"/>
        <v>Ball milling</v>
      </c>
      <c r="L180" t="s">
        <v>317</v>
      </c>
      <c r="M180" t="s">
        <v>33</v>
      </c>
      <c r="N180" t="s">
        <v>38</v>
      </c>
      <c r="O180" t="s">
        <v>24</v>
      </c>
      <c r="P180" t="s">
        <v>38</v>
      </c>
      <c r="Q180" t="s">
        <v>24</v>
      </c>
    </row>
    <row r="181" spans="1:17" x14ac:dyDescent="0.3">
      <c r="A181" t="s">
        <v>736</v>
      </c>
      <c r="B181" t="s">
        <v>737</v>
      </c>
      <c r="C181" s="1" t="str">
        <f t="shared" si="32"/>
        <v>21:1087</v>
      </c>
      <c r="D181" s="1" t="str">
        <f t="shared" si="42"/>
        <v>21:0031</v>
      </c>
      <c r="E181" t="s">
        <v>293</v>
      </c>
      <c r="F181" t="s">
        <v>738</v>
      </c>
      <c r="H181">
        <v>49.544531300000003</v>
      </c>
      <c r="I181">
        <v>-105.25350539999999</v>
      </c>
      <c r="J181" s="1" t="str">
        <f t="shared" si="43"/>
        <v>A-horizon soil</v>
      </c>
      <c r="K181" s="1" t="str">
        <f t="shared" si="44"/>
        <v>Ball milling</v>
      </c>
      <c r="L181" t="s">
        <v>93</v>
      </c>
      <c r="M181" t="s">
        <v>33</v>
      </c>
      <c r="N181" t="s">
        <v>38</v>
      </c>
      <c r="O181" t="s">
        <v>24</v>
      </c>
      <c r="P181" t="s">
        <v>22</v>
      </c>
      <c r="Q181" t="s">
        <v>24</v>
      </c>
    </row>
    <row r="182" spans="1:17" x14ac:dyDescent="0.3">
      <c r="A182" t="s">
        <v>739</v>
      </c>
      <c r="B182" t="s">
        <v>740</v>
      </c>
      <c r="C182" s="1" t="str">
        <f t="shared" si="32"/>
        <v>21:1087</v>
      </c>
      <c r="D182" s="1" t="str">
        <f t="shared" si="42"/>
        <v>21:0031</v>
      </c>
      <c r="E182" t="s">
        <v>293</v>
      </c>
      <c r="F182" t="s">
        <v>741</v>
      </c>
      <c r="H182">
        <v>49.544531300000003</v>
      </c>
      <c r="I182">
        <v>-105.25350539999999</v>
      </c>
      <c r="J182" s="1" t="str">
        <f t="shared" si="43"/>
        <v>A-horizon soil</v>
      </c>
      <c r="K182" s="1" t="str">
        <f t="shared" si="44"/>
        <v>Ball milling</v>
      </c>
      <c r="L182" t="s">
        <v>706</v>
      </c>
      <c r="M182" t="s">
        <v>33</v>
      </c>
      <c r="N182" t="s">
        <v>33</v>
      </c>
      <c r="O182" t="s">
        <v>24</v>
      </c>
      <c r="P182" t="s">
        <v>22</v>
      </c>
      <c r="Q182" t="s">
        <v>24</v>
      </c>
    </row>
    <row r="183" spans="1:17" x14ac:dyDescent="0.3">
      <c r="A183" t="s">
        <v>742</v>
      </c>
      <c r="B183" t="s">
        <v>743</v>
      </c>
      <c r="C183" s="1" t="str">
        <f t="shared" si="32"/>
        <v>21:1087</v>
      </c>
      <c r="D183" s="1" t="str">
        <f t="shared" si="42"/>
        <v>21:0031</v>
      </c>
      <c r="E183" t="s">
        <v>301</v>
      </c>
      <c r="F183" t="s">
        <v>744</v>
      </c>
      <c r="H183">
        <v>49.5266831</v>
      </c>
      <c r="I183">
        <v>-105.4897077</v>
      </c>
      <c r="J183" s="1" t="str">
        <f t="shared" si="43"/>
        <v>A-horizon soil</v>
      </c>
      <c r="K183" s="1" t="str">
        <f t="shared" si="44"/>
        <v>Ball milling</v>
      </c>
      <c r="L183" t="s">
        <v>240</v>
      </c>
      <c r="M183" t="s">
        <v>38</v>
      </c>
      <c r="N183" t="s">
        <v>38</v>
      </c>
      <c r="O183" t="s">
        <v>24</v>
      </c>
      <c r="P183" t="s">
        <v>33</v>
      </c>
      <c r="Q183" t="s">
        <v>24</v>
      </c>
    </row>
    <row r="184" spans="1:17" x14ac:dyDescent="0.3">
      <c r="A184" t="s">
        <v>745</v>
      </c>
      <c r="B184" t="s">
        <v>746</v>
      </c>
      <c r="C184" s="1" t="str">
        <f t="shared" si="32"/>
        <v>21:1087</v>
      </c>
      <c r="D184" s="1" t="str">
        <f t="shared" si="42"/>
        <v>21:0031</v>
      </c>
      <c r="E184" t="s">
        <v>306</v>
      </c>
      <c r="F184" t="s">
        <v>747</v>
      </c>
      <c r="H184">
        <v>49.640569900000003</v>
      </c>
      <c r="I184">
        <v>-106.0739645</v>
      </c>
      <c r="J184" s="1" t="str">
        <f t="shared" si="43"/>
        <v>A-horizon soil</v>
      </c>
      <c r="K184" s="1" t="str">
        <f t="shared" si="44"/>
        <v>Ball milling</v>
      </c>
      <c r="L184" t="s">
        <v>308</v>
      </c>
      <c r="M184" t="s">
        <v>431</v>
      </c>
      <c r="N184" t="s">
        <v>23</v>
      </c>
      <c r="O184" t="s">
        <v>24</v>
      </c>
      <c r="P184" t="s">
        <v>23</v>
      </c>
      <c r="Q184" t="s">
        <v>24</v>
      </c>
    </row>
    <row r="185" spans="1:17" x14ac:dyDescent="0.3">
      <c r="A185" t="s">
        <v>748</v>
      </c>
      <c r="B185" t="s">
        <v>749</v>
      </c>
      <c r="C185" s="1" t="str">
        <f t="shared" si="32"/>
        <v>21:1087</v>
      </c>
      <c r="D185" s="1" t="str">
        <f t="shared" si="42"/>
        <v>21:0031</v>
      </c>
      <c r="E185" t="s">
        <v>311</v>
      </c>
      <c r="F185" t="s">
        <v>750</v>
      </c>
      <c r="H185">
        <v>49.6991321</v>
      </c>
      <c r="I185">
        <v>-106.67296399999999</v>
      </c>
      <c r="J185" s="1" t="str">
        <f t="shared" si="43"/>
        <v>A-horizon soil</v>
      </c>
      <c r="K185" s="1" t="str">
        <f t="shared" si="44"/>
        <v>Ball milling</v>
      </c>
      <c r="L185" t="s">
        <v>327</v>
      </c>
      <c r="M185" t="s">
        <v>33</v>
      </c>
      <c r="N185" t="s">
        <v>38</v>
      </c>
      <c r="O185" t="s">
        <v>24</v>
      </c>
      <c r="P185" t="s">
        <v>38</v>
      </c>
      <c r="Q185" t="s">
        <v>24</v>
      </c>
    </row>
    <row r="186" spans="1:17" x14ac:dyDescent="0.3">
      <c r="A186" t="s">
        <v>751</v>
      </c>
      <c r="B186" t="s">
        <v>752</v>
      </c>
      <c r="C186" s="1" t="str">
        <f t="shared" si="32"/>
        <v>21:1087</v>
      </c>
      <c r="D186" s="1" t="str">
        <f t="shared" si="42"/>
        <v>21:0031</v>
      </c>
      <c r="E186" t="s">
        <v>315</v>
      </c>
      <c r="F186" t="s">
        <v>753</v>
      </c>
      <c r="H186">
        <v>49.682812699999999</v>
      </c>
      <c r="I186">
        <v>-107.1202071</v>
      </c>
      <c r="J186" s="1" t="str">
        <f t="shared" si="43"/>
        <v>A-horizon soil</v>
      </c>
      <c r="K186" s="1" t="str">
        <f t="shared" si="44"/>
        <v>Ball milling</v>
      </c>
      <c r="L186" t="s">
        <v>152</v>
      </c>
      <c r="M186" t="s">
        <v>38</v>
      </c>
      <c r="N186" t="s">
        <v>23</v>
      </c>
      <c r="O186" t="s">
        <v>24</v>
      </c>
      <c r="P186" t="s">
        <v>33</v>
      </c>
      <c r="Q186" t="s">
        <v>24</v>
      </c>
    </row>
    <row r="187" spans="1:17" x14ac:dyDescent="0.3">
      <c r="A187" t="s">
        <v>754</v>
      </c>
      <c r="B187" t="s">
        <v>755</v>
      </c>
      <c r="C187" s="1" t="str">
        <f t="shared" si="32"/>
        <v>21:1087</v>
      </c>
      <c r="D187" s="1" t="str">
        <f t="shared" si="42"/>
        <v>21:0031</v>
      </c>
      <c r="E187" t="s">
        <v>320</v>
      </c>
      <c r="F187" t="s">
        <v>756</v>
      </c>
      <c r="H187">
        <v>49.727988000000003</v>
      </c>
      <c r="I187">
        <v>-107.7522177</v>
      </c>
      <c r="J187" s="1" t="str">
        <f t="shared" si="43"/>
        <v>A-horizon soil</v>
      </c>
      <c r="K187" s="1" t="str">
        <f t="shared" si="44"/>
        <v>Ball milling</v>
      </c>
      <c r="L187" t="s">
        <v>257</v>
      </c>
      <c r="M187" t="s">
        <v>38</v>
      </c>
      <c r="N187" t="s">
        <v>33</v>
      </c>
      <c r="O187" t="s">
        <v>24</v>
      </c>
      <c r="P187" t="s">
        <v>22</v>
      </c>
      <c r="Q187" t="s">
        <v>24</v>
      </c>
    </row>
    <row r="188" spans="1:17" x14ac:dyDescent="0.3">
      <c r="A188" t="s">
        <v>757</v>
      </c>
      <c r="B188" t="s">
        <v>758</v>
      </c>
      <c r="C188" s="1" t="str">
        <f t="shared" si="32"/>
        <v>21:1087</v>
      </c>
      <c r="D188" s="1" t="str">
        <f t="shared" si="42"/>
        <v>21:0031</v>
      </c>
      <c r="E188" t="s">
        <v>325</v>
      </c>
      <c r="F188" t="s">
        <v>759</v>
      </c>
      <c r="H188">
        <v>49.728199600000003</v>
      </c>
      <c r="I188">
        <v>-108.1464309</v>
      </c>
      <c r="J188" s="1" t="str">
        <f t="shared" si="43"/>
        <v>A-horizon soil</v>
      </c>
      <c r="K188" s="1" t="str">
        <f t="shared" si="44"/>
        <v>Ball milling</v>
      </c>
      <c r="L188" t="s">
        <v>516</v>
      </c>
      <c r="M188" t="s">
        <v>33</v>
      </c>
      <c r="N188" t="s">
        <v>33</v>
      </c>
      <c r="O188" t="s">
        <v>24</v>
      </c>
      <c r="P188" t="s">
        <v>33</v>
      </c>
      <c r="Q188" t="s">
        <v>24</v>
      </c>
    </row>
    <row r="189" spans="1:17" x14ac:dyDescent="0.3">
      <c r="A189" t="s">
        <v>760</v>
      </c>
      <c r="B189" t="s">
        <v>761</v>
      </c>
      <c r="C189" s="1" t="str">
        <f t="shared" si="32"/>
        <v>21:1087</v>
      </c>
      <c r="D189" s="1" t="str">
        <f t="shared" si="42"/>
        <v>21:0031</v>
      </c>
      <c r="E189" t="s">
        <v>330</v>
      </c>
      <c r="F189" t="s">
        <v>762</v>
      </c>
      <c r="H189">
        <v>49.727716100000002</v>
      </c>
      <c r="I189">
        <v>-108.3532419</v>
      </c>
      <c r="J189" s="1" t="str">
        <f t="shared" si="43"/>
        <v>A-horizon soil</v>
      </c>
      <c r="K189" s="1" t="str">
        <f t="shared" si="44"/>
        <v>Ball milling</v>
      </c>
      <c r="L189" t="s">
        <v>451</v>
      </c>
      <c r="M189" t="s">
        <v>38</v>
      </c>
      <c r="N189" t="s">
        <v>33</v>
      </c>
      <c r="O189" t="s">
        <v>24</v>
      </c>
      <c r="P189" t="s">
        <v>22</v>
      </c>
      <c r="Q189" t="s">
        <v>24</v>
      </c>
    </row>
    <row r="190" spans="1:17" x14ac:dyDescent="0.3">
      <c r="A190" t="s">
        <v>763</v>
      </c>
      <c r="B190" t="s">
        <v>764</v>
      </c>
      <c r="C190" s="1" t="str">
        <f t="shared" si="32"/>
        <v>21:1087</v>
      </c>
      <c r="D190" s="1" t="str">
        <f t="shared" si="42"/>
        <v>21:0031</v>
      </c>
      <c r="E190" t="s">
        <v>330</v>
      </c>
      <c r="F190" t="s">
        <v>765</v>
      </c>
      <c r="H190">
        <v>49.727716100000002</v>
      </c>
      <c r="I190">
        <v>-108.3532419</v>
      </c>
      <c r="J190" s="1" t="str">
        <f t="shared" si="43"/>
        <v>A-horizon soil</v>
      </c>
      <c r="K190" s="1" t="str">
        <f t="shared" si="44"/>
        <v>Ball milling</v>
      </c>
      <c r="L190" t="s">
        <v>63</v>
      </c>
      <c r="M190" t="s">
        <v>38</v>
      </c>
      <c r="N190" t="s">
        <v>33</v>
      </c>
      <c r="O190" t="s">
        <v>24</v>
      </c>
      <c r="P190" t="s">
        <v>33</v>
      </c>
      <c r="Q190" t="s">
        <v>24</v>
      </c>
    </row>
    <row r="191" spans="1:17" x14ac:dyDescent="0.3">
      <c r="A191" t="s">
        <v>766</v>
      </c>
      <c r="B191" t="s">
        <v>767</v>
      </c>
      <c r="C191" s="1" t="str">
        <f t="shared" si="32"/>
        <v>21:1087</v>
      </c>
      <c r="D191" s="1" t="str">
        <f t="shared" si="42"/>
        <v>21:0031</v>
      </c>
      <c r="E191" t="s">
        <v>338</v>
      </c>
      <c r="F191" t="s">
        <v>768</v>
      </c>
      <c r="H191">
        <v>49.729892200000002</v>
      </c>
      <c r="I191">
        <v>-108.7542006</v>
      </c>
      <c r="J191" s="1" t="str">
        <f t="shared" si="43"/>
        <v>A-horizon soil</v>
      </c>
      <c r="K191" s="1" t="str">
        <f t="shared" si="44"/>
        <v>Ball milling</v>
      </c>
      <c r="L191" t="s">
        <v>266</v>
      </c>
      <c r="M191" t="s">
        <v>33</v>
      </c>
      <c r="N191" t="s">
        <v>38</v>
      </c>
      <c r="O191" t="s">
        <v>24</v>
      </c>
      <c r="P191" t="s">
        <v>33</v>
      </c>
      <c r="Q191" t="s">
        <v>24</v>
      </c>
    </row>
    <row r="192" spans="1:17" x14ac:dyDescent="0.3">
      <c r="A192" t="s">
        <v>769</v>
      </c>
      <c r="B192" t="s">
        <v>770</v>
      </c>
      <c r="C192" s="1" t="str">
        <f t="shared" si="32"/>
        <v>21:1087</v>
      </c>
      <c r="D192" s="1" t="str">
        <f>HYPERLINK("http://geochem.nrcan.gc.ca/cdogs/content/svy/svy_e.htm", "")</f>
        <v/>
      </c>
      <c r="G192" s="1" t="str">
        <f>HYPERLINK("http://geochem.nrcan.gc.ca/cdogs/content/cr_/cr_00141_e.htm", "141")</f>
        <v>141</v>
      </c>
      <c r="J192" t="s">
        <v>193</v>
      </c>
      <c r="K192" t="s">
        <v>194</v>
      </c>
      <c r="L192" t="s">
        <v>54</v>
      </c>
      <c r="M192" t="s">
        <v>22</v>
      </c>
      <c r="N192" t="s">
        <v>38</v>
      </c>
      <c r="O192" t="s">
        <v>24</v>
      </c>
      <c r="P192" t="s">
        <v>33</v>
      </c>
      <c r="Q192" t="s">
        <v>24</v>
      </c>
    </row>
    <row r="193" spans="1:17" x14ac:dyDescent="0.3">
      <c r="A193" t="s">
        <v>771</v>
      </c>
      <c r="B193" t="s">
        <v>772</v>
      </c>
      <c r="C193" s="1" t="str">
        <f t="shared" si="32"/>
        <v>21:1087</v>
      </c>
      <c r="D193" s="1" t="str">
        <f t="shared" ref="D193:D198" si="45">HYPERLINK("http://geochem.nrcan.gc.ca/cdogs/content/svy/svy210031_e.htm", "21:0031")</f>
        <v>21:0031</v>
      </c>
      <c r="E193" t="s">
        <v>345</v>
      </c>
      <c r="F193" t="s">
        <v>773</v>
      </c>
      <c r="H193">
        <v>49.905852899999999</v>
      </c>
      <c r="I193">
        <v>-109.5134576</v>
      </c>
      <c r="J193" s="1" t="str">
        <f t="shared" ref="J193:J198" si="46">HYPERLINK("http://geochem.nrcan.gc.ca/cdogs/content/kwd/kwd020056_e.htm", "A-horizon soil")</f>
        <v>A-horizon soil</v>
      </c>
      <c r="K193" s="1" t="str">
        <f t="shared" ref="K193:K198" si="47">HYPERLINK("http://geochem.nrcan.gc.ca/cdogs/content/kwd/kwd080058_e.htm", "Ball milling")</f>
        <v>Ball milling</v>
      </c>
      <c r="L193" t="s">
        <v>361</v>
      </c>
      <c r="M193" t="s">
        <v>38</v>
      </c>
      <c r="N193" t="s">
        <v>38</v>
      </c>
      <c r="O193" t="s">
        <v>24</v>
      </c>
      <c r="P193" t="s">
        <v>22</v>
      </c>
      <c r="Q193" t="s">
        <v>24</v>
      </c>
    </row>
    <row r="194" spans="1:17" x14ac:dyDescent="0.3">
      <c r="A194" t="s">
        <v>774</v>
      </c>
      <c r="B194" t="s">
        <v>775</v>
      </c>
      <c r="C194" s="1" t="str">
        <f t="shared" ref="C194:C257" si="48">HYPERLINK("http://geochem.nrcan.gc.ca/cdogs/content/bdl/bdl211087_e.htm", "21:1087")</f>
        <v>21:1087</v>
      </c>
      <c r="D194" s="1" t="str">
        <f t="shared" si="45"/>
        <v>21:0031</v>
      </c>
      <c r="E194" t="s">
        <v>350</v>
      </c>
      <c r="F194" t="s">
        <v>776</v>
      </c>
      <c r="H194">
        <v>49.942613799999997</v>
      </c>
      <c r="I194">
        <v>-110.11722690000001</v>
      </c>
      <c r="J194" s="1" t="str">
        <f t="shared" si="46"/>
        <v>A-horizon soil</v>
      </c>
      <c r="K194" s="1" t="str">
        <f t="shared" si="47"/>
        <v>Ball milling</v>
      </c>
      <c r="L194" t="s">
        <v>442</v>
      </c>
      <c r="M194" t="s">
        <v>38</v>
      </c>
      <c r="N194" t="s">
        <v>23</v>
      </c>
      <c r="O194" t="s">
        <v>24</v>
      </c>
      <c r="P194" t="s">
        <v>33</v>
      </c>
      <c r="Q194" t="s">
        <v>24</v>
      </c>
    </row>
    <row r="195" spans="1:17" x14ac:dyDescent="0.3">
      <c r="A195" t="s">
        <v>777</v>
      </c>
      <c r="B195" t="s">
        <v>778</v>
      </c>
      <c r="C195" s="1" t="str">
        <f t="shared" si="48"/>
        <v>21:1087</v>
      </c>
      <c r="D195" s="1" t="str">
        <f t="shared" si="45"/>
        <v>21:0031</v>
      </c>
      <c r="E195" t="s">
        <v>355</v>
      </c>
      <c r="F195" t="s">
        <v>779</v>
      </c>
      <c r="H195">
        <v>49.972690700000001</v>
      </c>
      <c r="I195">
        <v>-110.4834515</v>
      </c>
      <c r="J195" s="1" t="str">
        <f t="shared" si="46"/>
        <v>A-horizon soil</v>
      </c>
      <c r="K195" s="1" t="str">
        <f t="shared" si="47"/>
        <v>Ball milling</v>
      </c>
      <c r="L195" t="s">
        <v>295</v>
      </c>
      <c r="M195" t="s">
        <v>33</v>
      </c>
      <c r="N195" t="s">
        <v>33</v>
      </c>
      <c r="O195" t="s">
        <v>24</v>
      </c>
      <c r="P195" t="s">
        <v>22</v>
      </c>
      <c r="Q195" t="s">
        <v>24</v>
      </c>
    </row>
    <row r="196" spans="1:17" x14ac:dyDescent="0.3">
      <c r="A196" t="s">
        <v>780</v>
      </c>
      <c r="B196" t="s">
        <v>781</v>
      </c>
      <c r="C196" s="1" t="str">
        <f t="shared" si="48"/>
        <v>21:1087</v>
      </c>
      <c r="D196" s="1" t="str">
        <f t="shared" si="45"/>
        <v>21:0031</v>
      </c>
      <c r="E196" t="s">
        <v>359</v>
      </c>
      <c r="F196" t="s">
        <v>782</v>
      </c>
      <c r="H196">
        <v>50.0752296</v>
      </c>
      <c r="I196">
        <v>-110.7632545</v>
      </c>
      <c r="J196" s="1" t="str">
        <f t="shared" si="46"/>
        <v>A-horizon soil</v>
      </c>
      <c r="K196" s="1" t="str">
        <f t="shared" si="47"/>
        <v>Ball milling</v>
      </c>
      <c r="L196" t="s">
        <v>152</v>
      </c>
      <c r="M196" t="s">
        <v>38</v>
      </c>
      <c r="N196" t="s">
        <v>33</v>
      </c>
      <c r="O196" t="s">
        <v>24</v>
      </c>
      <c r="P196" t="s">
        <v>24</v>
      </c>
      <c r="Q196" t="s">
        <v>24</v>
      </c>
    </row>
    <row r="197" spans="1:17" x14ac:dyDescent="0.3">
      <c r="A197" t="s">
        <v>783</v>
      </c>
      <c r="B197" t="s">
        <v>784</v>
      </c>
      <c r="C197" s="1" t="str">
        <f t="shared" si="48"/>
        <v>21:1087</v>
      </c>
      <c r="D197" s="1" t="str">
        <f t="shared" si="45"/>
        <v>21:0031</v>
      </c>
      <c r="E197" t="s">
        <v>364</v>
      </c>
      <c r="F197" t="s">
        <v>785</v>
      </c>
      <c r="H197">
        <v>50.239004299999998</v>
      </c>
      <c r="I197">
        <v>-111.2055976</v>
      </c>
      <c r="J197" s="1" t="str">
        <f t="shared" si="46"/>
        <v>A-horizon soil</v>
      </c>
      <c r="K197" s="1" t="str">
        <f t="shared" si="47"/>
        <v>Ball milling</v>
      </c>
      <c r="L197" t="s">
        <v>281</v>
      </c>
      <c r="M197" t="s">
        <v>33</v>
      </c>
      <c r="N197" t="s">
        <v>33</v>
      </c>
      <c r="O197" t="s">
        <v>24</v>
      </c>
      <c r="P197" t="s">
        <v>24</v>
      </c>
      <c r="Q197" t="s">
        <v>24</v>
      </c>
    </row>
    <row r="198" spans="1:17" x14ac:dyDescent="0.3">
      <c r="A198" t="s">
        <v>786</v>
      </c>
      <c r="B198" t="s">
        <v>787</v>
      </c>
      <c r="C198" s="1" t="str">
        <f t="shared" si="48"/>
        <v>21:1087</v>
      </c>
      <c r="D198" s="1" t="str">
        <f t="shared" si="45"/>
        <v>21:0031</v>
      </c>
      <c r="E198" t="s">
        <v>364</v>
      </c>
      <c r="F198" t="s">
        <v>788</v>
      </c>
      <c r="H198">
        <v>50.239004299999998</v>
      </c>
      <c r="I198">
        <v>-111.2055976</v>
      </c>
      <c r="J198" s="1" t="str">
        <f t="shared" si="46"/>
        <v>A-horizon soil</v>
      </c>
      <c r="K198" s="1" t="str">
        <f t="shared" si="47"/>
        <v>Ball milling</v>
      </c>
      <c r="L198" t="s">
        <v>89</v>
      </c>
      <c r="M198" t="s">
        <v>33</v>
      </c>
      <c r="N198" t="s">
        <v>33</v>
      </c>
      <c r="O198" t="s">
        <v>24</v>
      </c>
      <c r="P198" t="s">
        <v>22</v>
      </c>
      <c r="Q198" t="s">
        <v>24</v>
      </c>
    </row>
    <row r="199" spans="1:17" x14ac:dyDescent="0.3">
      <c r="A199" t="s">
        <v>789</v>
      </c>
      <c r="B199" t="s">
        <v>790</v>
      </c>
      <c r="C199" s="1" t="str">
        <f t="shared" si="48"/>
        <v>21:1087</v>
      </c>
      <c r="D199" s="1" t="str">
        <f>HYPERLINK("http://geochem.nrcan.gc.ca/cdogs/content/svy/svy_e.htm", "")</f>
        <v/>
      </c>
      <c r="G199" s="1" t="str">
        <f>HYPERLINK("http://geochem.nrcan.gc.ca/cdogs/content/cr_/cr_00141_e.htm", "141")</f>
        <v>141</v>
      </c>
      <c r="J199" t="s">
        <v>193</v>
      </c>
      <c r="K199" t="s">
        <v>194</v>
      </c>
      <c r="L199" t="s">
        <v>54</v>
      </c>
      <c r="M199" t="s">
        <v>22</v>
      </c>
      <c r="N199" t="s">
        <v>38</v>
      </c>
      <c r="O199" t="s">
        <v>24</v>
      </c>
      <c r="P199" t="s">
        <v>33</v>
      </c>
      <c r="Q199" t="s">
        <v>24</v>
      </c>
    </row>
    <row r="200" spans="1:17" x14ac:dyDescent="0.3">
      <c r="A200" t="s">
        <v>791</v>
      </c>
      <c r="B200" t="s">
        <v>792</v>
      </c>
      <c r="C200" s="1" t="str">
        <f t="shared" si="48"/>
        <v>21:1087</v>
      </c>
      <c r="D200" s="1" t="str">
        <f t="shared" ref="D200:D205" si="49">HYPERLINK("http://geochem.nrcan.gc.ca/cdogs/content/svy/svy210031_e.htm", "21:0031")</f>
        <v>21:0031</v>
      </c>
      <c r="E200" t="s">
        <v>374</v>
      </c>
      <c r="F200" t="s">
        <v>793</v>
      </c>
      <c r="H200">
        <v>50.490993600000003</v>
      </c>
      <c r="I200">
        <v>-111.64935010000001</v>
      </c>
      <c r="J200" s="1" t="str">
        <f t="shared" ref="J200:J205" si="50">HYPERLINK("http://geochem.nrcan.gc.ca/cdogs/content/kwd/kwd020056_e.htm", "A-horizon soil")</f>
        <v>A-horizon soil</v>
      </c>
      <c r="K200" s="1" t="str">
        <f t="shared" ref="K200:K205" si="51">HYPERLINK("http://geochem.nrcan.gc.ca/cdogs/content/kwd/kwd080058_e.htm", "Ball milling")</f>
        <v>Ball milling</v>
      </c>
      <c r="L200" t="s">
        <v>102</v>
      </c>
      <c r="M200" t="s">
        <v>33</v>
      </c>
      <c r="N200" t="s">
        <v>24</v>
      </c>
      <c r="O200" t="s">
        <v>24</v>
      </c>
      <c r="P200" t="s">
        <v>22</v>
      </c>
      <c r="Q200" t="s">
        <v>24</v>
      </c>
    </row>
    <row r="201" spans="1:17" x14ac:dyDescent="0.3">
      <c r="A201" t="s">
        <v>794</v>
      </c>
      <c r="B201" t="s">
        <v>795</v>
      </c>
      <c r="C201" s="1" t="str">
        <f t="shared" si="48"/>
        <v>21:1087</v>
      </c>
      <c r="D201" s="1" t="str">
        <f t="shared" si="49"/>
        <v>21:0031</v>
      </c>
      <c r="E201" t="s">
        <v>378</v>
      </c>
      <c r="F201" t="s">
        <v>796</v>
      </c>
      <c r="H201">
        <v>50.572383500000001</v>
      </c>
      <c r="I201">
        <v>-111.85806289999999</v>
      </c>
      <c r="J201" s="1" t="str">
        <f t="shared" si="50"/>
        <v>A-horizon soil</v>
      </c>
      <c r="K201" s="1" t="str">
        <f t="shared" si="51"/>
        <v>Ball milling</v>
      </c>
      <c r="L201" t="s">
        <v>54</v>
      </c>
      <c r="M201" t="s">
        <v>22</v>
      </c>
      <c r="N201" t="s">
        <v>22</v>
      </c>
      <c r="O201" t="s">
        <v>24</v>
      </c>
      <c r="P201" t="s">
        <v>24</v>
      </c>
      <c r="Q201" t="s">
        <v>24</v>
      </c>
    </row>
    <row r="202" spans="1:17" x14ac:dyDescent="0.3">
      <c r="A202" t="s">
        <v>797</v>
      </c>
      <c r="B202" t="s">
        <v>798</v>
      </c>
      <c r="C202" s="1" t="str">
        <f t="shared" si="48"/>
        <v>21:1087</v>
      </c>
      <c r="D202" s="1" t="str">
        <f t="shared" si="49"/>
        <v>21:0031</v>
      </c>
      <c r="E202" t="s">
        <v>383</v>
      </c>
      <c r="F202" t="s">
        <v>799</v>
      </c>
      <c r="H202">
        <v>50.714505600000003</v>
      </c>
      <c r="I202">
        <v>-112.2530259</v>
      </c>
      <c r="J202" s="1" t="str">
        <f t="shared" si="50"/>
        <v>A-horizon soil</v>
      </c>
      <c r="K202" s="1" t="str">
        <f t="shared" si="51"/>
        <v>Ball milling</v>
      </c>
      <c r="L202" t="s">
        <v>54</v>
      </c>
      <c r="M202" t="s">
        <v>33</v>
      </c>
      <c r="N202" t="s">
        <v>33</v>
      </c>
      <c r="O202" t="s">
        <v>24</v>
      </c>
      <c r="P202" t="s">
        <v>33</v>
      </c>
      <c r="Q202" t="s">
        <v>24</v>
      </c>
    </row>
    <row r="203" spans="1:17" x14ac:dyDescent="0.3">
      <c r="A203" t="s">
        <v>800</v>
      </c>
      <c r="B203" t="s">
        <v>801</v>
      </c>
      <c r="C203" s="1" t="str">
        <f t="shared" si="48"/>
        <v>21:1087</v>
      </c>
      <c r="D203" s="1" t="str">
        <f t="shared" si="49"/>
        <v>21:0031</v>
      </c>
      <c r="E203" t="s">
        <v>383</v>
      </c>
      <c r="F203" t="s">
        <v>802</v>
      </c>
      <c r="H203">
        <v>50.714505600000003</v>
      </c>
      <c r="I203">
        <v>-112.2530259</v>
      </c>
      <c r="J203" s="1" t="str">
        <f t="shared" si="50"/>
        <v>A-horizon soil</v>
      </c>
      <c r="K203" s="1" t="str">
        <f t="shared" si="51"/>
        <v>Ball milling</v>
      </c>
      <c r="L203" t="s">
        <v>102</v>
      </c>
      <c r="M203" t="s">
        <v>59</v>
      </c>
      <c r="N203" t="s">
        <v>22</v>
      </c>
      <c r="O203" t="s">
        <v>24</v>
      </c>
      <c r="P203" t="s">
        <v>33</v>
      </c>
      <c r="Q203" t="s">
        <v>24</v>
      </c>
    </row>
    <row r="204" spans="1:17" x14ac:dyDescent="0.3">
      <c r="A204" t="s">
        <v>803</v>
      </c>
      <c r="B204" t="s">
        <v>804</v>
      </c>
      <c r="C204" s="1" t="str">
        <f t="shared" si="48"/>
        <v>21:1087</v>
      </c>
      <c r="D204" s="1" t="str">
        <f t="shared" si="49"/>
        <v>21:0031</v>
      </c>
      <c r="E204" t="s">
        <v>391</v>
      </c>
      <c r="F204" t="s">
        <v>805</v>
      </c>
      <c r="H204">
        <v>50.865109799999999</v>
      </c>
      <c r="I204">
        <v>-112.9448852</v>
      </c>
      <c r="J204" s="1" t="str">
        <f t="shared" si="50"/>
        <v>A-horizon soil</v>
      </c>
      <c r="K204" s="1" t="str">
        <f t="shared" si="51"/>
        <v>Ball milling</v>
      </c>
      <c r="L204" t="s">
        <v>521</v>
      </c>
      <c r="M204" t="s">
        <v>33</v>
      </c>
      <c r="N204" t="s">
        <v>59</v>
      </c>
      <c r="O204" t="s">
        <v>24</v>
      </c>
      <c r="P204" t="s">
        <v>33</v>
      </c>
      <c r="Q204" t="s">
        <v>24</v>
      </c>
    </row>
    <row r="205" spans="1:17" x14ac:dyDescent="0.3">
      <c r="A205" t="s">
        <v>806</v>
      </c>
      <c r="B205" t="s">
        <v>807</v>
      </c>
      <c r="C205" s="1" t="str">
        <f t="shared" si="48"/>
        <v>21:1087</v>
      </c>
      <c r="D205" s="1" t="str">
        <f t="shared" si="49"/>
        <v>21:0031</v>
      </c>
      <c r="E205" t="s">
        <v>395</v>
      </c>
      <c r="F205" t="s">
        <v>808</v>
      </c>
      <c r="H205">
        <v>51.038668700000002</v>
      </c>
      <c r="I205">
        <v>-113.3829559</v>
      </c>
      <c r="J205" s="1" t="str">
        <f t="shared" si="50"/>
        <v>A-horizon soil</v>
      </c>
      <c r="K205" s="1" t="str">
        <f t="shared" si="51"/>
        <v>Ball milling</v>
      </c>
      <c r="L205" t="s">
        <v>126</v>
      </c>
      <c r="M205" t="s">
        <v>37</v>
      </c>
      <c r="N205" t="s">
        <v>38</v>
      </c>
      <c r="O205" t="s">
        <v>24</v>
      </c>
      <c r="P205" t="s">
        <v>22</v>
      </c>
      <c r="Q205" t="s">
        <v>24</v>
      </c>
    </row>
    <row r="206" spans="1:17" x14ac:dyDescent="0.3">
      <c r="A206" t="s">
        <v>809</v>
      </c>
      <c r="B206" t="s">
        <v>810</v>
      </c>
      <c r="C206" s="1" t="str">
        <f t="shared" si="48"/>
        <v>21:1087</v>
      </c>
      <c r="D206" s="1" t="str">
        <f>HYPERLINK("http://geochem.nrcan.gc.ca/cdogs/content/svy/svy_e.htm", "")</f>
        <v/>
      </c>
      <c r="G206" s="1" t="str">
        <f>HYPERLINK("http://geochem.nrcan.gc.ca/cdogs/content/cr_/cr_00141_e.htm", "141")</f>
        <v>141</v>
      </c>
      <c r="J206" t="s">
        <v>193</v>
      </c>
      <c r="K206" t="s">
        <v>194</v>
      </c>
      <c r="L206" t="s">
        <v>107</v>
      </c>
      <c r="M206" t="s">
        <v>22</v>
      </c>
      <c r="N206" t="s">
        <v>22</v>
      </c>
      <c r="O206" t="s">
        <v>24</v>
      </c>
      <c r="P206" t="s">
        <v>22</v>
      </c>
      <c r="Q206" t="s">
        <v>24</v>
      </c>
    </row>
    <row r="207" spans="1:17" x14ac:dyDescent="0.3">
      <c r="A207" t="s">
        <v>811</v>
      </c>
      <c r="B207" t="s">
        <v>812</v>
      </c>
      <c r="C207" s="1" t="str">
        <f t="shared" si="48"/>
        <v>21:1087</v>
      </c>
      <c r="D207" s="1" t="str">
        <f t="shared" ref="D207:D215" si="52">HYPERLINK("http://geochem.nrcan.gc.ca/cdogs/content/svy/svy210031_e.htm", "21:0031")</f>
        <v>21:0031</v>
      </c>
      <c r="E207" t="s">
        <v>401</v>
      </c>
      <c r="F207" t="s">
        <v>813</v>
      </c>
      <c r="H207">
        <v>51.0693719</v>
      </c>
      <c r="I207">
        <v>-113.9312936</v>
      </c>
      <c r="J207" s="1" t="str">
        <f t="shared" ref="J207:J215" si="53">HYPERLINK("http://geochem.nrcan.gc.ca/cdogs/content/kwd/kwd020056_e.htm", "A-horizon soil")</f>
        <v>A-horizon soil</v>
      </c>
      <c r="K207" s="1" t="str">
        <f t="shared" ref="K207:K215" si="54">HYPERLINK("http://geochem.nrcan.gc.ca/cdogs/content/kwd/kwd080058_e.htm", "Ball milling")</f>
        <v>Ball milling</v>
      </c>
      <c r="L207" t="s">
        <v>335</v>
      </c>
      <c r="M207" t="s">
        <v>38</v>
      </c>
      <c r="N207" t="s">
        <v>23</v>
      </c>
      <c r="O207" t="s">
        <v>24</v>
      </c>
      <c r="P207" t="s">
        <v>59</v>
      </c>
      <c r="Q207" t="s">
        <v>24</v>
      </c>
    </row>
    <row r="208" spans="1:17" x14ac:dyDescent="0.3">
      <c r="A208" t="s">
        <v>814</v>
      </c>
      <c r="B208" t="s">
        <v>815</v>
      </c>
      <c r="C208" s="1" t="str">
        <f t="shared" si="48"/>
        <v>21:1087</v>
      </c>
      <c r="D208" s="1" t="str">
        <f t="shared" si="52"/>
        <v>21:0031</v>
      </c>
      <c r="E208" t="s">
        <v>405</v>
      </c>
      <c r="F208" t="s">
        <v>816</v>
      </c>
      <c r="H208">
        <v>51.068443700000003</v>
      </c>
      <c r="I208">
        <v>-114.4947272</v>
      </c>
      <c r="J208" s="1" t="str">
        <f t="shared" si="53"/>
        <v>A-horizon soil</v>
      </c>
      <c r="K208" s="1" t="str">
        <f t="shared" si="54"/>
        <v>Ball milling</v>
      </c>
      <c r="L208" t="s">
        <v>526</v>
      </c>
      <c r="M208" t="s">
        <v>38</v>
      </c>
      <c r="N208" t="s">
        <v>64</v>
      </c>
      <c r="O208" t="s">
        <v>24</v>
      </c>
      <c r="P208" t="s">
        <v>38</v>
      </c>
      <c r="Q208" t="s">
        <v>24</v>
      </c>
    </row>
    <row r="209" spans="1:17" x14ac:dyDescent="0.3">
      <c r="A209" t="s">
        <v>817</v>
      </c>
      <c r="B209" t="s">
        <v>818</v>
      </c>
      <c r="C209" s="1" t="str">
        <f t="shared" si="48"/>
        <v>21:1087</v>
      </c>
      <c r="D209" s="1" t="str">
        <f t="shared" si="52"/>
        <v>21:0031</v>
      </c>
      <c r="E209" t="s">
        <v>409</v>
      </c>
      <c r="F209" t="s">
        <v>819</v>
      </c>
      <c r="H209">
        <v>51.068687799999999</v>
      </c>
      <c r="I209">
        <v>-114.506134</v>
      </c>
      <c r="J209" s="1" t="str">
        <f t="shared" si="53"/>
        <v>A-horizon soil</v>
      </c>
      <c r="K209" s="1" t="str">
        <f t="shared" si="54"/>
        <v>Ball milling</v>
      </c>
      <c r="L209" t="s">
        <v>147</v>
      </c>
      <c r="M209" t="s">
        <v>38</v>
      </c>
      <c r="N209" t="s">
        <v>170</v>
      </c>
      <c r="O209" t="s">
        <v>24</v>
      </c>
      <c r="P209" t="s">
        <v>38</v>
      </c>
      <c r="Q209" t="s">
        <v>24</v>
      </c>
    </row>
    <row r="210" spans="1:17" x14ac:dyDescent="0.3">
      <c r="A210" t="s">
        <v>820</v>
      </c>
      <c r="B210" t="s">
        <v>821</v>
      </c>
      <c r="C210" s="1" t="str">
        <f t="shared" si="48"/>
        <v>21:1087</v>
      </c>
      <c r="D210" s="1" t="str">
        <f t="shared" si="52"/>
        <v>21:0031</v>
      </c>
      <c r="E210" t="s">
        <v>409</v>
      </c>
      <c r="F210" t="s">
        <v>822</v>
      </c>
      <c r="H210">
        <v>51.068687799999999</v>
      </c>
      <c r="I210">
        <v>-114.506134</v>
      </c>
      <c r="J210" s="1" t="str">
        <f t="shared" si="53"/>
        <v>A-horizon soil</v>
      </c>
      <c r="K210" s="1" t="str">
        <f t="shared" si="54"/>
        <v>Ball milling</v>
      </c>
      <c r="L210" t="s">
        <v>180</v>
      </c>
      <c r="M210" t="s">
        <v>59</v>
      </c>
      <c r="N210" t="s">
        <v>823</v>
      </c>
      <c r="O210" t="s">
        <v>24</v>
      </c>
      <c r="P210" t="s">
        <v>22</v>
      </c>
      <c r="Q210" t="s">
        <v>24</v>
      </c>
    </row>
    <row r="211" spans="1:17" x14ac:dyDescent="0.3">
      <c r="A211" t="s">
        <v>824</v>
      </c>
      <c r="B211" t="s">
        <v>825</v>
      </c>
      <c r="C211" s="1" t="str">
        <f t="shared" si="48"/>
        <v>21:1087</v>
      </c>
      <c r="D211" s="1" t="str">
        <f t="shared" si="52"/>
        <v>21:0031</v>
      </c>
      <c r="E211" t="s">
        <v>416</v>
      </c>
      <c r="F211" t="s">
        <v>826</v>
      </c>
      <c r="H211">
        <v>51.058236299999997</v>
      </c>
      <c r="I211">
        <v>-115.2730497</v>
      </c>
      <c r="J211" s="1" t="str">
        <f t="shared" si="53"/>
        <v>A-horizon soil</v>
      </c>
      <c r="K211" s="1" t="str">
        <f t="shared" si="54"/>
        <v>Ball milling</v>
      </c>
      <c r="L211" t="s">
        <v>46</v>
      </c>
      <c r="M211" t="s">
        <v>170</v>
      </c>
      <c r="N211" t="s">
        <v>827</v>
      </c>
      <c r="O211" t="s">
        <v>24</v>
      </c>
      <c r="P211" t="s">
        <v>23</v>
      </c>
      <c r="Q211" t="s">
        <v>24</v>
      </c>
    </row>
    <row r="212" spans="1:17" x14ac:dyDescent="0.3">
      <c r="A212" t="s">
        <v>828</v>
      </c>
      <c r="B212" t="s">
        <v>829</v>
      </c>
      <c r="C212" s="1" t="str">
        <f t="shared" si="48"/>
        <v>21:1087</v>
      </c>
      <c r="D212" s="1" t="str">
        <f t="shared" si="52"/>
        <v>21:0031</v>
      </c>
      <c r="E212" t="s">
        <v>420</v>
      </c>
      <c r="F212" t="s">
        <v>830</v>
      </c>
      <c r="H212">
        <v>53.602696399999999</v>
      </c>
      <c r="I212">
        <v>-115.9583968</v>
      </c>
      <c r="J212" s="1" t="str">
        <f t="shared" si="53"/>
        <v>A-horizon soil</v>
      </c>
      <c r="K212" s="1" t="str">
        <f t="shared" si="54"/>
        <v>Ball milling</v>
      </c>
      <c r="L212" t="s">
        <v>831</v>
      </c>
      <c r="M212" t="s">
        <v>431</v>
      </c>
      <c r="N212" t="s">
        <v>170</v>
      </c>
      <c r="O212" t="s">
        <v>24</v>
      </c>
      <c r="P212" t="s">
        <v>24</v>
      </c>
      <c r="Q212" t="s">
        <v>24</v>
      </c>
    </row>
    <row r="213" spans="1:17" x14ac:dyDescent="0.3">
      <c r="A213" t="s">
        <v>832</v>
      </c>
      <c r="B213" t="s">
        <v>833</v>
      </c>
      <c r="C213" s="1" t="str">
        <f t="shared" si="48"/>
        <v>21:1087</v>
      </c>
      <c r="D213" s="1" t="str">
        <f t="shared" si="52"/>
        <v>21:0031</v>
      </c>
      <c r="E213" t="s">
        <v>426</v>
      </c>
      <c r="F213" t="s">
        <v>834</v>
      </c>
      <c r="H213">
        <v>53.615164</v>
      </c>
      <c r="I213">
        <v>-115.8477316</v>
      </c>
      <c r="J213" s="1" t="str">
        <f t="shared" si="53"/>
        <v>A-horizon soil</v>
      </c>
      <c r="K213" s="1" t="str">
        <f t="shared" si="54"/>
        <v>Ball milling</v>
      </c>
      <c r="L213" t="s">
        <v>93</v>
      </c>
      <c r="M213" t="s">
        <v>170</v>
      </c>
      <c r="N213" t="s">
        <v>422</v>
      </c>
      <c r="O213" t="s">
        <v>24</v>
      </c>
      <c r="P213" t="s">
        <v>38</v>
      </c>
      <c r="Q213" t="s">
        <v>24</v>
      </c>
    </row>
    <row r="214" spans="1:17" x14ac:dyDescent="0.3">
      <c r="A214" t="s">
        <v>835</v>
      </c>
      <c r="B214" t="s">
        <v>836</v>
      </c>
      <c r="C214" s="1" t="str">
        <f t="shared" si="48"/>
        <v>21:1087</v>
      </c>
      <c r="D214" s="1" t="str">
        <f t="shared" si="52"/>
        <v>21:0031</v>
      </c>
      <c r="E214" t="s">
        <v>426</v>
      </c>
      <c r="F214" t="s">
        <v>837</v>
      </c>
      <c r="H214">
        <v>53.615164</v>
      </c>
      <c r="I214">
        <v>-115.8477316</v>
      </c>
      <c r="J214" s="1" t="str">
        <f t="shared" si="53"/>
        <v>A-horizon soil</v>
      </c>
      <c r="K214" s="1" t="str">
        <f t="shared" si="54"/>
        <v>Ball milling</v>
      </c>
      <c r="L214" t="s">
        <v>281</v>
      </c>
      <c r="M214" t="s">
        <v>64</v>
      </c>
      <c r="N214" t="s">
        <v>170</v>
      </c>
      <c r="O214" t="s">
        <v>24</v>
      </c>
      <c r="P214" t="s">
        <v>38</v>
      </c>
      <c r="Q214" t="s">
        <v>24</v>
      </c>
    </row>
    <row r="215" spans="1:17" x14ac:dyDescent="0.3">
      <c r="A215" t="s">
        <v>838</v>
      </c>
      <c r="B215" t="s">
        <v>839</v>
      </c>
      <c r="C215" s="1" t="str">
        <f t="shared" si="48"/>
        <v>21:1087</v>
      </c>
      <c r="D215" s="1" t="str">
        <f t="shared" si="52"/>
        <v>21:0031</v>
      </c>
      <c r="E215" t="s">
        <v>434</v>
      </c>
      <c r="F215" t="s">
        <v>840</v>
      </c>
      <c r="H215">
        <v>53.603978300000001</v>
      </c>
      <c r="I215">
        <v>-115.2888126</v>
      </c>
      <c r="J215" s="1" t="str">
        <f t="shared" si="53"/>
        <v>A-horizon soil</v>
      </c>
      <c r="K215" s="1" t="str">
        <f t="shared" si="54"/>
        <v>Ball milling</v>
      </c>
      <c r="L215" t="s">
        <v>841</v>
      </c>
      <c r="M215" t="s">
        <v>422</v>
      </c>
      <c r="N215" t="s">
        <v>842</v>
      </c>
      <c r="O215" t="s">
        <v>24</v>
      </c>
      <c r="P215" t="s">
        <v>22</v>
      </c>
      <c r="Q215" t="s">
        <v>22</v>
      </c>
    </row>
    <row r="216" spans="1:17" x14ac:dyDescent="0.3">
      <c r="A216" t="s">
        <v>843</v>
      </c>
      <c r="B216" t="s">
        <v>844</v>
      </c>
      <c r="C216" s="1" t="str">
        <f t="shared" si="48"/>
        <v>21:1087</v>
      </c>
      <c r="D216" s="1" t="str">
        <f>HYPERLINK("http://geochem.nrcan.gc.ca/cdogs/content/svy/svy_e.htm", "")</f>
        <v/>
      </c>
      <c r="G216" s="1" t="str">
        <f>HYPERLINK("http://geochem.nrcan.gc.ca/cdogs/content/cr_/cr_00141_e.htm", "141")</f>
        <v>141</v>
      </c>
      <c r="J216" t="s">
        <v>193</v>
      </c>
      <c r="K216" t="s">
        <v>194</v>
      </c>
      <c r="L216" t="s">
        <v>126</v>
      </c>
      <c r="M216" t="s">
        <v>38</v>
      </c>
      <c r="N216" t="s">
        <v>180</v>
      </c>
      <c r="O216" t="s">
        <v>24</v>
      </c>
      <c r="P216" t="s">
        <v>22</v>
      </c>
      <c r="Q216" t="s">
        <v>24</v>
      </c>
    </row>
    <row r="217" spans="1:17" x14ac:dyDescent="0.3">
      <c r="A217" t="s">
        <v>845</v>
      </c>
      <c r="B217" t="s">
        <v>846</v>
      </c>
      <c r="C217" s="1" t="str">
        <f t="shared" si="48"/>
        <v>21:1087</v>
      </c>
      <c r="D217" s="1" t="str">
        <f t="shared" ref="D217:D227" si="55">HYPERLINK("http://geochem.nrcan.gc.ca/cdogs/content/svy/svy210031_e.htm", "21:0031")</f>
        <v>21:0031</v>
      </c>
      <c r="E217" t="s">
        <v>440</v>
      </c>
      <c r="F217" t="s">
        <v>847</v>
      </c>
      <c r="H217">
        <v>53.604628300000002</v>
      </c>
      <c r="I217">
        <v>-115.1512388</v>
      </c>
      <c r="J217" s="1" t="str">
        <f t="shared" ref="J217:J227" si="56">HYPERLINK("http://geochem.nrcan.gc.ca/cdogs/content/kwd/kwd020056_e.htm", "A-horizon soil")</f>
        <v>A-horizon soil</v>
      </c>
      <c r="K217" s="1" t="str">
        <f t="shared" ref="K217:K227" si="57">HYPERLINK("http://geochem.nrcan.gc.ca/cdogs/content/kwd/kwd080058_e.htm", "Ball milling")</f>
        <v>Ball milling</v>
      </c>
      <c r="L217" t="s">
        <v>266</v>
      </c>
      <c r="M217" t="s">
        <v>38</v>
      </c>
      <c r="N217" t="s">
        <v>431</v>
      </c>
      <c r="O217" t="s">
        <v>24</v>
      </c>
      <c r="P217" t="s">
        <v>22</v>
      </c>
      <c r="Q217" t="s">
        <v>22</v>
      </c>
    </row>
    <row r="218" spans="1:17" x14ac:dyDescent="0.3">
      <c r="A218" t="s">
        <v>848</v>
      </c>
      <c r="B218" t="s">
        <v>849</v>
      </c>
      <c r="C218" s="1" t="str">
        <f t="shared" si="48"/>
        <v>21:1087</v>
      </c>
      <c r="D218" s="1" t="str">
        <f t="shared" si="55"/>
        <v>21:0031</v>
      </c>
      <c r="E218" t="s">
        <v>445</v>
      </c>
      <c r="F218" t="s">
        <v>850</v>
      </c>
      <c r="H218">
        <v>53.576231999999997</v>
      </c>
      <c r="I218">
        <v>-114.5255828</v>
      </c>
      <c r="J218" s="1" t="str">
        <f t="shared" si="56"/>
        <v>A-horizon soil</v>
      </c>
      <c r="K218" s="1" t="str">
        <f t="shared" si="57"/>
        <v>Ball milling</v>
      </c>
      <c r="L218" t="s">
        <v>827</v>
      </c>
      <c r="M218" t="s">
        <v>38</v>
      </c>
      <c r="N218" t="s">
        <v>185</v>
      </c>
      <c r="O218" t="s">
        <v>24</v>
      </c>
      <c r="P218" t="s">
        <v>24</v>
      </c>
      <c r="Q218" t="s">
        <v>22</v>
      </c>
    </row>
    <row r="219" spans="1:17" x14ac:dyDescent="0.3">
      <c r="A219" t="s">
        <v>851</v>
      </c>
      <c r="B219" t="s">
        <v>852</v>
      </c>
      <c r="C219" s="1" t="str">
        <f t="shared" si="48"/>
        <v>21:1087</v>
      </c>
      <c r="D219" s="1" t="str">
        <f t="shared" si="55"/>
        <v>21:0031</v>
      </c>
      <c r="E219" t="s">
        <v>449</v>
      </c>
      <c r="F219" t="s">
        <v>853</v>
      </c>
      <c r="H219">
        <v>53.5382161</v>
      </c>
      <c r="I219">
        <v>-113.7746168</v>
      </c>
      <c r="J219" s="1" t="str">
        <f t="shared" si="56"/>
        <v>A-horizon soil</v>
      </c>
      <c r="K219" s="1" t="str">
        <f t="shared" si="57"/>
        <v>Ball milling</v>
      </c>
      <c r="L219" t="s">
        <v>240</v>
      </c>
      <c r="M219" t="s">
        <v>38</v>
      </c>
      <c r="N219" t="s">
        <v>180</v>
      </c>
      <c r="O219" t="s">
        <v>24</v>
      </c>
      <c r="P219" t="s">
        <v>22</v>
      </c>
      <c r="Q219" t="s">
        <v>24</v>
      </c>
    </row>
    <row r="220" spans="1:17" x14ac:dyDescent="0.3">
      <c r="A220" t="s">
        <v>854</v>
      </c>
      <c r="B220" t="s">
        <v>855</v>
      </c>
      <c r="C220" s="1" t="str">
        <f t="shared" si="48"/>
        <v>21:1087</v>
      </c>
      <c r="D220" s="1" t="str">
        <f t="shared" si="55"/>
        <v>21:0031</v>
      </c>
      <c r="E220" t="s">
        <v>454</v>
      </c>
      <c r="F220" t="s">
        <v>856</v>
      </c>
      <c r="H220">
        <v>53.569600800000003</v>
      </c>
      <c r="I220">
        <v>-113.3597796</v>
      </c>
      <c r="J220" s="1" t="str">
        <f t="shared" si="56"/>
        <v>A-horizon soil</v>
      </c>
      <c r="K220" s="1" t="str">
        <f t="shared" si="57"/>
        <v>Ball milling</v>
      </c>
      <c r="L220" t="s">
        <v>521</v>
      </c>
      <c r="M220" t="s">
        <v>38</v>
      </c>
      <c r="N220" t="s">
        <v>64</v>
      </c>
      <c r="O220" t="s">
        <v>24</v>
      </c>
      <c r="P220" t="s">
        <v>22</v>
      </c>
      <c r="Q220" t="s">
        <v>24</v>
      </c>
    </row>
    <row r="221" spans="1:17" x14ac:dyDescent="0.3">
      <c r="A221" t="s">
        <v>857</v>
      </c>
      <c r="B221" t="s">
        <v>858</v>
      </c>
      <c r="C221" s="1" t="str">
        <f t="shared" si="48"/>
        <v>21:1087</v>
      </c>
      <c r="D221" s="1" t="str">
        <f t="shared" si="55"/>
        <v>21:0031</v>
      </c>
      <c r="E221" t="s">
        <v>458</v>
      </c>
      <c r="F221" t="s">
        <v>859</v>
      </c>
      <c r="H221">
        <v>53.568614099999998</v>
      </c>
      <c r="I221">
        <v>-112.9670412</v>
      </c>
      <c r="J221" s="1" t="str">
        <f t="shared" si="56"/>
        <v>A-horizon soil</v>
      </c>
      <c r="K221" s="1" t="str">
        <f t="shared" si="57"/>
        <v>Ball milling</v>
      </c>
      <c r="L221" t="s">
        <v>681</v>
      </c>
      <c r="M221" t="s">
        <v>170</v>
      </c>
      <c r="N221" t="s">
        <v>431</v>
      </c>
      <c r="O221" t="s">
        <v>22</v>
      </c>
      <c r="P221" t="s">
        <v>33</v>
      </c>
      <c r="Q221" t="s">
        <v>22</v>
      </c>
    </row>
    <row r="222" spans="1:17" x14ac:dyDescent="0.3">
      <c r="A222" t="s">
        <v>860</v>
      </c>
      <c r="B222" t="s">
        <v>861</v>
      </c>
      <c r="C222" s="1" t="str">
        <f t="shared" si="48"/>
        <v>21:1087</v>
      </c>
      <c r="D222" s="1" t="str">
        <f t="shared" si="55"/>
        <v>21:0031</v>
      </c>
      <c r="E222" t="s">
        <v>458</v>
      </c>
      <c r="F222" t="s">
        <v>862</v>
      </c>
      <c r="H222">
        <v>53.568614099999998</v>
      </c>
      <c r="I222">
        <v>-112.9670412</v>
      </c>
      <c r="J222" s="1" t="str">
        <f t="shared" si="56"/>
        <v>A-horizon soil</v>
      </c>
      <c r="K222" s="1" t="str">
        <f t="shared" si="57"/>
        <v>Ball milling</v>
      </c>
      <c r="L222" t="s">
        <v>54</v>
      </c>
      <c r="M222" t="s">
        <v>22</v>
      </c>
      <c r="N222" t="s">
        <v>180</v>
      </c>
      <c r="O222" t="s">
        <v>24</v>
      </c>
      <c r="P222" t="s">
        <v>22</v>
      </c>
      <c r="Q222" t="s">
        <v>24</v>
      </c>
    </row>
    <row r="223" spans="1:17" x14ac:dyDescent="0.3">
      <c r="A223" t="s">
        <v>863</v>
      </c>
      <c r="B223" t="s">
        <v>864</v>
      </c>
      <c r="C223" s="1" t="str">
        <f t="shared" si="48"/>
        <v>21:1087</v>
      </c>
      <c r="D223" s="1" t="str">
        <f t="shared" si="55"/>
        <v>21:0031</v>
      </c>
      <c r="E223" t="s">
        <v>467</v>
      </c>
      <c r="F223" t="s">
        <v>865</v>
      </c>
      <c r="H223">
        <v>53.570727400000003</v>
      </c>
      <c r="I223">
        <v>-112.5820044</v>
      </c>
      <c r="J223" s="1" t="str">
        <f t="shared" si="56"/>
        <v>A-horizon soil</v>
      </c>
      <c r="K223" s="1" t="str">
        <f t="shared" si="57"/>
        <v>Ball milling</v>
      </c>
      <c r="L223" t="s">
        <v>245</v>
      </c>
      <c r="M223" t="s">
        <v>33</v>
      </c>
      <c r="N223" t="s">
        <v>64</v>
      </c>
      <c r="O223" t="s">
        <v>24</v>
      </c>
      <c r="P223" t="s">
        <v>170</v>
      </c>
      <c r="Q223" t="s">
        <v>24</v>
      </c>
    </row>
    <row r="224" spans="1:17" x14ac:dyDescent="0.3">
      <c r="A224" t="s">
        <v>866</v>
      </c>
      <c r="B224" t="s">
        <v>867</v>
      </c>
      <c r="C224" s="1" t="str">
        <f t="shared" si="48"/>
        <v>21:1087</v>
      </c>
      <c r="D224" s="1" t="str">
        <f t="shared" si="55"/>
        <v>21:0031</v>
      </c>
      <c r="E224" t="s">
        <v>471</v>
      </c>
      <c r="F224" t="s">
        <v>868</v>
      </c>
      <c r="H224">
        <v>53.500815299999999</v>
      </c>
      <c r="I224">
        <v>-112.0788118</v>
      </c>
      <c r="J224" s="1" t="str">
        <f t="shared" si="56"/>
        <v>A-horizon soil</v>
      </c>
      <c r="K224" s="1" t="str">
        <f t="shared" si="57"/>
        <v>Ball milling</v>
      </c>
      <c r="L224" t="s">
        <v>269</v>
      </c>
      <c r="M224" t="s">
        <v>38</v>
      </c>
      <c r="N224" t="s">
        <v>180</v>
      </c>
      <c r="O224" t="s">
        <v>24</v>
      </c>
      <c r="P224" t="s">
        <v>22</v>
      </c>
      <c r="Q224" t="s">
        <v>24</v>
      </c>
    </row>
    <row r="225" spans="1:17" x14ac:dyDescent="0.3">
      <c r="A225" t="s">
        <v>869</v>
      </c>
      <c r="B225" t="s">
        <v>870</v>
      </c>
      <c r="C225" s="1" t="str">
        <f t="shared" si="48"/>
        <v>21:1087</v>
      </c>
      <c r="D225" s="1" t="str">
        <f t="shared" si="55"/>
        <v>21:0031</v>
      </c>
      <c r="E225" t="s">
        <v>475</v>
      </c>
      <c r="F225" t="s">
        <v>871</v>
      </c>
      <c r="H225">
        <v>53.375990799999997</v>
      </c>
      <c r="I225">
        <v>-111.52395780000001</v>
      </c>
      <c r="J225" s="1" t="str">
        <f t="shared" si="56"/>
        <v>A-horizon soil</v>
      </c>
      <c r="K225" s="1" t="str">
        <f t="shared" si="57"/>
        <v>Ball milling</v>
      </c>
      <c r="L225" t="s">
        <v>872</v>
      </c>
      <c r="M225" t="s">
        <v>33</v>
      </c>
      <c r="N225" t="s">
        <v>185</v>
      </c>
      <c r="O225" t="s">
        <v>24</v>
      </c>
      <c r="P225" t="s">
        <v>24</v>
      </c>
      <c r="Q225" t="s">
        <v>24</v>
      </c>
    </row>
    <row r="226" spans="1:17" x14ac:dyDescent="0.3">
      <c r="A226" t="s">
        <v>873</v>
      </c>
      <c r="B226" t="s">
        <v>874</v>
      </c>
      <c r="C226" s="1" t="str">
        <f t="shared" si="48"/>
        <v>21:1087</v>
      </c>
      <c r="D226" s="1" t="str">
        <f t="shared" si="55"/>
        <v>21:0031</v>
      </c>
      <c r="E226" t="s">
        <v>479</v>
      </c>
      <c r="F226" t="s">
        <v>875</v>
      </c>
      <c r="H226">
        <v>53.306466299999997</v>
      </c>
      <c r="I226">
        <v>-111.36552229999999</v>
      </c>
      <c r="J226" s="1" t="str">
        <f t="shared" si="56"/>
        <v>A-horizon soil</v>
      </c>
      <c r="K226" s="1" t="str">
        <f t="shared" si="57"/>
        <v>Ball milling</v>
      </c>
      <c r="L226" t="s">
        <v>481</v>
      </c>
      <c r="M226" t="s">
        <v>22</v>
      </c>
      <c r="N226" t="s">
        <v>23</v>
      </c>
      <c r="O226" t="s">
        <v>24</v>
      </c>
      <c r="P226" t="s">
        <v>24</v>
      </c>
      <c r="Q226" t="s">
        <v>24</v>
      </c>
    </row>
    <row r="227" spans="1:17" x14ac:dyDescent="0.3">
      <c r="A227" t="s">
        <v>876</v>
      </c>
      <c r="B227" t="s">
        <v>877</v>
      </c>
      <c r="C227" s="1" t="str">
        <f t="shared" si="48"/>
        <v>21:1087</v>
      </c>
      <c r="D227" s="1" t="str">
        <f t="shared" si="55"/>
        <v>21:0031</v>
      </c>
      <c r="E227" t="s">
        <v>479</v>
      </c>
      <c r="F227" t="s">
        <v>878</v>
      </c>
      <c r="H227">
        <v>53.306466299999997</v>
      </c>
      <c r="I227">
        <v>-111.36552229999999</v>
      </c>
      <c r="J227" s="1" t="str">
        <f t="shared" si="56"/>
        <v>A-horizon soil</v>
      </c>
      <c r="K227" s="1" t="str">
        <f t="shared" si="57"/>
        <v>Ball milling</v>
      </c>
      <c r="L227" t="s">
        <v>485</v>
      </c>
      <c r="M227" t="s">
        <v>22</v>
      </c>
      <c r="N227" t="s">
        <v>38</v>
      </c>
      <c r="O227" t="s">
        <v>24</v>
      </c>
      <c r="P227" t="s">
        <v>24</v>
      </c>
      <c r="Q227" t="s">
        <v>24</v>
      </c>
    </row>
    <row r="228" spans="1:17" x14ac:dyDescent="0.3">
      <c r="A228" t="s">
        <v>879</v>
      </c>
      <c r="B228" t="s">
        <v>880</v>
      </c>
      <c r="C228" s="1" t="str">
        <f t="shared" si="48"/>
        <v>21:1087</v>
      </c>
      <c r="D228" s="1" t="str">
        <f>HYPERLINK("http://geochem.nrcan.gc.ca/cdogs/content/svy/svy_e.htm", "")</f>
        <v/>
      </c>
      <c r="G228" s="1" t="str">
        <f>HYPERLINK("http://geochem.nrcan.gc.ca/cdogs/content/cr_/cr_00141_e.htm", "141")</f>
        <v>141</v>
      </c>
      <c r="J228" t="s">
        <v>193</v>
      </c>
      <c r="K228" t="s">
        <v>194</v>
      </c>
      <c r="L228" t="s">
        <v>526</v>
      </c>
      <c r="M228" t="s">
        <v>22</v>
      </c>
      <c r="N228" t="s">
        <v>59</v>
      </c>
      <c r="O228" t="s">
        <v>22</v>
      </c>
      <c r="P228" t="s">
        <v>22</v>
      </c>
      <c r="Q228" t="s">
        <v>22</v>
      </c>
    </row>
    <row r="229" spans="1:17" x14ac:dyDescent="0.3">
      <c r="A229" t="s">
        <v>881</v>
      </c>
      <c r="B229" t="s">
        <v>882</v>
      </c>
      <c r="C229" s="1" t="str">
        <f t="shared" si="48"/>
        <v>21:1087</v>
      </c>
      <c r="D229" s="1" t="str">
        <f t="shared" ref="D229:D241" si="58">HYPERLINK("http://geochem.nrcan.gc.ca/cdogs/content/svy/svy210031_e.htm", "21:0031")</f>
        <v>21:0031</v>
      </c>
      <c r="E229" t="s">
        <v>491</v>
      </c>
      <c r="F229" t="s">
        <v>883</v>
      </c>
      <c r="H229">
        <v>53.334874200000002</v>
      </c>
      <c r="I229">
        <v>-110.9347573</v>
      </c>
      <c r="J229" s="1" t="str">
        <f t="shared" ref="J229:J241" si="59">HYPERLINK("http://geochem.nrcan.gc.ca/cdogs/content/kwd/kwd020056_e.htm", "A-horizon soil")</f>
        <v>A-horizon soil</v>
      </c>
      <c r="K229" s="1" t="str">
        <f t="shared" ref="K229:K241" si="60">HYPERLINK("http://geochem.nrcan.gc.ca/cdogs/content/kwd/kwd080058_e.htm", "Ball milling")</f>
        <v>Ball milling</v>
      </c>
      <c r="L229" t="s">
        <v>485</v>
      </c>
      <c r="M229" t="s">
        <v>22</v>
      </c>
      <c r="N229" t="s">
        <v>33</v>
      </c>
      <c r="O229" t="s">
        <v>24</v>
      </c>
      <c r="P229" t="s">
        <v>24</v>
      </c>
      <c r="Q229" t="s">
        <v>24</v>
      </c>
    </row>
    <row r="230" spans="1:17" x14ac:dyDescent="0.3">
      <c r="A230" t="s">
        <v>884</v>
      </c>
      <c r="B230" t="s">
        <v>885</v>
      </c>
      <c r="C230" s="1" t="str">
        <f t="shared" si="48"/>
        <v>21:1087</v>
      </c>
      <c r="D230" s="1" t="str">
        <f t="shared" si="58"/>
        <v>21:0031</v>
      </c>
      <c r="E230" t="s">
        <v>495</v>
      </c>
      <c r="F230" t="s">
        <v>886</v>
      </c>
      <c r="H230">
        <v>53.277501999999998</v>
      </c>
      <c r="I230">
        <v>-109.9810006</v>
      </c>
      <c r="J230" s="1" t="str">
        <f t="shared" si="59"/>
        <v>A-horizon soil</v>
      </c>
      <c r="K230" s="1" t="str">
        <f t="shared" si="60"/>
        <v>Ball milling</v>
      </c>
      <c r="L230" t="s">
        <v>93</v>
      </c>
      <c r="M230" t="s">
        <v>33</v>
      </c>
      <c r="N230" t="s">
        <v>185</v>
      </c>
      <c r="O230" t="s">
        <v>24</v>
      </c>
      <c r="P230" t="s">
        <v>59</v>
      </c>
      <c r="Q230" t="s">
        <v>24</v>
      </c>
    </row>
    <row r="231" spans="1:17" x14ac:dyDescent="0.3">
      <c r="A231" t="s">
        <v>887</v>
      </c>
      <c r="B231" t="s">
        <v>888</v>
      </c>
      <c r="C231" s="1" t="str">
        <f t="shared" si="48"/>
        <v>21:1087</v>
      </c>
      <c r="D231" s="1" t="str">
        <f t="shared" si="58"/>
        <v>21:0031</v>
      </c>
      <c r="E231" t="s">
        <v>499</v>
      </c>
      <c r="F231" t="s">
        <v>889</v>
      </c>
      <c r="H231">
        <v>53.104149999999997</v>
      </c>
      <c r="I231">
        <v>-109.48765969999999</v>
      </c>
      <c r="J231" s="1" t="str">
        <f t="shared" si="59"/>
        <v>A-horizon soil</v>
      </c>
      <c r="K231" s="1" t="str">
        <f t="shared" si="60"/>
        <v>Ball milling</v>
      </c>
      <c r="L231" t="s">
        <v>89</v>
      </c>
      <c r="M231" t="s">
        <v>38</v>
      </c>
      <c r="N231" t="s">
        <v>23</v>
      </c>
      <c r="O231" t="s">
        <v>24</v>
      </c>
      <c r="P231" t="s">
        <v>22</v>
      </c>
      <c r="Q231" t="s">
        <v>24</v>
      </c>
    </row>
    <row r="232" spans="1:17" x14ac:dyDescent="0.3">
      <c r="A232" t="s">
        <v>890</v>
      </c>
      <c r="B232" t="s">
        <v>891</v>
      </c>
      <c r="C232" s="1" t="str">
        <f t="shared" si="48"/>
        <v>21:1087</v>
      </c>
      <c r="D232" s="1" t="str">
        <f t="shared" si="58"/>
        <v>21:0031</v>
      </c>
      <c r="E232" t="s">
        <v>503</v>
      </c>
      <c r="F232" t="s">
        <v>892</v>
      </c>
      <c r="H232">
        <v>53.057315600000003</v>
      </c>
      <c r="I232">
        <v>-109.162493</v>
      </c>
      <c r="J232" s="1" t="str">
        <f t="shared" si="59"/>
        <v>A-horizon soil</v>
      </c>
      <c r="K232" s="1" t="str">
        <f t="shared" si="60"/>
        <v>Ball milling</v>
      </c>
      <c r="L232" t="s">
        <v>842</v>
      </c>
      <c r="M232" t="s">
        <v>24</v>
      </c>
      <c r="N232" t="s">
        <v>33</v>
      </c>
      <c r="O232" t="s">
        <v>24</v>
      </c>
      <c r="P232" t="s">
        <v>24</v>
      </c>
      <c r="Q232" t="s">
        <v>24</v>
      </c>
    </row>
    <row r="233" spans="1:17" x14ac:dyDescent="0.3">
      <c r="A233" t="s">
        <v>893</v>
      </c>
      <c r="B233" t="s">
        <v>894</v>
      </c>
      <c r="C233" s="1" t="str">
        <f t="shared" si="48"/>
        <v>21:1087</v>
      </c>
      <c r="D233" s="1" t="str">
        <f t="shared" si="58"/>
        <v>21:0031</v>
      </c>
      <c r="E233" t="s">
        <v>507</v>
      </c>
      <c r="F233" t="s">
        <v>895</v>
      </c>
      <c r="H233">
        <v>52.978042299999998</v>
      </c>
      <c r="I233">
        <v>-108.7845174</v>
      </c>
      <c r="J233" s="1" t="str">
        <f t="shared" si="59"/>
        <v>A-horizon soil</v>
      </c>
      <c r="K233" s="1" t="str">
        <f t="shared" si="60"/>
        <v>Ball milling</v>
      </c>
      <c r="L233" t="s">
        <v>147</v>
      </c>
      <c r="M233" t="s">
        <v>33</v>
      </c>
      <c r="N233" t="s">
        <v>59</v>
      </c>
      <c r="O233" t="s">
        <v>24</v>
      </c>
      <c r="P233" t="s">
        <v>22</v>
      </c>
      <c r="Q233" t="s">
        <v>24</v>
      </c>
    </row>
    <row r="234" spans="1:17" x14ac:dyDescent="0.3">
      <c r="A234" t="s">
        <v>896</v>
      </c>
      <c r="B234" t="s">
        <v>897</v>
      </c>
      <c r="C234" s="1" t="str">
        <f t="shared" si="48"/>
        <v>21:1087</v>
      </c>
      <c r="D234" s="1" t="str">
        <f t="shared" si="58"/>
        <v>21:0031</v>
      </c>
      <c r="E234" t="s">
        <v>507</v>
      </c>
      <c r="F234" t="s">
        <v>898</v>
      </c>
      <c r="H234">
        <v>52.978042299999998</v>
      </c>
      <c r="I234">
        <v>-108.7845174</v>
      </c>
      <c r="J234" s="1" t="str">
        <f t="shared" si="59"/>
        <v>A-horizon soil</v>
      </c>
      <c r="K234" s="1" t="str">
        <f t="shared" si="60"/>
        <v>Ball milling</v>
      </c>
      <c r="L234" t="s">
        <v>93</v>
      </c>
      <c r="M234" t="s">
        <v>33</v>
      </c>
      <c r="N234" t="s">
        <v>59</v>
      </c>
      <c r="O234" t="s">
        <v>24</v>
      </c>
      <c r="P234" t="s">
        <v>22</v>
      </c>
      <c r="Q234" t="s">
        <v>24</v>
      </c>
    </row>
    <row r="235" spans="1:17" x14ac:dyDescent="0.3">
      <c r="A235" t="s">
        <v>899</v>
      </c>
      <c r="B235" t="s">
        <v>900</v>
      </c>
      <c r="C235" s="1" t="str">
        <f t="shared" si="48"/>
        <v>21:1087</v>
      </c>
      <c r="D235" s="1" t="str">
        <f t="shared" si="58"/>
        <v>21:0031</v>
      </c>
      <c r="E235" t="s">
        <v>514</v>
      </c>
      <c r="F235" t="s">
        <v>901</v>
      </c>
      <c r="H235">
        <v>52.901726799999999</v>
      </c>
      <c r="I235">
        <v>-108.51776460000001</v>
      </c>
      <c r="J235" s="1" t="str">
        <f t="shared" si="59"/>
        <v>A-horizon soil</v>
      </c>
      <c r="K235" s="1" t="str">
        <f t="shared" si="60"/>
        <v>Ball milling</v>
      </c>
      <c r="L235" t="s">
        <v>126</v>
      </c>
      <c r="M235" t="s">
        <v>33</v>
      </c>
      <c r="N235" t="s">
        <v>23</v>
      </c>
      <c r="O235" t="s">
        <v>24</v>
      </c>
      <c r="P235" t="s">
        <v>22</v>
      </c>
      <c r="Q235" t="s">
        <v>24</v>
      </c>
    </row>
    <row r="236" spans="1:17" x14ac:dyDescent="0.3">
      <c r="A236" t="s">
        <v>902</v>
      </c>
      <c r="B236" t="s">
        <v>903</v>
      </c>
      <c r="C236" s="1" t="str">
        <f t="shared" si="48"/>
        <v>21:1087</v>
      </c>
      <c r="D236" s="1" t="str">
        <f t="shared" si="58"/>
        <v>21:0031</v>
      </c>
      <c r="E236" t="s">
        <v>519</v>
      </c>
      <c r="F236" t="s">
        <v>904</v>
      </c>
      <c r="H236">
        <v>52.582377000000001</v>
      </c>
      <c r="I236">
        <v>-107.7725355</v>
      </c>
      <c r="J236" s="1" t="str">
        <f t="shared" si="59"/>
        <v>A-horizon soil</v>
      </c>
      <c r="K236" s="1" t="str">
        <f t="shared" si="60"/>
        <v>Ball milling</v>
      </c>
      <c r="L236" t="s">
        <v>516</v>
      </c>
      <c r="M236" t="s">
        <v>38</v>
      </c>
      <c r="N236" t="s">
        <v>59</v>
      </c>
      <c r="O236" t="s">
        <v>24</v>
      </c>
      <c r="P236" t="s">
        <v>22</v>
      </c>
      <c r="Q236" t="s">
        <v>24</v>
      </c>
    </row>
    <row r="237" spans="1:17" x14ac:dyDescent="0.3">
      <c r="A237" t="s">
        <v>905</v>
      </c>
      <c r="B237" t="s">
        <v>906</v>
      </c>
      <c r="C237" s="1" t="str">
        <f t="shared" si="48"/>
        <v>21:1087</v>
      </c>
      <c r="D237" s="1" t="str">
        <f t="shared" si="58"/>
        <v>21:0031</v>
      </c>
      <c r="E237" t="s">
        <v>524</v>
      </c>
      <c r="F237" t="s">
        <v>907</v>
      </c>
      <c r="H237">
        <v>52.342754499999998</v>
      </c>
      <c r="I237">
        <v>-106.9353187</v>
      </c>
      <c r="J237" s="1" t="str">
        <f t="shared" si="59"/>
        <v>A-horizon soil</v>
      </c>
      <c r="K237" s="1" t="str">
        <f t="shared" si="60"/>
        <v>Ball milling</v>
      </c>
      <c r="L237" t="s">
        <v>694</v>
      </c>
      <c r="M237" t="s">
        <v>22</v>
      </c>
      <c r="N237" t="s">
        <v>38</v>
      </c>
      <c r="O237" t="s">
        <v>24</v>
      </c>
      <c r="P237" t="s">
        <v>24</v>
      </c>
      <c r="Q237" t="s">
        <v>24</v>
      </c>
    </row>
    <row r="238" spans="1:17" x14ac:dyDescent="0.3">
      <c r="A238" t="s">
        <v>908</v>
      </c>
      <c r="B238" t="s">
        <v>909</v>
      </c>
      <c r="C238" s="1" t="str">
        <f t="shared" si="48"/>
        <v>21:1087</v>
      </c>
      <c r="D238" s="1" t="str">
        <f t="shared" si="58"/>
        <v>21:0031</v>
      </c>
      <c r="E238" t="s">
        <v>529</v>
      </c>
      <c r="F238" t="s">
        <v>910</v>
      </c>
      <c r="H238">
        <v>52.194550900000003</v>
      </c>
      <c r="I238">
        <v>-106.6903811</v>
      </c>
      <c r="J238" s="1" t="str">
        <f t="shared" si="59"/>
        <v>A-horizon soil</v>
      </c>
      <c r="K238" s="1" t="str">
        <f t="shared" si="60"/>
        <v>Ball milling</v>
      </c>
      <c r="L238" t="s">
        <v>102</v>
      </c>
      <c r="M238" t="s">
        <v>33</v>
      </c>
      <c r="N238" t="s">
        <v>38</v>
      </c>
      <c r="O238" t="s">
        <v>24</v>
      </c>
      <c r="P238" t="s">
        <v>22</v>
      </c>
      <c r="Q238" t="s">
        <v>24</v>
      </c>
    </row>
    <row r="239" spans="1:17" x14ac:dyDescent="0.3">
      <c r="A239" t="s">
        <v>911</v>
      </c>
      <c r="B239" t="s">
        <v>912</v>
      </c>
      <c r="C239" s="1" t="str">
        <f t="shared" si="48"/>
        <v>21:1087</v>
      </c>
      <c r="D239" s="1" t="str">
        <f t="shared" si="58"/>
        <v>21:0031</v>
      </c>
      <c r="E239" t="s">
        <v>533</v>
      </c>
      <c r="F239" t="s">
        <v>913</v>
      </c>
      <c r="H239">
        <v>52.142804699999999</v>
      </c>
      <c r="I239">
        <v>-106.3829813</v>
      </c>
      <c r="J239" s="1" t="str">
        <f t="shared" si="59"/>
        <v>A-horizon soil</v>
      </c>
      <c r="K239" s="1" t="str">
        <f t="shared" si="60"/>
        <v>Ball milling</v>
      </c>
      <c r="L239" t="s">
        <v>32</v>
      </c>
      <c r="M239" t="s">
        <v>22</v>
      </c>
      <c r="N239" t="s">
        <v>38</v>
      </c>
      <c r="O239" t="s">
        <v>24</v>
      </c>
      <c r="P239" t="s">
        <v>22</v>
      </c>
      <c r="Q239" t="s">
        <v>24</v>
      </c>
    </row>
    <row r="240" spans="1:17" x14ac:dyDescent="0.3">
      <c r="A240" t="s">
        <v>914</v>
      </c>
      <c r="B240" t="s">
        <v>915</v>
      </c>
      <c r="C240" s="1" t="str">
        <f t="shared" si="48"/>
        <v>21:1087</v>
      </c>
      <c r="D240" s="1" t="str">
        <f t="shared" si="58"/>
        <v>21:0031</v>
      </c>
      <c r="E240" t="s">
        <v>533</v>
      </c>
      <c r="F240" t="s">
        <v>916</v>
      </c>
      <c r="H240">
        <v>52.142804699999999</v>
      </c>
      <c r="I240">
        <v>-106.3829813</v>
      </c>
      <c r="J240" s="1" t="str">
        <f t="shared" si="59"/>
        <v>A-horizon soil</v>
      </c>
      <c r="K240" s="1" t="str">
        <f t="shared" si="60"/>
        <v>Ball milling</v>
      </c>
      <c r="L240" t="s">
        <v>552</v>
      </c>
      <c r="M240" t="s">
        <v>22</v>
      </c>
      <c r="N240" t="s">
        <v>38</v>
      </c>
      <c r="O240" t="s">
        <v>24</v>
      </c>
      <c r="P240" t="s">
        <v>22</v>
      </c>
      <c r="Q240" t="s">
        <v>24</v>
      </c>
    </row>
    <row r="241" spans="1:17" x14ac:dyDescent="0.3">
      <c r="A241" t="s">
        <v>917</v>
      </c>
      <c r="B241" t="s">
        <v>918</v>
      </c>
      <c r="C241" s="1" t="str">
        <f t="shared" si="48"/>
        <v>21:1087</v>
      </c>
      <c r="D241" s="1" t="str">
        <f t="shared" si="58"/>
        <v>21:0031</v>
      </c>
      <c r="E241" t="s">
        <v>540</v>
      </c>
      <c r="F241" t="s">
        <v>919</v>
      </c>
      <c r="H241">
        <v>52.144976200000002</v>
      </c>
      <c r="I241">
        <v>-105.8730035</v>
      </c>
      <c r="J241" s="1" t="str">
        <f t="shared" si="59"/>
        <v>A-horizon soil</v>
      </c>
      <c r="K241" s="1" t="str">
        <f t="shared" si="60"/>
        <v>Ball milling</v>
      </c>
      <c r="L241" t="s">
        <v>93</v>
      </c>
      <c r="M241" t="s">
        <v>33</v>
      </c>
      <c r="N241" t="s">
        <v>59</v>
      </c>
      <c r="O241" t="s">
        <v>24</v>
      </c>
      <c r="P241" t="s">
        <v>33</v>
      </c>
      <c r="Q241" t="s">
        <v>24</v>
      </c>
    </row>
    <row r="242" spans="1:17" x14ac:dyDescent="0.3">
      <c r="A242" t="s">
        <v>920</v>
      </c>
      <c r="B242" t="s">
        <v>921</v>
      </c>
      <c r="C242" s="1" t="str">
        <f t="shared" si="48"/>
        <v>21:1087</v>
      </c>
      <c r="D242" s="1" t="str">
        <f>HYPERLINK("http://geochem.nrcan.gc.ca/cdogs/content/svy/svy_e.htm", "")</f>
        <v/>
      </c>
      <c r="G242" s="1" t="str">
        <f>HYPERLINK("http://geochem.nrcan.gc.ca/cdogs/content/cr_/cr_00141_e.htm", "141")</f>
        <v>141</v>
      </c>
      <c r="J242" t="s">
        <v>193</v>
      </c>
      <c r="K242" t="s">
        <v>194</v>
      </c>
      <c r="L242" t="s">
        <v>54</v>
      </c>
      <c r="M242" t="s">
        <v>33</v>
      </c>
      <c r="N242" t="s">
        <v>38</v>
      </c>
      <c r="O242" t="s">
        <v>22</v>
      </c>
      <c r="P242" t="s">
        <v>22</v>
      </c>
      <c r="Q242" t="s">
        <v>22</v>
      </c>
    </row>
    <row r="243" spans="1:17" x14ac:dyDescent="0.3">
      <c r="A243" t="s">
        <v>922</v>
      </c>
      <c r="B243" t="s">
        <v>923</v>
      </c>
      <c r="C243" s="1" t="str">
        <f t="shared" si="48"/>
        <v>21:1087</v>
      </c>
      <c r="D243" s="1" t="str">
        <f>HYPERLINK("http://geochem.nrcan.gc.ca/cdogs/content/svy/svy210031_e.htm", "21:0031")</f>
        <v>21:0031</v>
      </c>
      <c r="E243" t="s">
        <v>546</v>
      </c>
      <c r="F243" t="s">
        <v>924</v>
      </c>
      <c r="H243">
        <v>51.910974899999999</v>
      </c>
      <c r="I243">
        <v>-105.4250614</v>
      </c>
      <c r="J243" s="1" t="str">
        <f>HYPERLINK("http://geochem.nrcan.gc.ca/cdogs/content/kwd/kwd020056_e.htm", "A-horizon soil")</f>
        <v>A-horizon soil</v>
      </c>
      <c r="K243" s="1" t="str">
        <f>HYPERLINK("http://geochem.nrcan.gc.ca/cdogs/content/kwd/kwd080058_e.htm", "Ball milling")</f>
        <v>Ball milling</v>
      </c>
      <c r="L243" t="s">
        <v>552</v>
      </c>
      <c r="M243" t="s">
        <v>22</v>
      </c>
      <c r="N243" t="s">
        <v>38</v>
      </c>
      <c r="O243" t="s">
        <v>24</v>
      </c>
      <c r="P243" t="s">
        <v>33</v>
      </c>
      <c r="Q243" t="s">
        <v>24</v>
      </c>
    </row>
    <row r="244" spans="1:17" x14ac:dyDescent="0.3">
      <c r="A244" t="s">
        <v>925</v>
      </c>
      <c r="B244" t="s">
        <v>926</v>
      </c>
      <c r="C244" s="1" t="str">
        <f t="shared" si="48"/>
        <v>21:1087</v>
      </c>
      <c r="D244" s="1" t="str">
        <f>HYPERLINK("http://geochem.nrcan.gc.ca/cdogs/content/svy/svy210031_e.htm", "21:0031")</f>
        <v>21:0031</v>
      </c>
      <c r="E244" t="s">
        <v>550</v>
      </c>
      <c r="F244" t="s">
        <v>927</v>
      </c>
      <c r="H244">
        <v>51.794230399999996</v>
      </c>
      <c r="I244">
        <v>-104.61920619999999</v>
      </c>
      <c r="J244" s="1" t="str">
        <f>HYPERLINK("http://geochem.nrcan.gc.ca/cdogs/content/kwd/kwd020056_e.htm", "A-horizon soil")</f>
        <v>A-horizon soil</v>
      </c>
      <c r="K244" s="1" t="str">
        <f>HYPERLINK("http://geochem.nrcan.gc.ca/cdogs/content/kwd/kwd080058_e.htm", "Ball milling")</f>
        <v>Ball milling</v>
      </c>
      <c r="L244" t="s">
        <v>841</v>
      </c>
      <c r="M244" t="s">
        <v>33</v>
      </c>
      <c r="N244" t="s">
        <v>38</v>
      </c>
      <c r="O244" t="s">
        <v>24</v>
      </c>
      <c r="P244" t="s">
        <v>23</v>
      </c>
      <c r="Q244" t="s">
        <v>24</v>
      </c>
    </row>
    <row r="245" spans="1:17" x14ac:dyDescent="0.3">
      <c r="A245" t="s">
        <v>928</v>
      </c>
      <c r="B245" t="s">
        <v>929</v>
      </c>
      <c r="C245" s="1" t="str">
        <f t="shared" si="48"/>
        <v>21:1087</v>
      </c>
      <c r="D245" s="1" t="str">
        <f>HYPERLINK("http://geochem.nrcan.gc.ca/cdogs/content/svy/svy_e.htm", "")</f>
        <v/>
      </c>
      <c r="G245" s="1" t="str">
        <f>HYPERLINK("http://geochem.nrcan.gc.ca/cdogs/content/cr_/cr_00141_e.htm", "141")</f>
        <v>141</v>
      </c>
      <c r="J245" t="s">
        <v>193</v>
      </c>
      <c r="K245" t="s">
        <v>194</v>
      </c>
      <c r="L245" t="s">
        <v>526</v>
      </c>
      <c r="M245" t="s">
        <v>22</v>
      </c>
      <c r="N245" t="s">
        <v>33</v>
      </c>
      <c r="O245" t="s">
        <v>24</v>
      </c>
      <c r="P245" t="s">
        <v>22</v>
      </c>
      <c r="Q245" t="s">
        <v>24</v>
      </c>
    </row>
    <row r="246" spans="1:17" x14ac:dyDescent="0.3">
      <c r="A246" t="s">
        <v>930</v>
      </c>
      <c r="B246" t="s">
        <v>931</v>
      </c>
      <c r="C246" s="1" t="str">
        <f t="shared" si="48"/>
        <v>21:1087</v>
      </c>
      <c r="D246" s="1" t="str">
        <f t="shared" ref="D246:D259" si="61">HYPERLINK("http://geochem.nrcan.gc.ca/cdogs/content/svy/svy210031_e.htm", "21:0031")</f>
        <v>21:0031</v>
      </c>
      <c r="E246" t="s">
        <v>557</v>
      </c>
      <c r="F246" t="s">
        <v>932</v>
      </c>
      <c r="H246">
        <v>51.750120699999997</v>
      </c>
      <c r="I246">
        <v>-104.3935944</v>
      </c>
      <c r="J246" s="1" t="str">
        <f t="shared" ref="J246:J259" si="62">HYPERLINK("http://geochem.nrcan.gc.ca/cdogs/content/kwd/kwd020056_e.htm", "A-horizon soil")</f>
        <v>A-horizon soil</v>
      </c>
      <c r="K246" s="1" t="str">
        <f t="shared" ref="K246:K259" si="63">HYPERLINK("http://geochem.nrcan.gc.ca/cdogs/content/kwd/kwd080058_e.htm", "Ball milling")</f>
        <v>Ball milling</v>
      </c>
      <c r="L246" t="s">
        <v>559</v>
      </c>
      <c r="M246" t="s">
        <v>22</v>
      </c>
      <c r="N246" t="s">
        <v>22</v>
      </c>
      <c r="O246" t="s">
        <v>22</v>
      </c>
      <c r="P246" t="s">
        <v>24</v>
      </c>
      <c r="Q246" t="s">
        <v>22</v>
      </c>
    </row>
    <row r="247" spans="1:17" x14ac:dyDescent="0.3">
      <c r="A247" t="s">
        <v>933</v>
      </c>
      <c r="B247" t="s">
        <v>934</v>
      </c>
      <c r="C247" s="1" t="str">
        <f t="shared" si="48"/>
        <v>21:1087</v>
      </c>
      <c r="D247" s="1" t="str">
        <f t="shared" si="61"/>
        <v>21:0031</v>
      </c>
      <c r="E247" t="s">
        <v>562</v>
      </c>
      <c r="F247" t="s">
        <v>935</v>
      </c>
      <c r="H247">
        <v>51.718483399999997</v>
      </c>
      <c r="I247">
        <v>-103.7917977</v>
      </c>
      <c r="J247" s="1" t="str">
        <f t="shared" si="62"/>
        <v>A-horizon soil</v>
      </c>
      <c r="K247" s="1" t="str">
        <f t="shared" si="63"/>
        <v>Ball milling</v>
      </c>
      <c r="L247" t="s">
        <v>121</v>
      </c>
      <c r="M247" t="s">
        <v>38</v>
      </c>
      <c r="N247" t="s">
        <v>170</v>
      </c>
      <c r="O247" t="s">
        <v>24</v>
      </c>
      <c r="P247" t="s">
        <v>59</v>
      </c>
      <c r="Q247" t="s">
        <v>24</v>
      </c>
    </row>
    <row r="248" spans="1:17" x14ac:dyDescent="0.3">
      <c r="A248" t="s">
        <v>936</v>
      </c>
      <c r="B248" t="s">
        <v>937</v>
      </c>
      <c r="C248" s="1" t="str">
        <f t="shared" si="48"/>
        <v>21:1087</v>
      </c>
      <c r="D248" s="1" t="str">
        <f t="shared" si="61"/>
        <v>21:0031</v>
      </c>
      <c r="E248" t="s">
        <v>566</v>
      </c>
      <c r="F248" t="s">
        <v>938</v>
      </c>
      <c r="H248">
        <v>51.670162400000002</v>
      </c>
      <c r="I248">
        <v>-103.6484701</v>
      </c>
      <c r="J248" s="1" t="str">
        <f t="shared" si="62"/>
        <v>A-horizon soil</v>
      </c>
      <c r="K248" s="1" t="str">
        <f t="shared" si="63"/>
        <v>Ball milling</v>
      </c>
      <c r="L248" t="s">
        <v>827</v>
      </c>
      <c r="M248" t="s">
        <v>22</v>
      </c>
      <c r="N248" t="s">
        <v>23</v>
      </c>
      <c r="O248" t="s">
        <v>24</v>
      </c>
      <c r="P248" t="s">
        <v>33</v>
      </c>
      <c r="Q248" t="s">
        <v>24</v>
      </c>
    </row>
    <row r="249" spans="1:17" x14ac:dyDescent="0.3">
      <c r="A249" t="s">
        <v>939</v>
      </c>
      <c r="B249" t="s">
        <v>940</v>
      </c>
      <c r="C249" s="1" t="str">
        <f t="shared" si="48"/>
        <v>21:1087</v>
      </c>
      <c r="D249" s="1" t="str">
        <f t="shared" si="61"/>
        <v>21:0031</v>
      </c>
      <c r="E249" t="s">
        <v>566</v>
      </c>
      <c r="F249" t="s">
        <v>941</v>
      </c>
      <c r="H249">
        <v>51.670162400000002</v>
      </c>
      <c r="I249">
        <v>-103.6484701</v>
      </c>
      <c r="J249" s="1" t="str">
        <f t="shared" si="62"/>
        <v>A-horizon soil</v>
      </c>
      <c r="K249" s="1" t="str">
        <f t="shared" si="63"/>
        <v>Ball milling</v>
      </c>
      <c r="L249" t="s">
        <v>827</v>
      </c>
      <c r="M249" t="s">
        <v>33</v>
      </c>
      <c r="N249" t="s">
        <v>38</v>
      </c>
      <c r="O249" t="s">
        <v>24</v>
      </c>
      <c r="P249" t="s">
        <v>33</v>
      </c>
      <c r="Q249" t="s">
        <v>24</v>
      </c>
    </row>
    <row r="250" spans="1:17" x14ac:dyDescent="0.3">
      <c r="A250" t="s">
        <v>942</v>
      </c>
      <c r="B250" t="s">
        <v>943</v>
      </c>
      <c r="C250" s="1" t="str">
        <f t="shared" si="48"/>
        <v>21:1087</v>
      </c>
      <c r="D250" s="1" t="str">
        <f t="shared" si="61"/>
        <v>21:0031</v>
      </c>
      <c r="E250" t="s">
        <v>573</v>
      </c>
      <c r="F250" t="s">
        <v>944</v>
      </c>
      <c r="H250">
        <v>51.359073700000003</v>
      </c>
      <c r="I250">
        <v>-102.7699659</v>
      </c>
      <c r="J250" s="1" t="str">
        <f t="shared" si="62"/>
        <v>A-horizon soil</v>
      </c>
      <c r="K250" s="1" t="str">
        <f t="shared" si="63"/>
        <v>Ball milling</v>
      </c>
      <c r="L250" t="s">
        <v>97</v>
      </c>
      <c r="M250" t="s">
        <v>33</v>
      </c>
      <c r="N250" t="s">
        <v>185</v>
      </c>
      <c r="O250" t="s">
        <v>24</v>
      </c>
      <c r="P250" t="s">
        <v>38</v>
      </c>
      <c r="Q250" t="s">
        <v>24</v>
      </c>
    </row>
    <row r="251" spans="1:17" x14ac:dyDescent="0.3">
      <c r="A251" t="s">
        <v>945</v>
      </c>
      <c r="B251" t="s">
        <v>946</v>
      </c>
      <c r="C251" s="1" t="str">
        <f t="shared" si="48"/>
        <v>21:1087</v>
      </c>
      <c r="D251" s="1" t="str">
        <f t="shared" si="61"/>
        <v>21:0031</v>
      </c>
      <c r="E251" t="s">
        <v>577</v>
      </c>
      <c r="F251" t="s">
        <v>947</v>
      </c>
      <c r="H251">
        <v>51.294871000000001</v>
      </c>
      <c r="I251">
        <v>-102.65976000000001</v>
      </c>
      <c r="J251" s="1" t="str">
        <f t="shared" si="62"/>
        <v>A-horizon soil</v>
      </c>
      <c r="K251" s="1" t="str">
        <f t="shared" si="63"/>
        <v>Ball milling</v>
      </c>
      <c r="L251" t="s">
        <v>116</v>
      </c>
      <c r="M251" t="s">
        <v>33</v>
      </c>
      <c r="N251" t="s">
        <v>948</v>
      </c>
      <c r="O251" t="s">
        <v>24</v>
      </c>
      <c r="P251" t="s">
        <v>559</v>
      </c>
      <c r="Q251" t="s">
        <v>24</v>
      </c>
    </row>
    <row r="252" spans="1:17" x14ac:dyDescent="0.3">
      <c r="A252" t="s">
        <v>949</v>
      </c>
      <c r="B252" t="s">
        <v>950</v>
      </c>
      <c r="C252" s="1" t="str">
        <f t="shared" si="48"/>
        <v>21:1087</v>
      </c>
      <c r="D252" s="1" t="str">
        <f t="shared" si="61"/>
        <v>21:0031</v>
      </c>
      <c r="E252" t="s">
        <v>581</v>
      </c>
      <c r="F252" t="s">
        <v>951</v>
      </c>
      <c r="H252">
        <v>51.213832400000001</v>
      </c>
      <c r="I252">
        <v>-101.7194063</v>
      </c>
      <c r="J252" s="1" t="str">
        <f t="shared" si="62"/>
        <v>A-horizon soil</v>
      </c>
      <c r="K252" s="1" t="str">
        <f t="shared" si="63"/>
        <v>Ball milling</v>
      </c>
      <c r="L252" t="s">
        <v>526</v>
      </c>
      <c r="M252" t="s">
        <v>22</v>
      </c>
      <c r="N252" t="s">
        <v>559</v>
      </c>
      <c r="O252" t="s">
        <v>24</v>
      </c>
      <c r="P252" t="s">
        <v>22</v>
      </c>
      <c r="Q252" t="s">
        <v>24</v>
      </c>
    </row>
    <row r="253" spans="1:17" x14ac:dyDescent="0.3">
      <c r="A253" t="s">
        <v>952</v>
      </c>
      <c r="B253" t="s">
        <v>953</v>
      </c>
      <c r="C253" s="1" t="str">
        <f t="shared" si="48"/>
        <v>21:1087</v>
      </c>
      <c r="D253" s="1" t="str">
        <f t="shared" si="61"/>
        <v>21:0031</v>
      </c>
      <c r="E253" t="s">
        <v>585</v>
      </c>
      <c r="F253" t="s">
        <v>954</v>
      </c>
      <c r="H253">
        <v>51.218573999999997</v>
      </c>
      <c r="I253">
        <v>-101.2413518</v>
      </c>
      <c r="J253" s="1" t="str">
        <f t="shared" si="62"/>
        <v>A-horizon soil</v>
      </c>
      <c r="K253" s="1" t="str">
        <f t="shared" si="63"/>
        <v>Ball milling</v>
      </c>
      <c r="L253" t="s">
        <v>827</v>
      </c>
      <c r="M253" t="s">
        <v>22</v>
      </c>
      <c r="N253" t="s">
        <v>64</v>
      </c>
      <c r="O253" t="s">
        <v>24</v>
      </c>
      <c r="P253" t="s">
        <v>24</v>
      </c>
      <c r="Q253" t="s">
        <v>24</v>
      </c>
    </row>
    <row r="254" spans="1:17" x14ac:dyDescent="0.3">
      <c r="A254" t="s">
        <v>955</v>
      </c>
      <c r="B254" t="s">
        <v>956</v>
      </c>
      <c r="C254" s="1" t="str">
        <f t="shared" si="48"/>
        <v>21:1087</v>
      </c>
      <c r="D254" s="1" t="str">
        <f t="shared" si="61"/>
        <v>21:0031</v>
      </c>
      <c r="E254" t="s">
        <v>589</v>
      </c>
      <c r="F254" t="s">
        <v>957</v>
      </c>
      <c r="H254">
        <v>51.1963747</v>
      </c>
      <c r="I254">
        <v>-101.0799591</v>
      </c>
      <c r="J254" s="1" t="str">
        <f t="shared" si="62"/>
        <v>A-horizon soil</v>
      </c>
      <c r="K254" s="1" t="str">
        <f t="shared" si="63"/>
        <v>Ball milling</v>
      </c>
      <c r="L254" t="s">
        <v>958</v>
      </c>
      <c r="M254" t="s">
        <v>22</v>
      </c>
      <c r="N254" t="s">
        <v>959</v>
      </c>
      <c r="O254" t="s">
        <v>24</v>
      </c>
      <c r="P254" t="s">
        <v>38</v>
      </c>
      <c r="Q254" t="s">
        <v>24</v>
      </c>
    </row>
    <row r="255" spans="1:17" x14ac:dyDescent="0.3">
      <c r="A255" t="s">
        <v>960</v>
      </c>
      <c r="B255" t="s">
        <v>961</v>
      </c>
      <c r="C255" s="1" t="str">
        <f t="shared" si="48"/>
        <v>21:1087</v>
      </c>
      <c r="D255" s="1" t="str">
        <f t="shared" si="61"/>
        <v>21:0031</v>
      </c>
      <c r="E255" t="s">
        <v>589</v>
      </c>
      <c r="F255" t="s">
        <v>962</v>
      </c>
      <c r="H255">
        <v>51.1963747</v>
      </c>
      <c r="I255">
        <v>-101.0799591</v>
      </c>
      <c r="J255" s="1" t="str">
        <f t="shared" si="62"/>
        <v>A-horizon soil</v>
      </c>
      <c r="K255" s="1" t="str">
        <f t="shared" si="63"/>
        <v>Ball milling</v>
      </c>
      <c r="L255" t="s">
        <v>211</v>
      </c>
      <c r="M255" t="s">
        <v>185</v>
      </c>
      <c r="N255" t="s">
        <v>422</v>
      </c>
      <c r="O255" t="s">
        <v>24</v>
      </c>
      <c r="P255" t="s">
        <v>38</v>
      </c>
      <c r="Q255" t="s">
        <v>24</v>
      </c>
    </row>
    <row r="256" spans="1:17" x14ac:dyDescent="0.3">
      <c r="A256" t="s">
        <v>963</v>
      </c>
      <c r="B256" t="s">
        <v>964</v>
      </c>
      <c r="C256" s="1" t="str">
        <f t="shared" si="48"/>
        <v>21:1087</v>
      </c>
      <c r="D256" s="1" t="str">
        <f t="shared" si="61"/>
        <v>21:0031</v>
      </c>
      <c r="E256" t="s">
        <v>596</v>
      </c>
      <c r="F256" t="s">
        <v>965</v>
      </c>
      <c r="H256">
        <v>51.194590599999998</v>
      </c>
      <c r="I256">
        <v>-100.97539279999999</v>
      </c>
      <c r="J256" s="1" t="str">
        <f t="shared" si="62"/>
        <v>A-horizon soil</v>
      </c>
      <c r="K256" s="1" t="str">
        <f t="shared" si="63"/>
        <v>Ball milling</v>
      </c>
      <c r="L256" t="s">
        <v>147</v>
      </c>
      <c r="M256" t="s">
        <v>22</v>
      </c>
      <c r="N256" t="s">
        <v>46</v>
      </c>
      <c r="O256" t="s">
        <v>24</v>
      </c>
      <c r="P256" t="s">
        <v>22</v>
      </c>
      <c r="Q256" t="s">
        <v>24</v>
      </c>
    </row>
    <row r="257" spans="1:17" x14ac:dyDescent="0.3">
      <c r="A257" t="s">
        <v>966</v>
      </c>
      <c r="B257" t="s">
        <v>967</v>
      </c>
      <c r="C257" s="1" t="str">
        <f t="shared" si="48"/>
        <v>21:1087</v>
      </c>
      <c r="D257" s="1" t="str">
        <f t="shared" si="61"/>
        <v>21:0031</v>
      </c>
      <c r="E257" t="s">
        <v>600</v>
      </c>
      <c r="F257" t="s">
        <v>968</v>
      </c>
      <c r="H257">
        <v>51.153756299999998</v>
      </c>
      <c r="I257">
        <v>-100.2100502</v>
      </c>
      <c r="J257" s="1" t="str">
        <f t="shared" si="62"/>
        <v>A-horizon soil</v>
      </c>
      <c r="K257" s="1" t="str">
        <f t="shared" si="63"/>
        <v>Ball milling</v>
      </c>
      <c r="L257" t="s">
        <v>295</v>
      </c>
      <c r="M257" t="s">
        <v>22</v>
      </c>
      <c r="N257" t="s">
        <v>627</v>
      </c>
      <c r="O257" t="s">
        <v>24</v>
      </c>
      <c r="P257" t="s">
        <v>23</v>
      </c>
      <c r="Q257" t="s">
        <v>24</v>
      </c>
    </row>
    <row r="258" spans="1:17" x14ac:dyDescent="0.3">
      <c r="A258" t="s">
        <v>969</v>
      </c>
      <c r="B258" t="s">
        <v>970</v>
      </c>
      <c r="C258" s="1" t="str">
        <f t="shared" ref="C258:C270" si="64">HYPERLINK("http://geochem.nrcan.gc.ca/cdogs/content/bdl/bdl211087_e.htm", "21:1087")</f>
        <v>21:1087</v>
      </c>
      <c r="D258" s="1" t="str">
        <f t="shared" si="61"/>
        <v>21:0031</v>
      </c>
      <c r="E258" t="s">
        <v>604</v>
      </c>
      <c r="F258" t="s">
        <v>971</v>
      </c>
      <c r="H258">
        <v>51.051814100000001</v>
      </c>
      <c r="I258">
        <v>-99.528264100000001</v>
      </c>
      <c r="J258" s="1" t="str">
        <f t="shared" si="62"/>
        <v>A-horizon soil</v>
      </c>
      <c r="K258" s="1" t="str">
        <f t="shared" si="63"/>
        <v>Ball milling</v>
      </c>
      <c r="L258" t="s">
        <v>481</v>
      </c>
      <c r="M258" t="s">
        <v>22</v>
      </c>
      <c r="N258" t="s">
        <v>431</v>
      </c>
      <c r="O258" t="s">
        <v>24</v>
      </c>
      <c r="P258" t="s">
        <v>22</v>
      </c>
      <c r="Q258" t="s">
        <v>24</v>
      </c>
    </row>
    <row r="259" spans="1:17" x14ac:dyDescent="0.3">
      <c r="A259" t="s">
        <v>972</v>
      </c>
      <c r="B259" t="s">
        <v>973</v>
      </c>
      <c r="C259" s="1" t="str">
        <f t="shared" si="64"/>
        <v>21:1087</v>
      </c>
      <c r="D259" s="1" t="str">
        <f t="shared" si="61"/>
        <v>21:0031</v>
      </c>
      <c r="E259" t="s">
        <v>608</v>
      </c>
      <c r="F259" t="s">
        <v>974</v>
      </c>
      <c r="H259">
        <v>51.0526749</v>
      </c>
      <c r="I259">
        <v>-99.278594999999996</v>
      </c>
      <c r="J259" s="1" t="str">
        <f t="shared" si="62"/>
        <v>A-horizon soil</v>
      </c>
      <c r="K259" s="1" t="str">
        <f t="shared" si="63"/>
        <v>Ball milling</v>
      </c>
      <c r="L259" t="s">
        <v>559</v>
      </c>
      <c r="M259" t="s">
        <v>22</v>
      </c>
      <c r="N259" t="s">
        <v>42</v>
      </c>
      <c r="O259" t="s">
        <v>24</v>
      </c>
      <c r="P259" t="s">
        <v>22</v>
      </c>
      <c r="Q259" t="s">
        <v>24</v>
      </c>
    </row>
    <row r="260" spans="1:17" x14ac:dyDescent="0.3">
      <c r="A260" t="s">
        <v>975</v>
      </c>
      <c r="B260" t="s">
        <v>976</v>
      </c>
      <c r="C260" s="1" t="str">
        <f t="shared" si="64"/>
        <v>21:1087</v>
      </c>
      <c r="D260" s="1" t="str">
        <f>HYPERLINK("http://geochem.nrcan.gc.ca/cdogs/content/svy/svy_e.htm", "")</f>
        <v/>
      </c>
      <c r="G260" s="1" t="str">
        <f>HYPERLINK("http://geochem.nrcan.gc.ca/cdogs/content/cr_/cr_00141_e.htm", "141")</f>
        <v>141</v>
      </c>
      <c r="J260" t="s">
        <v>193</v>
      </c>
      <c r="K260" t="s">
        <v>194</v>
      </c>
      <c r="L260" t="s">
        <v>526</v>
      </c>
      <c r="M260" t="s">
        <v>22</v>
      </c>
      <c r="N260" t="s">
        <v>180</v>
      </c>
      <c r="O260" t="s">
        <v>24</v>
      </c>
      <c r="P260" t="s">
        <v>22</v>
      </c>
      <c r="Q260" t="s">
        <v>24</v>
      </c>
    </row>
    <row r="261" spans="1:17" x14ac:dyDescent="0.3">
      <c r="A261" t="s">
        <v>977</v>
      </c>
      <c r="B261" t="s">
        <v>978</v>
      </c>
      <c r="C261" s="1" t="str">
        <f t="shared" si="64"/>
        <v>21:1087</v>
      </c>
      <c r="D261" s="1" t="str">
        <f t="shared" ref="D261:D269" si="65">HYPERLINK("http://geochem.nrcan.gc.ca/cdogs/content/svy/svy210031_e.htm", "21:0031")</f>
        <v>21:0031</v>
      </c>
      <c r="E261" t="s">
        <v>614</v>
      </c>
      <c r="F261" t="s">
        <v>979</v>
      </c>
      <c r="H261">
        <v>51.086094299999999</v>
      </c>
      <c r="I261">
        <v>-98.791928400000003</v>
      </c>
      <c r="J261" s="1" t="str">
        <f t="shared" ref="J261:J269" si="66">HYPERLINK("http://geochem.nrcan.gc.ca/cdogs/content/kwd/kwd020056_e.htm", "A-horizon soil")</f>
        <v>A-horizon soil</v>
      </c>
      <c r="K261" s="1" t="str">
        <f t="shared" ref="K261:K269" si="67">HYPERLINK("http://geochem.nrcan.gc.ca/cdogs/content/kwd/kwd080058_e.htm", "Ball milling")</f>
        <v>Ball milling</v>
      </c>
      <c r="L261" t="s">
        <v>627</v>
      </c>
      <c r="M261" t="s">
        <v>22</v>
      </c>
      <c r="N261" t="s">
        <v>627</v>
      </c>
      <c r="O261" t="s">
        <v>24</v>
      </c>
      <c r="P261" t="s">
        <v>24</v>
      </c>
      <c r="Q261" t="s">
        <v>24</v>
      </c>
    </row>
    <row r="262" spans="1:17" x14ac:dyDescent="0.3">
      <c r="A262" t="s">
        <v>980</v>
      </c>
      <c r="B262" t="s">
        <v>981</v>
      </c>
      <c r="C262" s="1" t="str">
        <f t="shared" si="64"/>
        <v>21:1087</v>
      </c>
      <c r="D262" s="1" t="str">
        <f t="shared" si="65"/>
        <v>21:0031</v>
      </c>
      <c r="E262" t="s">
        <v>614</v>
      </c>
      <c r="F262" t="s">
        <v>982</v>
      </c>
      <c r="H262">
        <v>51.086094299999999</v>
      </c>
      <c r="I262">
        <v>-98.791928400000003</v>
      </c>
      <c r="J262" s="1" t="str">
        <f t="shared" si="66"/>
        <v>A-horizon soil</v>
      </c>
      <c r="K262" s="1" t="str">
        <f t="shared" si="67"/>
        <v>Ball milling</v>
      </c>
      <c r="L262" t="s">
        <v>42</v>
      </c>
      <c r="M262" t="s">
        <v>22</v>
      </c>
      <c r="N262" t="s">
        <v>627</v>
      </c>
      <c r="O262" t="s">
        <v>24</v>
      </c>
      <c r="P262" t="s">
        <v>24</v>
      </c>
      <c r="Q262" t="s">
        <v>24</v>
      </c>
    </row>
    <row r="263" spans="1:17" x14ac:dyDescent="0.3">
      <c r="A263" t="s">
        <v>983</v>
      </c>
      <c r="B263" t="s">
        <v>984</v>
      </c>
      <c r="C263" s="1" t="str">
        <f t="shared" si="64"/>
        <v>21:1087</v>
      </c>
      <c r="D263" s="1" t="str">
        <f t="shared" si="65"/>
        <v>21:0031</v>
      </c>
      <c r="E263" t="s">
        <v>621</v>
      </c>
      <c r="F263" t="s">
        <v>985</v>
      </c>
      <c r="H263">
        <v>51.075119800000003</v>
      </c>
      <c r="I263">
        <v>-98.706332700000004</v>
      </c>
      <c r="J263" s="1" t="str">
        <f t="shared" si="66"/>
        <v>A-horizon soil</v>
      </c>
      <c r="K263" s="1" t="str">
        <f t="shared" si="67"/>
        <v>Ball milling</v>
      </c>
      <c r="L263" t="s">
        <v>21</v>
      </c>
      <c r="M263" t="s">
        <v>22</v>
      </c>
      <c r="N263" t="s">
        <v>37</v>
      </c>
      <c r="O263" t="s">
        <v>24</v>
      </c>
      <c r="P263" t="s">
        <v>24</v>
      </c>
      <c r="Q263" t="s">
        <v>24</v>
      </c>
    </row>
    <row r="264" spans="1:17" x14ac:dyDescent="0.3">
      <c r="A264" t="s">
        <v>986</v>
      </c>
      <c r="B264" t="s">
        <v>987</v>
      </c>
      <c r="C264" s="1" t="str">
        <f t="shared" si="64"/>
        <v>21:1087</v>
      </c>
      <c r="D264" s="1" t="str">
        <f t="shared" si="65"/>
        <v>21:0031</v>
      </c>
      <c r="E264" t="s">
        <v>625</v>
      </c>
      <c r="F264" t="s">
        <v>988</v>
      </c>
      <c r="H264">
        <v>50.894301200000001</v>
      </c>
      <c r="I264">
        <v>-98.144403499999996</v>
      </c>
      <c r="J264" s="1" t="str">
        <f t="shared" si="66"/>
        <v>A-horizon soil</v>
      </c>
      <c r="K264" s="1" t="str">
        <f t="shared" si="67"/>
        <v>Ball milling</v>
      </c>
      <c r="L264" t="s">
        <v>627</v>
      </c>
      <c r="M264" t="s">
        <v>33</v>
      </c>
      <c r="N264" t="s">
        <v>989</v>
      </c>
      <c r="O264" t="s">
        <v>24</v>
      </c>
      <c r="P264" t="s">
        <v>22</v>
      </c>
      <c r="Q264" t="s">
        <v>24</v>
      </c>
    </row>
    <row r="265" spans="1:17" x14ac:dyDescent="0.3">
      <c r="A265" t="s">
        <v>990</v>
      </c>
      <c r="B265" t="s">
        <v>991</v>
      </c>
      <c r="C265" s="1" t="str">
        <f t="shared" si="64"/>
        <v>21:1087</v>
      </c>
      <c r="D265" s="1" t="str">
        <f t="shared" si="65"/>
        <v>21:0031</v>
      </c>
      <c r="E265" t="s">
        <v>630</v>
      </c>
      <c r="F265" t="s">
        <v>992</v>
      </c>
      <c r="H265">
        <v>50.135956399999998</v>
      </c>
      <c r="I265">
        <v>-97.188246399999997</v>
      </c>
      <c r="J265" s="1" t="str">
        <f t="shared" si="66"/>
        <v>A-horizon soil</v>
      </c>
      <c r="K265" s="1" t="str">
        <f t="shared" si="67"/>
        <v>Ball milling</v>
      </c>
      <c r="L265" t="s">
        <v>989</v>
      </c>
      <c r="M265" t="s">
        <v>33</v>
      </c>
      <c r="N265" t="s">
        <v>627</v>
      </c>
      <c r="O265" t="s">
        <v>24</v>
      </c>
      <c r="P265" t="s">
        <v>22</v>
      </c>
      <c r="Q265" t="s">
        <v>24</v>
      </c>
    </row>
    <row r="266" spans="1:17" x14ac:dyDescent="0.3">
      <c r="A266" t="s">
        <v>993</v>
      </c>
      <c r="B266" t="s">
        <v>994</v>
      </c>
      <c r="C266" s="1" t="str">
        <f t="shared" si="64"/>
        <v>21:1087</v>
      </c>
      <c r="D266" s="1" t="str">
        <f t="shared" si="65"/>
        <v>21:0031</v>
      </c>
      <c r="E266" t="s">
        <v>634</v>
      </c>
      <c r="F266" t="s">
        <v>995</v>
      </c>
      <c r="H266">
        <v>50.136125399999997</v>
      </c>
      <c r="I266">
        <v>-97.142058700000007</v>
      </c>
      <c r="J266" s="1" t="str">
        <f t="shared" si="66"/>
        <v>A-horizon soil</v>
      </c>
      <c r="K266" s="1" t="str">
        <f t="shared" si="67"/>
        <v>Ball milling</v>
      </c>
      <c r="L266" t="s">
        <v>107</v>
      </c>
      <c r="M266" t="s">
        <v>33</v>
      </c>
      <c r="N266" t="s">
        <v>431</v>
      </c>
      <c r="O266" t="s">
        <v>24</v>
      </c>
      <c r="P266" t="s">
        <v>33</v>
      </c>
      <c r="Q266" t="s">
        <v>24</v>
      </c>
    </row>
    <row r="267" spans="1:17" x14ac:dyDescent="0.3">
      <c r="A267" t="s">
        <v>996</v>
      </c>
      <c r="B267" t="s">
        <v>997</v>
      </c>
      <c r="C267" s="1" t="str">
        <f t="shared" si="64"/>
        <v>21:1087</v>
      </c>
      <c r="D267" s="1" t="str">
        <f t="shared" si="65"/>
        <v>21:0031</v>
      </c>
      <c r="E267" t="s">
        <v>634</v>
      </c>
      <c r="F267" t="s">
        <v>998</v>
      </c>
      <c r="H267">
        <v>50.136125399999997</v>
      </c>
      <c r="I267">
        <v>-97.142058700000007</v>
      </c>
      <c r="J267" s="1" t="str">
        <f t="shared" si="66"/>
        <v>A-horizon soil</v>
      </c>
      <c r="K267" s="1" t="str">
        <f t="shared" si="67"/>
        <v>Ball milling</v>
      </c>
      <c r="L267" t="s">
        <v>32</v>
      </c>
      <c r="M267" t="s">
        <v>22</v>
      </c>
      <c r="N267" t="s">
        <v>170</v>
      </c>
      <c r="O267" t="s">
        <v>24</v>
      </c>
      <c r="P267" t="s">
        <v>33</v>
      </c>
      <c r="Q267" t="s">
        <v>24</v>
      </c>
    </row>
    <row r="268" spans="1:17" x14ac:dyDescent="0.3">
      <c r="A268" t="s">
        <v>999</v>
      </c>
      <c r="B268" t="s">
        <v>1000</v>
      </c>
      <c r="C268" s="1" t="str">
        <f t="shared" si="64"/>
        <v>21:1087</v>
      </c>
      <c r="D268" s="1" t="str">
        <f t="shared" si="65"/>
        <v>21:0031</v>
      </c>
      <c r="E268" t="s">
        <v>641</v>
      </c>
      <c r="F268" t="s">
        <v>1001</v>
      </c>
      <c r="H268">
        <v>50.115573400000002</v>
      </c>
      <c r="I268">
        <v>-96.937223500000002</v>
      </c>
      <c r="J268" s="1" t="str">
        <f t="shared" si="66"/>
        <v>A-horizon soil</v>
      </c>
      <c r="K268" s="1" t="str">
        <f t="shared" si="67"/>
        <v>Ball milling</v>
      </c>
      <c r="L268" t="s">
        <v>290</v>
      </c>
      <c r="M268" t="s">
        <v>33</v>
      </c>
      <c r="N268" t="s">
        <v>37</v>
      </c>
      <c r="O268" t="s">
        <v>24</v>
      </c>
      <c r="P268" t="s">
        <v>38</v>
      </c>
      <c r="Q268" t="s">
        <v>24</v>
      </c>
    </row>
    <row r="269" spans="1:17" x14ac:dyDescent="0.3">
      <c r="A269" t="s">
        <v>1002</v>
      </c>
      <c r="B269" t="s">
        <v>1003</v>
      </c>
      <c r="C269" s="1" t="str">
        <f t="shared" si="64"/>
        <v>21:1087</v>
      </c>
      <c r="D269" s="1" t="str">
        <f t="shared" si="65"/>
        <v>21:0031</v>
      </c>
      <c r="E269" t="s">
        <v>645</v>
      </c>
      <c r="F269" t="s">
        <v>1004</v>
      </c>
      <c r="H269">
        <v>50.062081999999997</v>
      </c>
      <c r="I269">
        <v>-96.080129299999996</v>
      </c>
      <c r="J269" s="1" t="str">
        <f t="shared" si="66"/>
        <v>A-horizon soil</v>
      </c>
      <c r="K269" s="1" t="str">
        <f t="shared" si="67"/>
        <v>Ball milling</v>
      </c>
      <c r="L269" t="s">
        <v>989</v>
      </c>
      <c r="M269" t="s">
        <v>22</v>
      </c>
      <c r="N269" t="s">
        <v>180</v>
      </c>
      <c r="O269" t="s">
        <v>22</v>
      </c>
      <c r="P269" t="s">
        <v>22</v>
      </c>
      <c r="Q269" t="s">
        <v>22</v>
      </c>
    </row>
    <row r="270" spans="1:17" x14ac:dyDescent="0.3">
      <c r="A270" t="s">
        <v>1005</v>
      </c>
      <c r="B270" t="s">
        <v>1006</v>
      </c>
      <c r="C270" s="1" t="str">
        <f t="shared" si="64"/>
        <v>21:1087</v>
      </c>
      <c r="D270" s="1" t="str">
        <f>HYPERLINK("http://geochem.nrcan.gc.ca/cdogs/content/svy/svy_e.htm", "")</f>
        <v/>
      </c>
      <c r="G270" s="1" t="str">
        <f>HYPERLINK("http://geochem.nrcan.gc.ca/cdogs/content/cr_/cr_00141_e.htm", "141")</f>
        <v>141</v>
      </c>
      <c r="J270" t="s">
        <v>193</v>
      </c>
      <c r="K270" t="s">
        <v>194</v>
      </c>
      <c r="L270" t="s">
        <v>526</v>
      </c>
      <c r="M270" t="s">
        <v>22</v>
      </c>
      <c r="N270" t="s">
        <v>59</v>
      </c>
      <c r="O270" t="s">
        <v>24</v>
      </c>
      <c r="P270" t="s">
        <v>33</v>
      </c>
      <c r="Q270" t="s">
        <v>24</v>
      </c>
    </row>
  </sheetData>
  <autoFilter ref="A1:K270">
    <filterColumn colId="0" hiddenButton="1"/>
    <filterColumn colId="1" hiddenButton="1"/>
    <filterColumn colId="2">
      <filters>
        <filter val="21:10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bdl211087_pkg_0280c.xlsx</vt:lpstr>
      <vt:lpstr>pkg_0280c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2024-11-22T08:11:12Z</dcterms:created>
  <dcterms:modified xsi:type="dcterms:W3CDTF">2024-11-22T23:21:30Z</dcterms:modified>
</cp:coreProperties>
</file>